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480f1937e433c/Desktop/Excel Projects/Excel_Business_Projects/"/>
    </mc:Choice>
  </mc:AlternateContent>
  <xr:revisionPtr revIDLastSave="2" documentId="8_{3FB37368-BF85-4132-AD3B-73D64CAF716D}" xr6:coauthVersionLast="47" xr6:coauthVersionMax="47" xr10:uidLastSave="{B72FA4F1-2124-4721-B9D5-55FCBFEE9EBB}"/>
  <bookViews>
    <workbookView xWindow="-110" yWindow="-110" windowWidth="19420" windowHeight="10300" activeTab="3" xr2:uid="{65720D13-8C9D-471F-8249-A5903CDD542C}"/>
  </bookViews>
  <sheets>
    <sheet name="TASK" sheetId="2" r:id="rId1"/>
    <sheet name="SOLUTION" sheetId="1" r:id="rId2"/>
    <sheet name="GRAPHS" sheetId="4" r:id="rId3"/>
    <sheet name="DASHBOARD" sheetId="3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9" i="1"/>
  <c r="C10" i="1" s="1"/>
  <c r="C11" i="1" s="1"/>
  <c r="D9" i="1"/>
  <c r="D10" i="1" s="1"/>
  <c r="D11" i="1" s="1"/>
  <c r="B9" i="1"/>
  <c r="B10" i="1" s="1"/>
  <c r="B11" i="1" s="1"/>
</calcChain>
</file>

<file path=xl/sharedStrings.xml><?xml version="1.0" encoding="utf-8"?>
<sst xmlns="http://schemas.openxmlformats.org/spreadsheetml/2006/main" count="101" uniqueCount="77">
  <si>
    <t>Loan Details</t>
  </si>
  <si>
    <t>Bank</t>
  </si>
  <si>
    <t>Left Join Bank</t>
  </si>
  <si>
    <t>Y Axis Bank</t>
  </si>
  <si>
    <t>CBI Bank</t>
  </si>
  <si>
    <t>Loan Amount</t>
  </si>
  <si>
    <t>Annunal Interest Rate</t>
  </si>
  <si>
    <t>Loan Period in years</t>
  </si>
  <si>
    <t>Loan Summary</t>
  </si>
  <si>
    <t>Monthly Payment (EMI)</t>
  </si>
  <si>
    <t>Total cost of loan</t>
  </si>
  <si>
    <t xml:space="preserve">Total Interest Amount </t>
  </si>
  <si>
    <t>Monthy Payment (EMI) * (Loan Period in years*12)</t>
  </si>
  <si>
    <t>Problem:</t>
  </si>
  <si>
    <t>Mr. Hathodawala has loan offers from three banks and he wants to choose the one based on key insights</t>
  </si>
  <si>
    <t>Task:</t>
  </si>
  <si>
    <t>Open the “loan repayment’ excel file. It contains two tables. ‘Loan Details’ table contains the offer from all 3 banks</t>
  </si>
  <si>
    <t>Result:</t>
  </si>
  <si>
    <t>After calculating the ‘Total Interest Amount’ and ‘Total cost of loan’ for different ‘Annunal Interest Rate’ and ‘Loan Period in years’,</t>
  </si>
  <si>
    <t>please provide a brief summary of your findings and recommend the most suitable bank for Mr. Hathodwala to consider</t>
  </si>
  <si>
    <t>His monthly budget for loan repayment is 25000.</t>
  </si>
  <si>
    <t>Steps To Do:</t>
  </si>
  <si>
    <t>He would like to know how much he needs to pay per month so that he can decide if it fits his budget.</t>
  </si>
  <si>
    <t>This determines how much Mr. Hathodwala has to pay every month.</t>
  </si>
  <si>
    <t>Solution:</t>
  </si>
  <si>
    <t>You can use a function called PMT to calculate it.</t>
  </si>
  <si>
    <r>
      <rPr>
        <b/>
        <sz val="12"/>
        <color rgb="FFFF0000"/>
        <rFont val="Calibri"/>
        <family val="2"/>
        <scheme val="minor"/>
      </rPr>
      <t>Insight 1</t>
    </r>
    <r>
      <rPr>
        <b/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Monthly payment (EMI)</t>
    </r>
  </si>
  <si>
    <t>which are the inputs provided in the loan details table.</t>
  </si>
  <si>
    <t>This function will return the monthly payment based on the ‘Loan amount’, ‘Annunal Interest Rate’ and ‘Loan Period in years’</t>
  </si>
  <si>
    <t xml:space="preserve">argument1 = Annunal Interest Rate/12 </t>
  </si>
  <si>
    <t xml:space="preserve">argument2 = Loan Period in years*12 </t>
  </si>
  <si>
    <t>argument3 = Loan Amount</t>
  </si>
  <si>
    <t>Insight 2:</t>
  </si>
  <si>
    <t>Total Cost Of Loan</t>
  </si>
  <si>
    <t>This refers to the total amount of money that Mr. Hathodwala will have to pay in order to fully repay the loan.</t>
  </si>
  <si>
    <t>He wants to know this so he gets an idea of how much amount he is actually repaying.</t>
  </si>
  <si>
    <t>Formula: Monthly Payment (EMI) * (Loan Period in years*12)</t>
  </si>
  <si>
    <t>Insight 3:</t>
  </si>
  <si>
    <t>Total Interest Amount</t>
  </si>
  <si>
    <t xml:space="preserve">The total interest amount refers to the overall amount of interest that Mr. Hathodwala will pay on a loan. </t>
  </si>
  <si>
    <t>Besides the money that was borrowed, the total interest amount is the extra cost of borrowing money.</t>
  </si>
  <si>
    <t>Formula: Loan amount - Total cost of loan</t>
  </si>
  <si>
    <t>The objective was to assist Mr. Hathodawala in selecting the most financially sound loan offer from three banks</t>
  </si>
  <si>
    <t>by evaluating the monthly EMI, total cost of loan, and total interest payable, based on his budget constraint of ₹25,000/month.</t>
  </si>
  <si>
    <t>1. Left Join Bank</t>
  </si>
  <si>
    <t>Highest EMI (₹35,684.90), exceeds budget</t>
  </si>
  <si>
    <t>Lowest interest paid (₹6.41 lakhs)</t>
  </si>
  <si>
    <t>Not viable due to budget limitation</t>
  </si>
  <si>
    <t>2. Y Axis Bank</t>
  </si>
  <si>
    <t>EMI within budget (₹24,793.21)</t>
  </si>
  <si>
    <t>Moderate total cost and interest (₹8.80 lakhs)</t>
  </si>
  <si>
    <t>Summary &amp; Key Findings – Loan Repayment Analysis Project</t>
  </si>
  <si>
    <t>Project Objective</t>
  </si>
  <si>
    <t>Key Insights</t>
  </si>
  <si>
    <t>Most balanced and suitable option</t>
  </si>
  <si>
    <t>3. CBI Bank</t>
  </si>
  <si>
    <t>Lowest EMI (₹20,662.50), most affordable monthly</t>
  </si>
  <si>
    <t>Highest overall cost (₹24.79 lakhs) and interest (₹9.79 lakhs)</t>
  </si>
  <si>
    <t>Suitable only if minimizing EMI is the sole priority</t>
  </si>
  <si>
    <t>It strikes the right balance between affordability and long-term cost.</t>
  </si>
  <si>
    <t>This makes Y Axis Bank the most practical and sustainable choice.</t>
  </si>
  <si>
    <t>The EMI is within the ₹25,000 monthly budget, and though the total interest is higher than Left Join Bank, it is significantly lower than CBI Bank’s offer.</t>
  </si>
  <si>
    <t>Total Cost Of Loan - Loan Amount</t>
  </si>
  <si>
    <t>Neg of PMT(B5/12, B6, B4) in the EMI cell where B5 is the interest rate, B6 is the tenure and B4 is the loan amount.</t>
  </si>
  <si>
    <t>Since Mr. Hathodawala has a monthly budget of ₹25,000:</t>
  </si>
  <si>
    <r>
      <t>Left Join Bank</t>
    </r>
    <r>
      <rPr>
        <sz val="11"/>
        <color theme="1"/>
        <rFont val="Calibri"/>
        <family val="2"/>
        <scheme val="minor"/>
      </rPr>
      <t xml:space="preserve"> exceeds his EMI budget.</t>
    </r>
  </si>
  <si>
    <r>
      <t>Y Axis Bank</t>
    </r>
    <r>
      <rPr>
        <sz val="11"/>
        <color theme="1"/>
        <rFont val="Calibri"/>
        <family val="2"/>
        <scheme val="minor"/>
      </rPr>
      <t xml:space="preserve"> is within his budget and offers a balanced option.</t>
    </r>
  </si>
  <si>
    <r>
      <t>CBI Bank</t>
    </r>
    <r>
      <rPr>
        <sz val="11"/>
        <color theme="1"/>
        <rFont val="Calibri"/>
        <family val="2"/>
        <scheme val="minor"/>
      </rPr>
      <t xml:space="preserve"> has the lowest EMI but the </t>
    </r>
    <r>
      <rPr>
        <b/>
        <sz val="11"/>
        <color theme="1"/>
        <rFont val="Calibri"/>
        <family val="2"/>
        <scheme val="minor"/>
      </rPr>
      <t>highest total cost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interest paid</t>
    </r>
    <r>
      <rPr>
        <sz val="11"/>
        <color theme="1"/>
        <rFont val="Calibri"/>
        <family val="2"/>
        <scheme val="minor"/>
      </rPr>
      <t>.</t>
    </r>
  </si>
  <si>
    <r>
      <t xml:space="preserve">➡️ </t>
    </r>
    <r>
      <rPr>
        <b/>
        <sz val="11"/>
        <color theme="1"/>
        <rFont val="Calibri"/>
        <family val="2"/>
        <scheme val="minor"/>
      </rPr>
      <t>Recommended Bank: Y Axis Bank</t>
    </r>
    <r>
      <rPr>
        <sz val="11"/>
        <color theme="1"/>
        <rFont val="Calibri"/>
        <family val="2"/>
        <scheme val="minor"/>
      </rPr>
      <t>, as it fits his EMI budget while minimizing total interest compared to CBI Bank.</t>
    </r>
  </si>
  <si>
    <t xml:space="preserve"> Conclusion :</t>
  </si>
  <si>
    <t>Recommendation:</t>
  </si>
  <si>
    <t>Loan Repayment Decision Analysis</t>
  </si>
  <si>
    <t>EMI</t>
  </si>
  <si>
    <t>Interest Rate</t>
  </si>
  <si>
    <t>Tenure (Years)</t>
  </si>
  <si>
    <t>Total Interest</t>
  </si>
  <si>
    <t>Total Loan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</si>
</sst>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₹&quot;\ #,##0;[Red]&quot;₹&quot;\ \-#,##0"/>
    <numFmt numFmtId="8" formatCode="&quot;₹&quot;\ #,##0.00;[Red]&quot;₹&quot;\ \-#,##0.00"/>
    <numFmt numFmtId="164" formatCode="[$₹-4009]\ #,##0.00"/>
  </numFmts>
  <fonts count="16" x14ac:knownFonts="1">
    <font>
      <sz val="11"/>
      <color theme="1"/>
      <name val="Calibri"/>
      <family val="2"/>
      <scheme val="minor"/>
    </font>
    <font>
      <b/>
      <sz val="14"/>
      <color theme="0"/>
      <name val="Arial Black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 Black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5931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0" fillId="3" borderId="1" xfId="0" applyNumberFormat="1" applyFill="1" applyBorder="1"/>
    <xf numFmtId="10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/>
    <xf numFmtId="0" fontId="6" fillId="0" borderId="0" xfId="0" applyFont="1"/>
    <xf numFmtId="0" fontId="0" fillId="4" borderId="0" xfId="0" applyFill="1"/>
    <xf numFmtId="0" fontId="7" fillId="5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vertical="top"/>
    </xf>
    <xf numFmtId="0" fontId="9" fillId="0" borderId="0" xfId="0" applyFont="1"/>
    <xf numFmtId="0" fontId="7" fillId="5" borderId="0" xfId="0" applyFont="1" applyFill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0" fillId="6" borderId="0" xfId="0" applyFill="1"/>
    <xf numFmtId="14" fontId="12" fillId="0" borderId="0" xfId="0" applyNumberFormat="1" applyFont="1"/>
    <xf numFmtId="14" fontId="7" fillId="5" borderId="0" xfId="0" applyNumberFormat="1" applyFont="1" applyFill="1"/>
    <xf numFmtId="164" fontId="0" fillId="5" borderId="0" xfId="0" applyNumberFormat="1" applyFill="1"/>
    <xf numFmtId="14" fontId="8" fillId="4" borderId="0" xfId="0" applyNumberFormat="1" applyFont="1" applyFill="1"/>
    <xf numFmtId="164" fontId="0" fillId="4" borderId="0" xfId="0" applyNumberFormat="1" applyFill="1"/>
    <xf numFmtId="14" fontId="8" fillId="0" borderId="0" xfId="0" applyNumberFormat="1" applyFont="1"/>
    <xf numFmtId="0" fontId="3" fillId="0" borderId="0" xfId="0" applyFont="1"/>
    <xf numFmtId="0" fontId="8" fillId="4" borderId="0" xfId="0" applyFont="1" applyFill="1"/>
    <xf numFmtId="0" fontId="0" fillId="7" borderId="5" xfId="0" applyFill="1" applyBorder="1"/>
    <xf numFmtId="0" fontId="0" fillId="7" borderId="6" xfId="0" applyFill="1" applyBorder="1"/>
    <xf numFmtId="0" fontId="13" fillId="7" borderId="4" xfId="0" applyFont="1" applyFill="1" applyBorder="1"/>
    <xf numFmtId="0" fontId="14" fillId="7" borderId="0" xfId="0" applyFont="1" applyFill="1"/>
    <xf numFmtId="0" fontId="15" fillId="7" borderId="0" xfId="0" applyFont="1" applyFill="1"/>
    <xf numFmtId="0" fontId="0" fillId="7" borderId="0" xfId="0" applyFill="1"/>
    <xf numFmtId="0" fontId="12" fillId="0" borderId="1" xfId="0" applyFont="1" applyBorder="1" applyAlignment="1">
      <alignment vertical="center" wrapText="1"/>
    </xf>
    <xf numFmtId="6" fontId="12" fillId="0" borderId="1" xfId="0" applyNumberFormat="1" applyFont="1" applyBorder="1" applyAlignment="1">
      <alignment vertical="center" wrapText="1"/>
    </xf>
    <xf numFmtId="9" fontId="12" fillId="0" borderId="1" xfId="0" applyNumberFormat="1" applyFont="1" applyBorder="1" applyAlignment="1">
      <alignment vertical="center" wrapText="1"/>
    </xf>
    <xf numFmtId="8" fontId="12" fillId="0" borderId="1" xfId="0" applyNumberFormat="1" applyFont="1" applyBorder="1" applyAlignment="1">
      <alignment vertical="center" wrapText="1"/>
    </xf>
    <xf numFmtId="10" fontId="12" fillId="0" borderId="1" xfId="0" applyNumberFormat="1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8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340FA85-59D7-4932-AFCE-9C5E0A4A7116}"/>
  </tableStyles>
  <colors>
    <mruColors>
      <color rgb="FFEBA635"/>
      <color rgb="FF059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EMI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GRAPHS!$C$7</c:f>
              <c:strCache>
                <c:ptCount val="1"/>
                <c:pt idx="0">
                  <c:v>EMI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GRAPHS!$B$8:$B$10</c:f>
              <c:strCache>
                <c:ptCount val="3"/>
                <c:pt idx="0">
                  <c:v>Left Join Bank</c:v>
                </c:pt>
                <c:pt idx="1">
                  <c:v>Y Axis Bank</c:v>
                </c:pt>
                <c:pt idx="2">
                  <c:v>CBI Bank</c:v>
                </c:pt>
              </c:strCache>
            </c:strRef>
          </c:cat>
          <c:val>
            <c:numRef>
              <c:f>GRAPHS!$C$8:$C$10</c:f>
              <c:numCache>
                <c:formatCode>"₹"#,##0_);[Red]\("₹"#,##0\)</c:formatCode>
                <c:ptCount val="3"/>
                <c:pt idx="0">
                  <c:v>35684.9</c:v>
                </c:pt>
                <c:pt idx="1">
                  <c:v>24793.21</c:v>
                </c:pt>
                <c:pt idx="2">
                  <c:v>20662.5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3-4397-A08C-18F468C69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62956319"/>
        <c:axId val="1962973119"/>
      </c:barChart>
      <c:catAx>
        <c:axId val="196295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73119"/>
        <c:crosses val="autoZero"/>
        <c:auto val="1"/>
        <c:lblAlgn val="ctr"/>
        <c:lblOffset val="100"/>
        <c:noMultiLvlLbl val="0"/>
      </c:catAx>
      <c:valAx>
        <c:axId val="19629731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Monthly</a:t>
                </a:r>
                <a:r>
                  <a:rPr lang="en-IN" baseline="0"/>
                  <a:t> EMI (in 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#,##0_);[Red]\(&quot;₹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5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Interest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GRAPHS!$C$18</c:f>
              <c:strCache>
                <c:ptCount val="1"/>
                <c:pt idx="0">
                  <c:v>Total Interest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GRAPHS!$B$19:$B$21</c:f>
              <c:strCache>
                <c:ptCount val="3"/>
                <c:pt idx="0">
                  <c:v>Left Join Bank</c:v>
                </c:pt>
                <c:pt idx="1">
                  <c:v>Y Axis Bank</c:v>
                </c:pt>
                <c:pt idx="2">
                  <c:v>CBI Bank</c:v>
                </c:pt>
              </c:strCache>
            </c:strRef>
          </c:cat>
          <c:val>
            <c:numRef>
              <c:f>GRAPHS!$C$19:$C$21</c:f>
              <c:numCache>
                <c:formatCode>"₹"#,##0.00_);[Red]\("₹"#,##0.00\)</c:formatCode>
                <c:ptCount val="3"/>
                <c:pt idx="0">
                  <c:v>641093.71</c:v>
                </c:pt>
                <c:pt idx="1">
                  <c:v>880148.45</c:v>
                </c:pt>
                <c:pt idx="2">
                  <c:v>979500.2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A-4568-9C82-3D111B8DE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56667359"/>
        <c:axId val="1956656319"/>
      </c:barChart>
      <c:catAx>
        <c:axId val="19566673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56319"/>
        <c:crosses val="autoZero"/>
        <c:auto val="1"/>
        <c:lblAlgn val="ctr"/>
        <c:lblOffset val="100"/>
        <c:noMultiLvlLbl val="0"/>
      </c:catAx>
      <c:valAx>
        <c:axId val="1956656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Int</a:t>
                </a:r>
                <a:r>
                  <a:rPr lang="en-IN"/>
                  <a:t>erest</a:t>
                </a:r>
                <a:r>
                  <a:rPr lang="en-IN" baseline="0"/>
                  <a:t> (in INR)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&quot;₹&quot;#,##0.00_);[Red]\(&quot;₹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6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Cost Of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GRAPHS!$C$26</c:f>
              <c:strCache>
                <c:ptCount val="1"/>
                <c:pt idx="0">
                  <c:v>Total Loan Cost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GRAPHS!$B$27:$B$29</c:f>
              <c:strCache>
                <c:ptCount val="3"/>
                <c:pt idx="0">
                  <c:v>Left Join Bank</c:v>
                </c:pt>
                <c:pt idx="1">
                  <c:v>Y Axis Bank</c:v>
                </c:pt>
                <c:pt idx="2">
                  <c:v>CBI Bank</c:v>
                </c:pt>
              </c:strCache>
            </c:strRef>
          </c:cat>
          <c:val>
            <c:numRef>
              <c:f>GRAPHS!$C$27:$C$29</c:f>
              <c:numCache>
                <c:formatCode>"₹"#,##0.00_);[Red]\("₹"#,##0.00\)</c:formatCode>
                <c:ptCount val="3"/>
                <c:pt idx="0">
                  <c:v>2141093.71</c:v>
                </c:pt>
                <c:pt idx="1">
                  <c:v>2380148.4500000002</c:v>
                </c:pt>
                <c:pt idx="2">
                  <c:v>2479500.2000000002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7-47A9-8063-2A8FFEC9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62933759"/>
        <c:axId val="1962942399"/>
      </c:barChart>
      <c:catAx>
        <c:axId val="1962933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42399"/>
        <c:crosses val="autoZero"/>
        <c:auto val="1"/>
        <c:lblAlgn val="ctr"/>
        <c:lblOffset val="100"/>
        <c:noMultiLvlLbl val="0"/>
      </c:catAx>
      <c:valAx>
        <c:axId val="19629423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Cost (in INR)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&quot;₹&quot;#,##0.00_);[Red]\(&quot;₹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3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EMI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GRAPHS!$C$7</c:f>
              <c:strCache>
                <c:ptCount val="1"/>
                <c:pt idx="0">
                  <c:v>EMI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GRAPHS!$B$8:$B$10</c:f>
              <c:strCache>
                <c:ptCount val="3"/>
                <c:pt idx="0">
                  <c:v>Left Join Bank</c:v>
                </c:pt>
                <c:pt idx="1">
                  <c:v>Y Axis Bank</c:v>
                </c:pt>
                <c:pt idx="2">
                  <c:v>CBI Bank</c:v>
                </c:pt>
              </c:strCache>
            </c:strRef>
          </c:cat>
          <c:val>
            <c:numRef>
              <c:f>GRAPHS!$C$8:$C$10</c:f>
              <c:numCache>
                <c:formatCode>"₹"#,##0_);[Red]\("₹"#,##0\)</c:formatCode>
                <c:ptCount val="3"/>
                <c:pt idx="0">
                  <c:v>35684.9</c:v>
                </c:pt>
                <c:pt idx="1">
                  <c:v>24793.21</c:v>
                </c:pt>
                <c:pt idx="2">
                  <c:v>20662.5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3-4F8E-9A98-22F6ABEED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62956319"/>
        <c:axId val="1962973119"/>
      </c:barChart>
      <c:catAx>
        <c:axId val="196295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73119"/>
        <c:crosses val="autoZero"/>
        <c:auto val="1"/>
        <c:lblAlgn val="ctr"/>
        <c:lblOffset val="100"/>
        <c:noMultiLvlLbl val="0"/>
      </c:catAx>
      <c:valAx>
        <c:axId val="19629731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Monthly</a:t>
                </a:r>
                <a:r>
                  <a:rPr lang="en-IN" baseline="0"/>
                  <a:t> EMI (in 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#,##0_);[Red]\(&quot;₹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5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Interest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GRAPHS!$C$18</c:f>
              <c:strCache>
                <c:ptCount val="1"/>
                <c:pt idx="0">
                  <c:v>Total Interest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GRAPHS!$B$19:$B$21</c:f>
              <c:strCache>
                <c:ptCount val="3"/>
                <c:pt idx="0">
                  <c:v>Left Join Bank</c:v>
                </c:pt>
                <c:pt idx="1">
                  <c:v>Y Axis Bank</c:v>
                </c:pt>
                <c:pt idx="2">
                  <c:v>CBI Bank</c:v>
                </c:pt>
              </c:strCache>
            </c:strRef>
          </c:cat>
          <c:val>
            <c:numRef>
              <c:f>GRAPHS!$C$19:$C$21</c:f>
              <c:numCache>
                <c:formatCode>"₹"#,##0.00_);[Red]\("₹"#,##0.00\)</c:formatCode>
                <c:ptCount val="3"/>
                <c:pt idx="0">
                  <c:v>641093.71</c:v>
                </c:pt>
                <c:pt idx="1">
                  <c:v>880148.45</c:v>
                </c:pt>
                <c:pt idx="2">
                  <c:v>979500.2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5-440F-8FA1-40549809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56667359"/>
        <c:axId val="1956656319"/>
      </c:barChart>
      <c:catAx>
        <c:axId val="19566673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56319"/>
        <c:crosses val="autoZero"/>
        <c:auto val="1"/>
        <c:lblAlgn val="ctr"/>
        <c:lblOffset val="100"/>
        <c:noMultiLvlLbl val="0"/>
      </c:catAx>
      <c:valAx>
        <c:axId val="1956656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Int</a:t>
                </a:r>
                <a:r>
                  <a:rPr lang="en-IN"/>
                  <a:t>erest</a:t>
                </a:r>
                <a:r>
                  <a:rPr lang="en-IN" baseline="0"/>
                  <a:t> (in INR)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&quot;₹&quot;#,##0.00_);[Red]\(&quot;₹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6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Cost Of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GRAPHS!$C$26</c:f>
              <c:strCache>
                <c:ptCount val="1"/>
                <c:pt idx="0">
                  <c:v>Total Loan Cost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GRAPHS!$B$27:$B$29</c:f>
              <c:strCache>
                <c:ptCount val="3"/>
                <c:pt idx="0">
                  <c:v>Left Join Bank</c:v>
                </c:pt>
                <c:pt idx="1">
                  <c:v>Y Axis Bank</c:v>
                </c:pt>
                <c:pt idx="2">
                  <c:v>CBI Bank</c:v>
                </c:pt>
              </c:strCache>
            </c:strRef>
          </c:cat>
          <c:val>
            <c:numRef>
              <c:f>GRAPHS!$C$27:$C$29</c:f>
              <c:numCache>
                <c:formatCode>"₹"#,##0.00_);[Red]\("₹"#,##0.00\)</c:formatCode>
                <c:ptCount val="3"/>
                <c:pt idx="0">
                  <c:v>2141093.71</c:v>
                </c:pt>
                <c:pt idx="1">
                  <c:v>2380148.4500000002</c:v>
                </c:pt>
                <c:pt idx="2">
                  <c:v>2479500.2000000002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47F1-BC78-60C17B5C7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62933759"/>
        <c:axId val="1962942399"/>
      </c:barChart>
      <c:catAx>
        <c:axId val="1962933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42399"/>
        <c:crosses val="autoZero"/>
        <c:auto val="1"/>
        <c:lblAlgn val="ctr"/>
        <c:lblOffset val="100"/>
        <c:noMultiLvlLbl val="0"/>
      </c:catAx>
      <c:valAx>
        <c:axId val="19629423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Cost (in INR)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&quot;₹&quot;#,##0.00_);[Red]\(&quot;₹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3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Cost Of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62933759"/>
        <c:axId val="1962942399"/>
      </c:barChart>
      <c:catAx>
        <c:axId val="1962933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42399"/>
        <c:crosses val="autoZero"/>
        <c:auto val="1"/>
        <c:lblAlgn val="ctr"/>
        <c:lblOffset val="100"/>
        <c:noMultiLvlLbl val="0"/>
      </c:catAx>
      <c:valAx>
        <c:axId val="19629423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Cost (in INR)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&quot;₹&quot;#,##0.00_);[Red]\(&quot;₹&quot;#,##0.00\)" sourceLinked="1"/>
        <c:majorTickMark val="none"/>
        <c:minorTickMark val="none"/>
        <c:tickLblPos val="nextTo"/>
        <c:crossAx val="196293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4</xdr:row>
      <xdr:rowOff>171450</xdr:rowOff>
    </xdr:from>
    <xdr:to>
      <xdr:col>10</xdr:col>
      <xdr:colOff>234950</xdr:colOff>
      <xdr:row>14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52D8A-7956-4C41-8249-AF2847E15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073150"/>
          <a:ext cx="5530850" cy="1682750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184151</xdr:colOff>
      <xdr:row>15</xdr:row>
      <xdr:rowOff>25401</xdr:rowOff>
    </xdr:from>
    <xdr:to>
      <xdr:col>10</xdr:col>
      <xdr:colOff>450850</xdr:colOff>
      <xdr:row>26</xdr:row>
      <xdr:rowOff>121253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4B34F-C25C-44DE-8BD0-C0A8B126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6551" y="2952751"/>
          <a:ext cx="5143499" cy="212150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381001</xdr:colOff>
      <xdr:row>41</xdr:row>
      <xdr:rowOff>19650</xdr:rowOff>
    </xdr:from>
    <xdr:to>
      <xdr:col>10</xdr:col>
      <xdr:colOff>1</xdr:colOff>
      <xdr:row>42</xdr:row>
      <xdr:rowOff>136593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984187-6E8E-0AFD-789A-CECF72B1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3101" y="7919050"/>
          <a:ext cx="3276600" cy="3010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6</xdr:row>
      <xdr:rowOff>0</xdr:rowOff>
    </xdr:from>
    <xdr:to>
      <xdr:col>6</xdr:col>
      <xdr:colOff>425450</xdr:colOff>
      <xdr:row>17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3C57D1-3B62-4040-AE0E-73E0F27F6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1104900</xdr:colOff>
      <xdr:row>10</xdr:row>
      <xdr:rowOff>31750</xdr:rowOff>
    </xdr:from>
    <xdr:to>
      <xdr:col>6</xdr:col>
      <xdr:colOff>330200</xdr:colOff>
      <xdr:row>10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250A737-1687-2623-3DA1-FA1AC0CE52B9}"/>
            </a:ext>
          </a:extLst>
        </xdr:cNvPr>
        <xdr:cNvCxnSpPr/>
      </xdr:nvCxnSpPr>
      <xdr:spPr>
        <a:xfrm flipV="1">
          <a:off x="4064000" y="3511550"/>
          <a:ext cx="2711450" cy="63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6</xdr:row>
      <xdr:rowOff>0</xdr:rowOff>
    </xdr:from>
    <xdr:to>
      <xdr:col>6</xdr:col>
      <xdr:colOff>450850</xdr:colOff>
      <xdr:row>7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9E0FE31-048E-F1A8-8070-ECC9792112F5}"/>
            </a:ext>
          </a:extLst>
        </xdr:cNvPr>
        <xdr:cNvSpPr txBox="1"/>
      </xdr:nvSpPr>
      <xdr:spPr>
        <a:xfrm>
          <a:off x="5822950" y="2692400"/>
          <a:ext cx="107315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    </a:t>
          </a:r>
          <a:r>
            <a:rPr lang="en-IN" sz="800" b="1">
              <a:solidFill>
                <a:schemeClr val="bg1">
                  <a:lumMod val="95000"/>
                </a:schemeClr>
              </a:solidFill>
            </a:rPr>
            <a:t>Budget: 25,000 </a:t>
          </a:r>
        </a:p>
      </xdr:txBody>
    </xdr:sp>
    <xdr:clientData/>
  </xdr:twoCellAnchor>
  <xdr:twoCellAnchor>
    <xdr:from>
      <xdr:col>5</xdr:col>
      <xdr:colOff>273050</xdr:colOff>
      <xdr:row>6</xdr:row>
      <xdr:rowOff>139700</xdr:rowOff>
    </xdr:from>
    <xdr:to>
      <xdr:col>5</xdr:col>
      <xdr:colOff>457200</xdr:colOff>
      <xdr:row>6</xdr:row>
      <xdr:rowOff>139700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2C3ABD8-2819-4ABB-BA2E-56C50871F275}"/>
            </a:ext>
          </a:extLst>
        </xdr:cNvPr>
        <xdr:cNvCxnSpPr/>
      </xdr:nvCxnSpPr>
      <xdr:spPr>
        <a:xfrm>
          <a:off x="5943600" y="2832100"/>
          <a:ext cx="184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596899</xdr:colOff>
      <xdr:row>18</xdr:row>
      <xdr:rowOff>12700</xdr:rowOff>
    </xdr:from>
    <xdr:to>
      <xdr:col>12</xdr:col>
      <xdr:colOff>0</xdr:colOff>
      <xdr:row>29</xdr:row>
      <xdr:rowOff>6350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311C3D2-28F5-ECCB-FFD7-43EE5ABF9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250825</xdr:colOff>
      <xdr:row>22</xdr:row>
      <xdr:rowOff>177800</xdr:rowOff>
    </xdr:from>
    <xdr:to>
      <xdr:col>6</xdr:col>
      <xdr:colOff>266700</xdr:colOff>
      <xdr:row>34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FCB2312-516E-165C-2582-9B54E0163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6350</xdr:rowOff>
    </xdr:from>
    <xdr:to>
      <xdr:col>15</xdr:col>
      <xdr:colOff>6350</xdr:colOff>
      <xdr:row>4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B2C580-B677-E77A-A860-846CEA514DAC}"/>
            </a:ext>
          </a:extLst>
        </xdr:cNvPr>
        <xdr:cNvSpPr txBox="1"/>
      </xdr:nvSpPr>
      <xdr:spPr>
        <a:xfrm>
          <a:off x="1828800" y="190500"/>
          <a:ext cx="7429500" cy="552450"/>
        </a:xfrm>
        <a:prstGeom prst="rect">
          <a:avLst/>
        </a:prstGeom>
        <a:solidFill>
          <a:srgbClr val="EBA63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>
              <a:latin typeface="Algerian" panose="04020705040A02060702" pitchFamily="82" charset="0"/>
            </a:rPr>
            <a:t>Loan Repayment Analysis Dashboard</a:t>
          </a:r>
        </a:p>
      </xdr:txBody>
    </xdr:sp>
    <xdr:clientData/>
  </xdr:twoCellAnchor>
  <xdr:twoCellAnchor>
    <xdr:from>
      <xdr:col>1</xdr:col>
      <xdr:colOff>6350</xdr:colOff>
      <xdr:row>5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F9788-3185-4019-9AA7-9677A47CC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177800</xdr:colOff>
      <xdr:row>5</xdr:row>
      <xdr:rowOff>177800</xdr:rowOff>
    </xdr:from>
    <xdr:to>
      <xdr:col>7</xdr:col>
      <xdr:colOff>57150</xdr:colOff>
      <xdr:row>7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B04113D-673F-4EFF-A4AA-97983888E719}"/>
            </a:ext>
          </a:extLst>
        </xdr:cNvPr>
        <xdr:cNvSpPr txBox="1"/>
      </xdr:nvSpPr>
      <xdr:spPr>
        <a:xfrm>
          <a:off x="3225800" y="1098550"/>
          <a:ext cx="10985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    </a:t>
          </a:r>
          <a:r>
            <a:rPr lang="en-IN" sz="800" b="1">
              <a:solidFill>
                <a:schemeClr val="bg1">
                  <a:lumMod val="95000"/>
                </a:schemeClr>
              </a:solidFill>
            </a:rPr>
            <a:t>Budget: 25,000 </a:t>
          </a:r>
        </a:p>
      </xdr:txBody>
    </xdr:sp>
    <xdr:clientData/>
  </xdr:twoCellAnchor>
  <xdr:twoCellAnchor>
    <xdr:from>
      <xdr:col>5</xdr:col>
      <xdr:colOff>330200</xdr:colOff>
      <xdr:row>6</xdr:row>
      <xdr:rowOff>133350</xdr:rowOff>
    </xdr:from>
    <xdr:to>
      <xdr:col>5</xdr:col>
      <xdr:colOff>514350</xdr:colOff>
      <xdr:row>6</xdr:row>
      <xdr:rowOff>133350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26FAB0B-C17C-4872-816E-93AFD75545CD}"/>
            </a:ext>
          </a:extLst>
        </xdr:cNvPr>
        <xdr:cNvCxnSpPr/>
      </xdr:nvCxnSpPr>
      <xdr:spPr>
        <a:xfrm>
          <a:off x="3378200" y="1238250"/>
          <a:ext cx="184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10</xdr:row>
      <xdr:rowOff>57150</xdr:rowOff>
    </xdr:from>
    <xdr:to>
      <xdr:col>7</xdr:col>
      <xdr:colOff>527050</xdr:colOff>
      <xdr:row>10</xdr:row>
      <xdr:rowOff>63500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12146A0-6E8B-4811-9AAC-589A6CD7232F}"/>
            </a:ext>
          </a:extLst>
        </xdr:cNvPr>
        <xdr:cNvCxnSpPr/>
      </xdr:nvCxnSpPr>
      <xdr:spPr>
        <a:xfrm flipV="1">
          <a:off x="1466850" y="1898650"/>
          <a:ext cx="3327400" cy="6350"/>
        </a:xfrm>
        <a:prstGeom prst="line">
          <a:avLst/>
        </a:prstGeom>
        <a:ln w="1270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4</xdr:row>
      <xdr:rowOff>177800</xdr:rowOff>
    </xdr:from>
    <xdr:to>
      <xdr:col>16</xdr:col>
      <xdr:colOff>0</xdr:colOff>
      <xdr:row>18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04DEAE-E5DC-4CFF-BC76-E11DDFC69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7</xdr:col>
      <xdr:colOff>603250</xdr:colOff>
      <xdr:row>31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7C1FCC-F4B6-46D6-B37C-02998F366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181428</xdr:rowOff>
    </xdr:from>
    <xdr:to>
      <xdr:col>15</xdr:col>
      <xdr:colOff>598714</xdr:colOff>
      <xdr:row>31</xdr:row>
      <xdr:rowOff>-1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673022-BC64-4A78-B940-F7843A3BC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108859</xdr:colOff>
      <xdr:row>19</xdr:row>
      <xdr:rowOff>108857</xdr:rowOff>
    </xdr:from>
    <xdr:to>
      <xdr:col>15</xdr:col>
      <xdr:colOff>435429</xdr:colOff>
      <xdr:row>21</xdr:row>
      <xdr:rowOff>108857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47EE540-38DC-E773-96F7-C9172B1A83DF}"/>
            </a:ext>
          </a:extLst>
        </xdr:cNvPr>
        <xdr:cNvSpPr txBox="1"/>
      </xdr:nvSpPr>
      <xdr:spPr>
        <a:xfrm>
          <a:off x="5578930" y="3556000"/>
          <a:ext cx="4082142" cy="36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chemeClr val="bg1"/>
              </a:solidFill>
            </a:rPr>
            <a:t>RECOMMENDATION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181429</xdr:colOff>
      <xdr:row>21</xdr:row>
      <xdr:rowOff>117929</xdr:rowOff>
    </xdr:from>
    <xdr:to>
      <xdr:col>15</xdr:col>
      <xdr:colOff>517071</xdr:colOff>
      <xdr:row>31</xdr:row>
      <xdr:rowOff>27214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633EA4-90E0-3494-F6B0-B6A95B063B13}"/>
            </a:ext>
          </a:extLst>
        </xdr:cNvPr>
        <xdr:cNvSpPr txBox="1"/>
      </xdr:nvSpPr>
      <xdr:spPr>
        <a:xfrm>
          <a:off x="5651500" y="3927929"/>
          <a:ext cx="4091214" cy="172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Choose Y Axis Bank</a:t>
          </a:r>
        </a:p>
        <a:p>
          <a:r>
            <a:rPr lang="en-IN" sz="13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Monthly EMI ₹24,793.21 is within ₹25,000 budget</a:t>
          </a:r>
        </a:p>
        <a:p>
          <a:r>
            <a:rPr lang="en-IN" sz="13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Interest is lower than Left Join Bank, though higher than CBI Bank</a:t>
          </a:r>
        </a:p>
        <a:p>
          <a:r>
            <a:rPr lang="en-IN" sz="13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Total cost is a good balance between interest and affordability</a:t>
          </a:r>
          <a:br>
            <a:rPr lang="en-IN" sz="13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IN" sz="13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➡️ Best overall value considering all factors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463C-02CC-43AE-8347-6DCB32BEF43B}">
  <dimension ref="B1:J58"/>
  <sheetViews>
    <sheetView showGridLines="0" topLeftCell="A56" workbookViewId="0">
      <selection activeCell="B1" sqref="B1"/>
    </sheetView>
  </sheetViews>
  <sheetFormatPr defaultRowHeight="14.5" x14ac:dyDescent="0.35"/>
  <cols>
    <col min="2" max="2" width="14.36328125" customWidth="1"/>
  </cols>
  <sheetData>
    <row r="1" spans="2:10" ht="28.5" x14ac:dyDescent="0.65">
      <c r="D1" s="33" t="s">
        <v>71</v>
      </c>
      <c r="E1" s="34"/>
      <c r="F1" s="34"/>
      <c r="G1" s="34"/>
      <c r="H1" s="34"/>
      <c r="I1" s="34"/>
      <c r="J1" s="35"/>
    </row>
    <row r="2" spans="2:10" ht="21" x14ac:dyDescent="0.5">
      <c r="B2" s="13" t="s">
        <v>13</v>
      </c>
      <c r="C2" s="14" t="s">
        <v>14</v>
      </c>
    </row>
    <row r="4" spans="2:10" ht="21" x14ac:dyDescent="0.35">
      <c r="B4" s="15" t="s">
        <v>15</v>
      </c>
      <c r="C4" s="16" t="s">
        <v>16</v>
      </c>
    </row>
    <row r="29" spans="2:3" ht="21" x14ac:dyDescent="0.5">
      <c r="B29" s="17" t="s">
        <v>17</v>
      </c>
      <c r="C29" s="16" t="s">
        <v>18</v>
      </c>
    </row>
    <row r="30" spans="2:3" ht="15.5" x14ac:dyDescent="0.35">
      <c r="C30" s="16" t="s">
        <v>19</v>
      </c>
    </row>
    <row r="31" spans="2:3" ht="15.5" x14ac:dyDescent="0.35">
      <c r="C31" s="16" t="s">
        <v>20</v>
      </c>
    </row>
    <row r="34" spans="2:4" ht="18.5" x14ac:dyDescent="0.45">
      <c r="B34" s="18" t="s">
        <v>21</v>
      </c>
    </row>
    <row r="35" spans="2:4" ht="15.5" x14ac:dyDescent="0.35">
      <c r="C35" t="s">
        <v>26</v>
      </c>
    </row>
    <row r="36" spans="2:4" x14ac:dyDescent="0.35">
      <c r="C36" t="s">
        <v>23</v>
      </c>
    </row>
    <row r="37" spans="2:4" x14ac:dyDescent="0.35">
      <c r="C37" t="s">
        <v>22</v>
      </c>
    </row>
    <row r="39" spans="2:4" ht="15.5" x14ac:dyDescent="0.35">
      <c r="C39" s="20" t="s">
        <v>24</v>
      </c>
      <c r="D39" t="s">
        <v>25</v>
      </c>
    </row>
    <row r="40" spans="2:4" x14ac:dyDescent="0.35">
      <c r="D40" t="s">
        <v>28</v>
      </c>
    </row>
    <row r="41" spans="2:4" x14ac:dyDescent="0.35">
      <c r="D41" t="s">
        <v>27</v>
      </c>
    </row>
    <row r="44" spans="2:4" x14ac:dyDescent="0.35">
      <c r="D44" t="s">
        <v>29</v>
      </c>
    </row>
    <row r="45" spans="2:4" x14ac:dyDescent="0.35">
      <c r="D45" t="s">
        <v>30</v>
      </c>
    </row>
    <row r="46" spans="2:4" x14ac:dyDescent="0.35">
      <c r="D46" t="s">
        <v>31</v>
      </c>
    </row>
    <row r="48" spans="2:4" ht="15.5" x14ac:dyDescent="0.35">
      <c r="C48" s="20" t="s">
        <v>32</v>
      </c>
      <c r="D48" t="s">
        <v>33</v>
      </c>
    </row>
    <row r="49" spans="3:10" x14ac:dyDescent="0.35">
      <c r="C49" t="s">
        <v>34</v>
      </c>
    </row>
    <row r="50" spans="3:10" x14ac:dyDescent="0.35">
      <c r="C50" t="s">
        <v>35</v>
      </c>
    </row>
    <row r="52" spans="3:10" ht="15.5" x14ac:dyDescent="0.35">
      <c r="C52" s="20" t="s">
        <v>24</v>
      </c>
      <c r="E52" s="21" t="s">
        <v>36</v>
      </c>
      <c r="F52" s="21"/>
      <c r="G52" s="21"/>
      <c r="H52" s="21"/>
      <c r="I52" s="21"/>
      <c r="J52" s="21"/>
    </row>
    <row r="54" spans="3:10" ht="15.5" x14ac:dyDescent="0.35">
      <c r="C54" s="20" t="s">
        <v>37</v>
      </c>
      <c r="D54" t="s">
        <v>38</v>
      </c>
    </row>
    <row r="55" spans="3:10" x14ac:dyDescent="0.35">
      <c r="C55" t="s">
        <v>39</v>
      </c>
    </row>
    <row r="56" spans="3:10" x14ac:dyDescent="0.35">
      <c r="C56" t="s">
        <v>40</v>
      </c>
    </row>
    <row r="58" spans="3:10" ht="15.5" x14ac:dyDescent="0.35">
      <c r="C58" s="20" t="s">
        <v>24</v>
      </c>
      <c r="E58" s="21" t="s">
        <v>41</v>
      </c>
      <c r="F58" s="21"/>
      <c r="G58" s="21"/>
      <c r="H58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818-A576-4D80-AB15-DE1C1FAD0938}">
  <dimension ref="A1:P124"/>
  <sheetViews>
    <sheetView showGridLines="0" zoomScaleNormal="100" workbookViewId="0">
      <selection activeCell="A16" sqref="A16:A17"/>
    </sheetView>
  </sheetViews>
  <sheetFormatPr defaultRowHeight="14.5" x14ac:dyDescent="0.35"/>
  <cols>
    <col min="1" max="1" width="21.08984375" customWidth="1"/>
    <col min="2" max="2" width="14.7265625" customWidth="1"/>
    <col min="3" max="3" width="15.81640625" bestFit="1" customWidth="1"/>
    <col min="4" max="4" width="16.54296875" bestFit="1" customWidth="1"/>
    <col min="5" max="5" width="15.26953125" bestFit="1" customWidth="1"/>
    <col min="6" max="6" width="18.26953125" customWidth="1"/>
  </cols>
  <sheetData>
    <row r="1" spans="1:16" ht="25" thickBot="1" x14ac:dyDescent="0.7">
      <c r="A1" s="42" t="s">
        <v>0</v>
      </c>
      <c r="B1" s="43"/>
      <c r="D1" s="32" t="s">
        <v>71</v>
      </c>
      <c r="E1" s="30"/>
      <c r="F1" s="31"/>
    </row>
    <row r="3" spans="1:16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16" x14ac:dyDescent="0.35">
      <c r="A4" s="2" t="s">
        <v>5</v>
      </c>
      <c r="B4" s="5">
        <v>1500000</v>
      </c>
      <c r="C4" s="5">
        <v>1500000</v>
      </c>
      <c r="D4" s="5">
        <v>1500000</v>
      </c>
    </row>
    <row r="5" spans="1:16" x14ac:dyDescent="0.35">
      <c r="A5" s="8" t="s">
        <v>6</v>
      </c>
      <c r="B5" s="6">
        <v>0.15</v>
      </c>
      <c r="C5" s="6">
        <v>0.125</v>
      </c>
      <c r="D5" s="6">
        <v>0.11</v>
      </c>
    </row>
    <row r="6" spans="1:16" ht="18" x14ac:dyDescent="0.5">
      <c r="A6" s="8" t="s">
        <v>7</v>
      </c>
      <c r="B6" s="7">
        <v>5</v>
      </c>
      <c r="C6" s="7">
        <v>8</v>
      </c>
      <c r="D6" s="7">
        <v>10</v>
      </c>
      <c r="E6" s="9"/>
      <c r="F6" s="9"/>
    </row>
    <row r="8" spans="1:16" ht="22" x14ac:dyDescent="0.65">
      <c r="A8" s="42" t="s">
        <v>8</v>
      </c>
      <c r="B8" s="43"/>
    </row>
    <row r="9" spans="1:16" x14ac:dyDescent="0.35">
      <c r="A9" s="8" t="s">
        <v>9</v>
      </c>
      <c r="B9" s="3">
        <f>-PMT(B5/12,B6*12,B4)</f>
        <v>35684.895129538098</v>
      </c>
      <c r="C9" s="3">
        <f t="shared" ref="C9:D9" si="0">-PMT(C5/12,C6*12,C4)</f>
        <v>24793.212974723752</v>
      </c>
      <c r="D9" s="3">
        <f t="shared" si="0"/>
        <v>20662.501693788374</v>
      </c>
      <c r="F9" s="10" t="s">
        <v>63</v>
      </c>
      <c r="G9" s="10"/>
      <c r="H9" s="10"/>
      <c r="I9" s="10"/>
      <c r="J9" s="10"/>
      <c r="K9" s="10"/>
      <c r="L9" s="10"/>
      <c r="M9" s="10"/>
      <c r="N9" s="12"/>
      <c r="O9" s="12"/>
      <c r="P9" s="12"/>
    </row>
    <row r="10" spans="1:16" ht="24.75" customHeight="1" x14ac:dyDescent="0.35">
      <c r="A10" s="2" t="s">
        <v>10</v>
      </c>
      <c r="B10" s="3">
        <f>B9*(B6*12)</f>
        <v>2141093.7077722857</v>
      </c>
      <c r="C10" s="3">
        <f t="shared" ref="C10:D10" si="1">C9*(C6*12)</f>
        <v>2380148.4455734803</v>
      </c>
      <c r="D10" s="3">
        <f t="shared" si="1"/>
        <v>2479500.2032546047</v>
      </c>
      <c r="F10" s="10" t="s">
        <v>12</v>
      </c>
      <c r="G10" s="10"/>
      <c r="H10" s="10"/>
      <c r="I10" s="10"/>
      <c r="J10" s="11"/>
      <c r="K10" s="11"/>
      <c r="L10" s="11"/>
      <c r="M10" s="11"/>
    </row>
    <row r="11" spans="1:16" ht="25.5" customHeight="1" x14ac:dyDescent="0.35">
      <c r="A11" s="8" t="s">
        <v>11</v>
      </c>
      <c r="B11" s="3">
        <f>B10-B4</f>
        <v>641093.70777228568</v>
      </c>
      <c r="C11" s="3">
        <f t="shared" ref="C11:D11" si="2">C10-C4</f>
        <v>880148.44557348033</v>
      </c>
      <c r="D11" s="3">
        <f t="shared" si="2"/>
        <v>979500.20325460471</v>
      </c>
      <c r="F11" s="10" t="s">
        <v>62</v>
      </c>
      <c r="G11" s="10"/>
      <c r="H11" s="10"/>
      <c r="I11" s="10"/>
      <c r="J11" s="11"/>
      <c r="K11" s="11"/>
      <c r="L11" s="11"/>
      <c r="M11" s="11"/>
    </row>
    <row r="12" spans="1:16" x14ac:dyDescent="0.35">
      <c r="B12" s="1"/>
      <c r="C12" s="4"/>
      <c r="D12" s="4"/>
      <c r="E12" s="4"/>
      <c r="F12" s="4"/>
    </row>
    <row r="13" spans="1:16" ht="21" x14ac:dyDescent="0.5">
      <c r="A13" s="23" t="s">
        <v>51</v>
      </c>
      <c r="B13" s="23"/>
      <c r="C13" s="24"/>
      <c r="D13" s="24"/>
      <c r="E13" s="24"/>
      <c r="F13" s="24"/>
    </row>
    <row r="14" spans="1:16" x14ac:dyDescent="0.35">
      <c r="A14" s="1"/>
      <c r="B14" s="1"/>
      <c r="C14" s="4"/>
      <c r="D14" s="4"/>
      <c r="E14" s="4"/>
      <c r="F14" s="4"/>
    </row>
    <row r="15" spans="1:16" ht="18.5" x14ac:dyDescent="0.45">
      <c r="A15" s="25" t="s">
        <v>52</v>
      </c>
      <c r="B15" s="27"/>
      <c r="C15" s="4"/>
      <c r="D15" s="4"/>
      <c r="E15" s="4"/>
      <c r="F15" s="4"/>
    </row>
    <row r="16" spans="1:16" ht="15.5" x14ac:dyDescent="0.35">
      <c r="A16" s="22" t="s">
        <v>42</v>
      </c>
      <c r="B16" s="22"/>
      <c r="C16" s="4"/>
      <c r="D16" s="4"/>
      <c r="E16" s="4"/>
      <c r="F16" s="4"/>
    </row>
    <row r="17" spans="1:6" ht="15.5" x14ac:dyDescent="0.35">
      <c r="A17" s="22" t="s">
        <v>43</v>
      </c>
      <c r="B17" s="22"/>
      <c r="C17" s="4"/>
      <c r="D17" s="4"/>
      <c r="E17" s="4"/>
      <c r="F17" s="4"/>
    </row>
    <row r="18" spans="1:6" x14ac:dyDescent="0.35">
      <c r="A18" s="1"/>
      <c r="B18" s="1"/>
      <c r="C18" s="4"/>
      <c r="D18" s="4"/>
      <c r="E18" s="4"/>
      <c r="F18" s="4"/>
    </row>
    <row r="19" spans="1:6" ht="18.5" x14ac:dyDescent="0.45">
      <c r="A19" s="25" t="s">
        <v>53</v>
      </c>
      <c r="B19" s="27"/>
      <c r="C19" s="4"/>
      <c r="D19" s="4"/>
      <c r="E19" s="4"/>
      <c r="F19" s="4"/>
    </row>
    <row r="20" spans="1:6" x14ac:dyDescent="0.35">
      <c r="A20" s="1" t="s">
        <v>44</v>
      </c>
      <c r="B20" s="1"/>
      <c r="C20" s="4"/>
      <c r="D20" s="4"/>
      <c r="E20" s="4"/>
      <c r="F20" s="4"/>
    </row>
    <row r="21" spans="1:6" x14ac:dyDescent="0.35">
      <c r="A21" s="1"/>
      <c r="B21" s="4" t="s">
        <v>45</v>
      </c>
      <c r="C21" s="4"/>
      <c r="D21" s="4"/>
      <c r="E21" s="4"/>
      <c r="F21" s="4"/>
    </row>
    <row r="22" spans="1:6" x14ac:dyDescent="0.35">
      <c r="A22" s="1"/>
      <c r="B22" s="4" t="s">
        <v>46</v>
      </c>
      <c r="C22" s="4"/>
      <c r="D22" s="4"/>
      <c r="E22" s="4"/>
      <c r="F22" s="4"/>
    </row>
    <row r="23" spans="1:6" x14ac:dyDescent="0.35">
      <c r="A23" s="1"/>
      <c r="B23" s="4" t="s">
        <v>47</v>
      </c>
      <c r="C23" s="4"/>
      <c r="D23" s="4"/>
      <c r="E23" s="4"/>
      <c r="F23" s="4"/>
    </row>
    <row r="24" spans="1:6" x14ac:dyDescent="0.35">
      <c r="A24" s="1"/>
      <c r="B24" s="4"/>
      <c r="C24" s="4"/>
      <c r="D24" s="4"/>
      <c r="E24" s="4"/>
      <c r="F24" s="4"/>
    </row>
    <row r="25" spans="1:6" x14ac:dyDescent="0.35">
      <c r="A25" s="1" t="s">
        <v>48</v>
      </c>
      <c r="B25" s="4"/>
      <c r="C25" s="4"/>
      <c r="D25" s="4"/>
      <c r="E25" s="4"/>
      <c r="F25" s="4"/>
    </row>
    <row r="26" spans="1:6" x14ac:dyDescent="0.35">
      <c r="A26" s="1"/>
      <c r="B26" s="4" t="s">
        <v>49</v>
      </c>
      <c r="C26" s="4"/>
      <c r="D26" s="4"/>
      <c r="E26" s="4"/>
      <c r="F26" s="4"/>
    </row>
    <row r="27" spans="1:6" x14ac:dyDescent="0.35">
      <c r="A27" s="1"/>
      <c r="B27" s="4" t="s">
        <v>50</v>
      </c>
      <c r="C27" s="4"/>
      <c r="D27" s="4"/>
      <c r="E27" s="4"/>
      <c r="F27" s="4"/>
    </row>
    <row r="28" spans="1:6" x14ac:dyDescent="0.35">
      <c r="A28" s="1"/>
      <c r="B28" s="4" t="s">
        <v>54</v>
      </c>
      <c r="C28" s="4"/>
      <c r="D28" s="4"/>
      <c r="E28" s="4"/>
      <c r="F28" s="4"/>
    </row>
    <row r="29" spans="1:6" x14ac:dyDescent="0.35">
      <c r="A29" s="1"/>
      <c r="B29" s="4"/>
      <c r="C29" s="4"/>
      <c r="D29" s="4"/>
      <c r="E29" s="4"/>
      <c r="F29" s="4"/>
    </row>
    <row r="30" spans="1:6" x14ac:dyDescent="0.35">
      <c r="A30" s="1" t="s">
        <v>55</v>
      </c>
      <c r="B30" s="4"/>
      <c r="C30" s="4"/>
      <c r="D30" s="4"/>
      <c r="E30" s="4"/>
      <c r="F30" s="4"/>
    </row>
    <row r="31" spans="1:6" x14ac:dyDescent="0.35">
      <c r="A31" s="1"/>
      <c r="B31" s="4" t="s">
        <v>56</v>
      </c>
      <c r="C31" s="4"/>
      <c r="D31" s="4"/>
      <c r="E31" s="4"/>
      <c r="F31" s="4"/>
    </row>
    <row r="32" spans="1:6" x14ac:dyDescent="0.35">
      <c r="A32" s="1"/>
      <c r="B32" s="4" t="s">
        <v>57</v>
      </c>
      <c r="C32" s="4"/>
      <c r="D32" s="4"/>
      <c r="E32" s="4"/>
      <c r="F32" s="4"/>
    </row>
    <row r="33" spans="1:6" x14ac:dyDescent="0.35">
      <c r="A33" s="1"/>
      <c r="B33" s="4" t="s">
        <v>58</v>
      </c>
      <c r="C33" s="4"/>
      <c r="D33" s="4"/>
      <c r="E33" s="4"/>
      <c r="F33" s="4"/>
    </row>
    <row r="34" spans="1:6" x14ac:dyDescent="0.35">
      <c r="A34" s="1"/>
      <c r="B34" s="1"/>
      <c r="C34" s="4"/>
      <c r="D34" s="4"/>
      <c r="E34" s="4"/>
      <c r="F34" s="4"/>
    </row>
    <row r="35" spans="1:6" ht="18.5" x14ac:dyDescent="0.45">
      <c r="A35" s="25" t="s">
        <v>69</v>
      </c>
      <c r="B35" s="27"/>
      <c r="C35" s="4"/>
      <c r="D35" s="4"/>
      <c r="E35" s="4"/>
      <c r="F35" s="4"/>
    </row>
    <row r="36" spans="1:6" x14ac:dyDescent="0.35">
      <c r="A36" s="1"/>
      <c r="B36" s="1"/>
      <c r="C36" s="4"/>
      <c r="D36" s="4"/>
      <c r="E36" s="4"/>
      <c r="F36" s="4"/>
    </row>
    <row r="37" spans="1:6" x14ac:dyDescent="0.35">
      <c r="A37" s="26" t="s">
        <v>3</v>
      </c>
      <c r="B37" s="4"/>
      <c r="C37" s="4"/>
      <c r="D37" s="4"/>
      <c r="E37" s="4"/>
      <c r="F37" s="4"/>
    </row>
    <row r="38" spans="1:6" x14ac:dyDescent="0.35">
      <c r="A38" s="4" t="s">
        <v>59</v>
      </c>
      <c r="B38" s="4"/>
      <c r="C38" s="4"/>
      <c r="D38" s="4"/>
      <c r="E38" s="4"/>
      <c r="F38" s="4"/>
    </row>
    <row r="39" spans="1:6" x14ac:dyDescent="0.35">
      <c r="A39" s="4" t="s">
        <v>61</v>
      </c>
      <c r="B39" s="4"/>
      <c r="C39" s="4"/>
      <c r="D39" s="4"/>
      <c r="E39" s="4"/>
      <c r="F39" s="4"/>
    </row>
    <row r="40" spans="1:6" x14ac:dyDescent="0.35">
      <c r="A40" s="4" t="s">
        <v>60</v>
      </c>
      <c r="B40" s="4"/>
      <c r="C40" s="4"/>
      <c r="D40" s="4"/>
      <c r="E40" s="4"/>
      <c r="F40" s="4"/>
    </row>
    <row r="41" spans="1:6" x14ac:dyDescent="0.35">
      <c r="B41" s="1"/>
      <c r="C41" s="4"/>
      <c r="D41" s="4"/>
      <c r="E41" s="4"/>
      <c r="F41" s="4"/>
    </row>
    <row r="42" spans="1:6" ht="18.5" x14ac:dyDescent="0.45">
      <c r="A42" s="29" t="s">
        <v>70</v>
      </c>
      <c r="B42" s="12"/>
    </row>
    <row r="43" spans="1:6" x14ac:dyDescent="0.35">
      <c r="A43" t="s">
        <v>64</v>
      </c>
    </row>
    <row r="44" spans="1:6" x14ac:dyDescent="0.35">
      <c r="A44" s="28" t="s">
        <v>65</v>
      </c>
    </row>
    <row r="45" spans="1:6" x14ac:dyDescent="0.35">
      <c r="A45" s="28" t="s">
        <v>66</v>
      </c>
      <c r="B45" s="28"/>
    </row>
    <row r="46" spans="1:6" x14ac:dyDescent="0.35">
      <c r="A46" s="28" t="s">
        <v>67</v>
      </c>
      <c r="B46" s="28"/>
    </row>
    <row r="48" spans="1:6" x14ac:dyDescent="0.35">
      <c r="A48" s="21" t="s">
        <v>68</v>
      </c>
      <c r="B48" s="21"/>
      <c r="C48" s="21"/>
      <c r="D48" s="21"/>
      <c r="E48" s="21"/>
      <c r="F48" s="21"/>
    </row>
    <row r="49" spans="2:6" x14ac:dyDescent="0.35">
      <c r="B49" s="1"/>
      <c r="C49" s="4"/>
      <c r="D49" s="4"/>
      <c r="E49" s="4"/>
      <c r="F49" s="4"/>
    </row>
    <row r="50" spans="2:6" x14ac:dyDescent="0.35">
      <c r="B50" s="1"/>
      <c r="C50" s="4"/>
      <c r="D50" s="4"/>
      <c r="E50" s="4"/>
      <c r="F50" s="4"/>
    </row>
    <row r="51" spans="2:6" x14ac:dyDescent="0.35">
      <c r="B51" s="1"/>
      <c r="C51" s="4"/>
      <c r="D51" s="4"/>
      <c r="E51" s="4"/>
      <c r="F51" s="4"/>
    </row>
    <row r="52" spans="2:6" x14ac:dyDescent="0.35">
      <c r="B52" s="1"/>
      <c r="C52" s="4"/>
      <c r="D52" s="4"/>
      <c r="E52" s="4"/>
      <c r="F52" s="4"/>
    </row>
    <row r="53" spans="2:6" x14ac:dyDescent="0.35">
      <c r="B53" s="1"/>
      <c r="C53" s="4"/>
      <c r="D53" s="4"/>
      <c r="E53" s="4"/>
      <c r="F53" s="4"/>
    </row>
    <row r="54" spans="2:6" x14ac:dyDescent="0.35">
      <c r="B54" s="1"/>
      <c r="C54" s="4"/>
      <c r="D54" s="4"/>
      <c r="E54" s="4"/>
      <c r="F54" s="4"/>
    </row>
    <row r="55" spans="2:6" x14ac:dyDescent="0.35">
      <c r="B55" s="1"/>
      <c r="C55" s="4"/>
      <c r="D55" s="4"/>
      <c r="E55" s="4"/>
      <c r="F55" s="4"/>
    </row>
    <row r="56" spans="2:6" x14ac:dyDescent="0.35">
      <c r="B56" s="1"/>
      <c r="C56" s="4"/>
      <c r="D56" s="4"/>
      <c r="E56" s="4"/>
      <c r="F56" s="4"/>
    </row>
    <row r="57" spans="2:6" x14ac:dyDescent="0.35">
      <c r="B57" s="1"/>
      <c r="C57" s="4"/>
      <c r="D57" s="4"/>
      <c r="E57" s="4"/>
      <c r="F57" s="4"/>
    </row>
    <row r="58" spans="2:6" x14ac:dyDescent="0.35">
      <c r="B58" s="1"/>
      <c r="C58" s="4"/>
      <c r="D58" s="4"/>
      <c r="E58" s="4"/>
      <c r="F58" s="4"/>
    </row>
    <row r="59" spans="2:6" x14ac:dyDescent="0.35">
      <c r="B59" s="1"/>
      <c r="C59" s="4"/>
      <c r="D59" s="4"/>
      <c r="E59" s="4"/>
      <c r="F59" s="4"/>
    </row>
    <row r="60" spans="2:6" x14ac:dyDescent="0.35">
      <c r="B60" s="1"/>
      <c r="C60" s="4"/>
      <c r="D60" s="4"/>
      <c r="E60" s="4"/>
      <c r="F60" s="4"/>
    </row>
    <row r="61" spans="2:6" x14ac:dyDescent="0.35">
      <c r="B61" s="1"/>
      <c r="C61" s="4"/>
      <c r="D61" s="4"/>
      <c r="E61" s="4"/>
      <c r="F61" s="4"/>
    </row>
    <row r="62" spans="2:6" x14ac:dyDescent="0.35">
      <c r="B62" s="1"/>
      <c r="C62" s="4"/>
      <c r="D62" s="4"/>
      <c r="E62" s="4"/>
      <c r="F62" s="4"/>
    </row>
    <row r="63" spans="2:6" x14ac:dyDescent="0.35">
      <c r="B63" s="1"/>
      <c r="C63" s="4"/>
      <c r="D63" s="4"/>
      <c r="E63" s="4"/>
      <c r="F63" s="4"/>
    </row>
    <row r="64" spans="2:6" x14ac:dyDescent="0.35">
      <c r="B64" s="1"/>
      <c r="C64" s="4"/>
      <c r="D64" s="4"/>
      <c r="E64" s="4"/>
      <c r="F64" s="4"/>
    </row>
    <row r="65" spans="2:6" x14ac:dyDescent="0.35">
      <c r="B65" s="1"/>
      <c r="C65" s="4"/>
      <c r="D65" s="4"/>
      <c r="E65" s="4"/>
      <c r="F65" s="4"/>
    </row>
    <row r="66" spans="2:6" x14ac:dyDescent="0.35">
      <c r="B66" s="1"/>
      <c r="C66" s="4"/>
      <c r="D66" s="4"/>
      <c r="E66" s="4"/>
      <c r="F66" s="4"/>
    </row>
    <row r="67" spans="2:6" x14ac:dyDescent="0.35">
      <c r="B67" s="1"/>
      <c r="C67" s="4"/>
      <c r="D67" s="4"/>
      <c r="E67" s="4"/>
      <c r="F67" s="4"/>
    </row>
    <row r="68" spans="2:6" x14ac:dyDescent="0.35">
      <c r="B68" s="1"/>
      <c r="C68" s="4"/>
      <c r="D68" s="4"/>
      <c r="E68" s="4"/>
      <c r="F68" s="4"/>
    </row>
    <row r="69" spans="2:6" x14ac:dyDescent="0.35">
      <c r="B69" s="1"/>
      <c r="C69" s="4"/>
      <c r="D69" s="4"/>
      <c r="E69" s="4"/>
      <c r="F69" s="4"/>
    </row>
    <row r="70" spans="2:6" x14ac:dyDescent="0.35">
      <c r="B70" s="1"/>
      <c r="C70" s="4"/>
      <c r="D70" s="4"/>
      <c r="E70" s="4"/>
      <c r="F70" s="4"/>
    </row>
    <row r="71" spans="2:6" x14ac:dyDescent="0.35">
      <c r="B71" s="1"/>
      <c r="C71" s="4"/>
      <c r="D71" s="4"/>
      <c r="E71" s="4"/>
      <c r="F71" s="4"/>
    </row>
    <row r="72" spans="2:6" x14ac:dyDescent="0.35">
      <c r="B72" s="1"/>
      <c r="C72" s="4"/>
      <c r="D72" s="4"/>
      <c r="E72" s="4"/>
      <c r="F72" s="4"/>
    </row>
    <row r="73" spans="2:6" x14ac:dyDescent="0.35">
      <c r="B73" s="1"/>
      <c r="C73" s="4"/>
      <c r="D73" s="4"/>
      <c r="E73" s="4"/>
      <c r="F73" s="4"/>
    </row>
    <row r="74" spans="2:6" x14ac:dyDescent="0.35">
      <c r="B74" s="1"/>
      <c r="C74" s="4"/>
      <c r="D74" s="4"/>
      <c r="E74" s="4"/>
      <c r="F74" s="4"/>
    </row>
    <row r="75" spans="2:6" x14ac:dyDescent="0.35">
      <c r="B75" s="1"/>
      <c r="C75" s="4"/>
      <c r="D75" s="4"/>
      <c r="E75" s="4"/>
      <c r="F75" s="4"/>
    </row>
    <row r="76" spans="2:6" x14ac:dyDescent="0.35">
      <c r="B76" s="1"/>
      <c r="C76" s="4"/>
      <c r="D76" s="4"/>
      <c r="E76" s="4"/>
      <c r="F76" s="4"/>
    </row>
    <row r="77" spans="2:6" x14ac:dyDescent="0.35">
      <c r="B77" s="1"/>
      <c r="C77" s="4"/>
      <c r="D77" s="4"/>
      <c r="E77" s="4"/>
      <c r="F77" s="4"/>
    </row>
    <row r="78" spans="2:6" x14ac:dyDescent="0.35">
      <c r="B78" s="1"/>
      <c r="C78" s="4"/>
      <c r="D78" s="4"/>
      <c r="E78" s="4"/>
      <c r="F78" s="4"/>
    </row>
    <row r="79" spans="2:6" x14ac:dyDescent="0.35">
      <c r="B79" s="1"/>
      <c r="C79" s="4"/>
      <c r="D79" s="4"/>
      <c r="E79" s="4"/>
      <c r="F79" s="4"/>
    </row>
    <row r="80" spans="2:6" x14ac:dyDescent="0.35">
      <c r="B80" s="1"/>
      <c r="C80" s="4"/>
      <c r="D80" s="4"/>
      <c r="E80" s="4"/>
      <c r="F80" s="4"/>
    </row>
    <row r="81" spans="2:6" x14ac:dyDescent="0.35">
      <c r="B81" s="1"/>
      <c r="C81" s="4"/>
      <c r="D81" s="4"/>
      <c r="E81" s="4"/>
      <c r="F81" s="4"/>
    </row>
    <row r="82" spans="2:6" x14ac:dyDescent="0.35">
      <c r="B82" s="1"/>
      <c r="C82" s="4"/>
      <c r="D82" s="4"/>
      <c r="E82" s="4"/>
      <c r="F82" s="4"/>
    </row>
    <row r="83" spans="2:6" x14ac:dyDescent="0.35">
      <c r="B83" s="1"/>
      <c r="C83" s="4"/>
      <c r="D83" s="4"/>
      <c r="E83" s="4"/>
      <c r="F83" s="4"/>
    </row>
    <row r="84" spans="2:6" x14ac:dyDescent="0.35">
      <c r="B84" s="1"/>
      <c r="C84" s="4"/>
      <c r="D84" s="4"/>
      <c r="E84" s="4"/>
      <c r="F84" s="4"/>
    </row>
    <row r="85" spans="2:6" x14ac:dyDescent="0.35">
      <c r="B85" s="1"/>
      <c r="C85" s="4"/>
      <c r="D85" s="4"/>
      <c r="E85" s="4"/>
      <c r="F85" s="4"/>
    </row>
    <row r="86" spans="2:6" x14ac:dyDescent="0.35">
      <c r="B86" s="1"/>
      <c r="C86" s="4"/>
      <c r="D86" s="4"/>
      <c r="E86" s="4"/>
      <c r="F86" s="4"/>
    </row>
    <row r="87" spans="2:6" x14ac:dyDescent="0.35">
      <c r="B87" s="1"/>
      <c r="C87" s="4"/>
      <c r="D87" s="4"/>
      <c r="E87" s="4"/>
      <c r="F87" s="4"/>
    </row>
    <row r="88" spans="2:6" x14ac:dyDescent="0.35">
      <c r="B88" s="1"/>
      <c r="C88" s="4"/>
      <c r="D88" s="4"/>
      <c r="E88" s="4"/>
      <c r="F88" s="4"/>
    </row>
    <row r="89" spans="2:6" x14ac:dyDescent="0.35">
      <c r="B89" s="1"/>
      <c r="C89" s="4"/>
      <c r="D89" s="4"/>
      <c r="E89" s="4"/>
      <c r="F89" s="4"/>
    </row>
    <row r="90" spans="2:6" x14ac:dyDescent="0.35">
      <c r="B90" s="1"/>
      <c r="C90" s="4"/>
      <c r="D90" s="4"/>
      <c r="E90" s="4"/>
      <c r="F90" s="4"/>
    </row>
    <row r="91" spans="2:6" x14ac:dyDescent="0.35">
      <c r="B91" s="1"/>
      <c r="C91" s="4"/>
      <c r="D91" s="4"/>
      <c r="E91" s="4"/>
      <c r="F91" s="4"/>
    </row>
    <row r="92" spans="2:6" x14ac:dyDescent="0.35">
      <c r="B92" s="1"/>
      <c r="C92" s="4"/>
      <c r="D92" s="4"/>
      <c r="E92" s="4"/>
      <c r="F92" s="4"/>
    </row>
    <row r="93" spans="2:6" x14ac:dyDescent="0.35">
      <c r="B93" s="1"/>
      <c r="C93" s="4"/>
      <c r="D93" s="4"/>
      <c r="E93" s="4"/>
      <c r="F93" s="4"/>
    </row>
    <row r="94" spans="2:6" x14ac:dyDescent="0.35">
      <c r="B94" s="1"/>
      <c r="C94" s="4"/>
      <c r="D94" s="4"/>
      <c r="E94" s="4"/>
      <c r="F94" s="4"/>
    </row>
    <row r="95" spans="2:6" x14ac:dyDescent="0.35">
      <c r="B95" s="1"/>
      <c r="C95" s="4"/>
      <c r="D95" s="4"/>
      <c r="E95" s="4"/>
      <c r="F95" s="4"/>
    </row>
    <row r="96" spans="2:6" x14ac:dyDescent="0.35">
      <c r="B96" s="1"/>
      <c r="C96" s="4"/>
      <c r="D96" s="4"/>
      <c r="E96" s="4"/>
      <c r="F96" s="4"/>
    </row>
    <row r="97" spans="2:6" x14ac:dyDescent="0.35">
      <c r="B97" s="1"/>
      <c r="C97" s="4"/>
      <c r="D97" s="4"/>
      <c r="E97" s="4"/>
      <c r="F97" s="4"/>
    </row>
    <row r="98" spans="2:6" x14ac:dyDescent="0.35">
      <c r="B98" s="1"/>
      <c r="C98" s="4"/>
      <c r="D98" s="4"/>
      <c r="E98" s="4"/>
      <c r="F98" s="4"/>
    </row>
    <row r="99" spans="2:6" x14ac:dyDescent="0.35">
      <c r="B99" s="1"/>
      <c r="C99" s="4"/>
      <c r="D99" s="4"/>
      <c r="E99" s="4"/>
      <c r="F99" s="4"/>
    </row>
    <row r="100" spans="2:6" x14ac:dyDescent="0.35">
      <c r="B100" s="1"/>
      <c r="C100" s="4"/>
      <c r="D100" s="4"/>
      <c r="E100" s="4"/>
      <c r="F100" s="4"/>
    </row>
    <row r="101" spans="2:6" x14ac:dyDescent="0.35">
      <c r="B101" s="1"/>
      <c r="C101" s="4"/>
      <c r="D101" s="4"/>
      <c r="E101" s="4"/>
      <c r="F101" s="4"/>
    </row>
    <row r="102" spans="2:6" x14ac:dyDescent="0.35">
      <c r="B102" s="1"/>
      <c r="C102" s="4"/>
      <c r="D102" s="4"/>
      <c r="E102" s="4"/>
      <c r="F102" s="4"/>
    </row>
    <row r="103" spans="2:6" x14ac:dyDescent="0.35">
      <c r="B103" s="1"/>
      <c r="C103" s="4"/>
      <c r="D103" s="4"/>
      <c r="E103" s="4"/>
      <c r="F103" s="4"/>
    </row>
    <row r="104" spans="2:6" x14ac:dyDescent="0.35">
      <c r="B104" s="1"/>
      <c r="C104" s="4"/>
      <c r="D104" s="4"/>
      <c r="E104" s="4"/>
      <c r="F104" s="4"/>
    </row>
    <row r="105" spans="2:6" x14ac:dyDescent="0.35">
      <c r="B105" s="1"/>
      <c r="C105" s="4"/>
      <c r="D105" s="4"/>
      <c r="E105" s="4"/>
      <c r="F105" s="4"/>
    </row>
    <row r="106" spans="2:6" x14ac:dyDescent="0.35">
      <c r="B106" s="1"/>
      <c r="C106" s="4"/>
      <c r="D106" s="4"/>
      <c r="E106" s="4"/>
      <c r="F106" s="4"/>
    </row>
    <row r="107" spans="2:6" x14ac:dyDescent="0.35">
      <c r="B107" s="1"/>
      <c r="C107" s="4"/>
      <c r="D107" s="4"/>
      <c r="E107" s="4"/>
      <c r="F107" s="4"/>
    </row>
    <row r="108" spans="2:6" x14ac:dyDescent="0.35">
      <c r="B108" s="1"/>
      <c r="C108" s="4"/>
      <c r="D108" s="4"/>
      <c r="E108" s="4"/>
      <c r="F108" s="4"/>
    </row>
    <row r="109" spans="2:6" x14ac:dyDescent="0.35">
      <c r="B109" s="1"/>
      <c r="C109" s="4"/>
      <c r="D109" s="4"/>
      <c r="E109" s="4"/>
      <c r="F109" s="4"/>
    </row>
    <row r="110" spans="2:6" x14ac:dyDescent="0.35">
      <c r="B110" s="1"/>
      <c r="C110" s="4"/>
      <c r="D110" s="4"/>
      <c r="E110" s="4"/>
      <c r="F110" s="4"/>
    </row>
    <row r="111" spans="2:6" x14ac:dyDescent="0.35">
      <c r="B111" s="1"/>
      <c r="C111" s="4"/>
      <c r="D111" s="4"/>
      <c r="E111" s="4"/>
      <c r="F111" s="4"/>
    </row>
    <row r="112" spans="2:6" x14ac:dyDescent="0.35">
      <c r="B112" s="1"/>
      <c r="C112" s="4"/>
      <c r="D112" s="4"/>
      <c r="E112" s="4"/>
      <c r="F112" s="4"/>
    </row>
    <row r="113" spans="2:6" x14ac:dyDescent="0.35">
      <c r="B113" s="1"/>
      <c r="C113" s="4"/>
      <c r="D113" s="4"/>
      <c r="E113" s="4"/>
      <c r="F113" s="4"/>
    </row>
    <row r="114" spans="2:6" x14ac:dyDescent="0.35">
      <c r="B114" s="1"/>
      <c r="C114" s="4"/>
      <c r="D114" s="4"/>
      <c r="E114" s="4"/>
      <c r="F114" s="4"/>
    </row>
    <row r="115" spans="2:6" x14ac:dyDescent="0.35">
      <c r="B115" s="1"/>
      <c r="C115" s="4"/>
      <c r="D115" s="4"/>
      <c r="E115" s="4"/>
      <c r="F115" s="4"/>
    </row>
    <row r="116" spans="2:6" x14ac:dyDescent="0.35">
      <c r="B116" s="1"/>
      <c r="C116" s="4"/>
      <c r="D116" s="4"/>
      <c r="E116" s="4"/>
      <c r="F116" s="4"/>
    </row>
    <row r="117" spans="2:6" x14ac:dyDescent="0.35">
      <c r="B117" s="1"/>
      <c r="C117" s="4"/>
      <c r="D117" s="4"/>
      <c r="E117" s="4"/>
      <c r="F117" s="4"/>
    </row>
    <row r="118" spans="2:6" x14ac:dyDescent="0.35">
      <c r="B118" s="1"/>
      <c r="C118" s="4"/>
      <c r="D118" s="4"/>
      <c r="E118" s="4"/>
      <c r="F118" s="4"/>
    </row>
    <row r="119" spans="2:6" x14ac:dyDescent="0.35">
      <c r="B119" s="1"/>
      <c r="C119" s="4"/>
      <c r="D119" s="4"/>
      <c r="E119" s="4"/>
      <c r="F119" s="4"/>
    </row>
    <row r="120" spans="2:6" x14ac:dyDescent="0.35">
      <c r="B120" s="1"/>
      <c r="C120" s="4"/>
      <c r="D120" s="4"/>
      <c r="E120" s="4"/>
      <c r="F120" s="4"/>
    </row>
    <row r="121" spans="2:6" x14ac:dyDescent="0.35">
      <c r="B121" s="1"/>
      <c r="C121" s="4"/>
      <c r="D121" s="4"/>
      <c r="E121" s="4"/>
      <c r="F121" s="4"/>
    </row>
    <row r="122" spans="2:6" x14ac:dyDescent="0.35">
      <c r="B122" s="1"/>
      <c r="C122" s="4"/>
      <c r="D122" s="4"/>
      <c r="E122" s="4"/>
      <c r="F122" s="4"/>
    </row>
    <row r="123" spans="2:6" x14ac:dyDescent="0.35">
      <c r="B123" s="1"/>
      <c r="C123" s="4"/>
      <c r="D123" s="4"/>
      <c r="E123" s="4"/>
      <c r="F123" s="4"/>
    </row>
    <row r="124" spans="2:6" x14ac:dyDescent="0.35">
      <c r="B124" s="1"/>
      <c r="C124" s="4"/>
      <c r="D124" s="4"/>
      <c r="E124" s="4"/>
      <c r="F124" s="4"/>
    </row>
  </sheetData>
  <mergeCells count="2">
    <mergeCell ref="A1:B1"/>
    <mergeCell ref="A8:B8"/>
  </mergeCells>
  <phoneticPr fontId="2" type="noConversion"/>
  <conditionalFormatting sqref="F1:F5 F7:F8 F12:F1048576">
    <cfRule type="cellIs" dxfId="0" priority="1" operator="lessThan">
      <formula>0</formula>
    </cfRule>
  </conditionalFormatting>
  <pageMargins left="0.25" right="0.25" top="0.75" bottom="0.75" header="0.3" footer="0.3"/>
  <pageSetup paperSize="9" orientation="portrait" r:id="rId1"/>
  <headerFooter scaleWithDoc="0">
    <oddHeader xml:space="preserve">&amp;L&amp;"-,Bold"&amp;20Loan Repayment Report&amp;R&amp;G
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9223-B27A-4F93-BC46-4B18A351AD50}">
  <dimension ref="B2:H29"/>
  <sheetViews>
    <sheetView workbookViewId="0">
      <selection activeCell="B36" sqref="B36"/>
    </sheetView>
  </sheetViews>
  <sheetFormatPr defaultRowHeight="14.5" x14ac:dyDescent="0.35"/>
  <cols>
    <col min="2" max="2" width="15.453125" customWidth="1"/>
    <col min="3" max="3" width="18.1796875" bestFit="1" customWidth="1"/>
    <col min="4" max="4" width="18.6328125" bestFit="1" customWidth="1"/>
    <col min="5" max="5" width="20.1796875" bestFit="1" customWidth="1"/>
    <col min="6" max="6" width="11.08984375" bestFit="1" customWidth="1"/>
    <col min="7" max="7" width="14.81640625" bestFit="1" customWidth="1"/>
    <col min="8" max="8" width="13.08984375" bestFit="1" customWidth="1"/>
  </cols>
  <sheetData>
    <row r="2" spans="2:8" ht="15.5" x14ac:dyDescent="0.35">
      <c r="B2" s="41" t="s">
        <v>1</v>
      </c>
      <c r="C2" s="41" t="s">
        <v>5</v>
      </c>
      <c r="D2" s="41" t="s">
        <v>73</v>
      </c>
      <c r="E2" s="41" t="s">
        <v>74</v>
      </c>
      <c r="F2" s="41" t="s">
        <v>72</v>
      </c>
      <c r="G2" s="41" t="s">
        <v>76</v>
      </c>
      <c r="H2" s="41" t="s">
        <v>75</v>
      </c>
    </row>
    <row r="3" spans="2:8" s="19" customFormat="1" ht="15.5" x14ac:dyDescent="0.35">
      <c r="B3" s="36" t="s">
        <v>2</v>
      </c>
      <c r="C3" s="37">
        <v>1500000</v>
      </c>
      <c r="D3" s="38">
        <v>0.15</v>
      </c>
      <c r="E3" s="36">
        <v>5</v>
      </c>
      <c r="F3" s="39">
        <v>35684.9</v>
      </c>
      <c r="G3" s="39">
        <v>2141093.71</v>
      </c>
      <c r="H3" s="39">
        <v>641093.71</v>
      </c>
    </row>
    <row r="4" spans="2:8" s="19" customFormat="1" ht="15.5" x14ac:dyDescent="0.35">
      <c r="B4" s="36" t="s">
        <v>3</v>
      </c>
      <c r="C4" s="37">
        <v>1500000</v>
      </c>
      <c r="D4" s="40">
        <v>0.125</v>
      </c>
      <c r="E4" s="36">
        <v>8</v>
      </c>
      <c r="F4" s="39">
        <v>24793.21</v>
      </c>
      <c r="G4" s="39">
        <v>2380148.4500000002</v>
      </c>
      <c r="H4" s="39">
        <v>880148.45</v>
      </c>
    </row>
    <row r="5" spans="2:8" s="19" customFormat="1" ht="15.5" x14ac:dyDescent="0.35">
      <c r="B5" s="36" t="s">
        <v>4</v>
      </c>
      <c r="C5" s="37">
        <v>1500000</v>
      </c>
      <c r="D5" s="38">
        <v>0.11</v>
      </c>
      <c r="E5" s="36">
        <v>10</v>
      </c>
      <c r="F5" s="39">
        <v>20662.5</v>
      </c>
      <c r="G5" s="39">
        <v>2479500.2000000002</v>
      </c>
      <c r="H5" s="39">
        <v>979500.2</v>
      </c>
    </row>
    <row r="7" spans="2:8" ht="15.5" x14ac:dyDescent="0.35">
      <c r="B7" s="41" t="s">
        <v>1</v>
      </c>
      <c r="C7" s="41" t="s">
        <v>72</v>
      </c>
    </row>
    <row r="8" spans="2:8" ht="15.5" x14ac:dyDescent="0.35">
      <c r="B8" s="36" t="s">
        <v>2</v>
      </c>
      <c r="C8" s="37">
        <v>35684.9</v>
      </c>
    </row>
    <row r="9" spans="2:8" ht="15.5" x14ac:dyDescent="0.35">
      <c r="B9" s="36" t="s">
        <v>3</v>
      </c>
      <c r="C9" s="37">
        <v>24793.21</v>
      </c>
    </row>
    <row r="10" spans="2:8" ht="15.5" x14ac:dyDescent="0.35">
      <c r="B10" s="36" t="s">
        <v>4</v>
      </c>
      <c r="C10" s="37">
        <v>20662.5</v>
      </c>
    </row>
    <row r="18" spans="2:3" ht="15.5" x14ac:dyDescent="0.35">
      <c r="B18" s="41" t="s">
        <v>1</v>
      </c>
      <c r="C18" s="41" t="s">
        <v>75</v>
      </c>
    </row>
    <row r="19" spans="2:3" ht="15.5" x14ac:dyDescent="0.35">
      <c r="B19" s="36" t="s">
        <v>2</v>
      </c>
      <c r="C19" s="39">
        <v>641093.71</v>
      </c>
    </row>
    <row r="20" spans="2:3" ht="15.5" x14ac:dyDescent="0.35">
      <c r="B20" s="36" t="s">
        <v>3</v>
      </c>
      <c r="C20" s="39">
        <v>880148.45</v>
      </c>
    </row>
    <row r="21" spans="2:3" ht="15.5" x14ac:dyDescent="0.35">
      <c r="B21" s="36" t="s">
        <v>4</v>
      </c>
      <c r="C21" s="39">
        <v>979500.2</v>
      </c>
    </row>
    <row r="26" spans="2:3" ht="15.5" x14ac:dyDescent="0.35">
      <c r="B26" s="41" t="s">
        <v>1</v>
      </c>
      <c r="C26" s="41" t="s">
        <v>76</v>
      </c>
    </row>
    <row r="27" spans="2:3" ht="15.5" x14ac:dyDescent="0.35">
      <c r="B27" s="36" t="s">
        <v>2</v>
      </c>
      <c r="C27" s="39">
        <v>2141093.71</v>
      </c>
    </row>
    <row r="28" spans="2:3" ht="15.5" x14ac:dyDescent="0.35">
      <c r="B28" s="36" t="s">
        <v>3</v>
      </c>
      <c r="C28" s="39">
        <v>2380148.4500000002</v>
      </c>
    </row>
    <row r="29" spans="2:3" ht="15.5" x14ac:dyDescent="0.35">
      <c r="B29" s="36" t="s">
        <v>4</v>
      </c>
      <c r="C29" s="39">
        <v>2479500.2000000002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8462-887E-4208-9018-E39EA3643319}">
  <dimension ref="C4"/>
  <sheetViews>
    <sheetView showGridLines="0" tabSelected="1" topLeftCell="A4" zoomScale="70" zoomScaleNormal="70" workbookViewId="0">
      <selection activeCell="W36" sqref="W36"/>
    </sheetView>
  </sheetViews>
  <sheetFormatPr defaultRowHeight="14.5" x14ac:dyDescent="0.35"/>
  <cols>
    <col min="1" max="12" width="8.7265625" style="44"/>
    <col min="13" max="13" width="10.26953125" style="44" customWidth="1"/>
    <col min="14" max="16384" width="8.7265625" style="44"/>
  </cols>
  <sheetData>
    <row r="4" spans="3:3" s="44" customFormat="1" x14ac:dyDescent="0.35">
      <c r="C4" s="44" t="str">
        <f>UPPER(C3)</f>
        <v/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461B2-3FEB-416A-9AEA-0E5BA44B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29F160-14CD-4DAE-A1B5-794886BB718A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3BB7CC7E-D5A6-4098-8B4D-E260951D1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SOLUTION</vt:lpstr>
      <vt:lpstr>GRAPHS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SRINIVASAN</dc:creator>
  <cp:keywords/>
  <dc:description/>
  <cp:lastModifiedBy>Tanushree Mishra</cp:lastModifiedBy>
  <cp:revision/>
  <dcterms:created xsi:type="dcterms:W3CDTF">2023-03-23T08:27:03Z</dcterms:created>
  <dcterms:modified xsi:type="dcterms:W3CDTF">2025-05-27T10:34:04Z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