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Documents\tanucc\università\magistrale\anno II\GPS\"/>
    </mc:Choice>
  </mc:AlternateContent>
  <xr:revisionPtr revIDLastSave="0" documentId="13_ncr:1_{F2B1CCCD-A4B4-4BF8-9A65-F4498AB756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C15" i="1" s="1"/>
  <c r="E9" i="1"/>
  <c r="D9" i="1"/>
  <c r="C9" i="1"/>
  <c r="C11" i="1" s="1"/>
  <c r="B9" i="1"/>
  <c r="F35" i="1"/>
  <c r="F34" i="1"/>
  <c r="F32" i="1"/>
  <c r="F27" i="1"/>
  <c r="F25" i="1"/>
  <c r="F24" i="1"/>
  <c r="E14" i="1"/>
  <c r="D14" i="1"/>
  <c r="C14" i="1"/>
  <c r="B14" i="1"/>
  <c r="D10" i="1"/>
  <c r="E10" i="1"/>
  <c r="E11" i="1" s="1"/>
  <c r="C10" i="1"/>
  <c r="B10" i="1"/>
  <c r="B11" i="1"/>
  <c r="D11" i="1"/>
  <c r="B15" i="1"/>
  <c r="E15" i="1"/>
  <c r="B17" i="1"/>
  <c r="B18" i="1" s="1"/>
  <c r="D15" i="1" l="1"/>
  <c r="E17" i="1"/>
  <c r="D17" i="1"/>
  <c r="F11" i="1"/>
  <c r="F15" i="1"/>
  <c r="C17" i="1"/>
  <c r="C18" i="1" s="1"/>
  <c r="D18" i="1" l="1"/>
  <c r="E18" i="1" s="1"/>
  <c r="B20" i="1"/>
  <c r="F17" i="1"/>
</calcChain>
</file>

<file path=xl/sharedStrings.xml><?xml version="1.0" encoding="utf-8"?>
<sst xmlns="http://schemas.openxmlformats.org/spreadsheetml/2006/main" count="39" uniqueCount="33">
  <si>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</si>
  <si>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</si>
  <si>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</si>
  <si>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</si>
  <si>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</si>
  <si>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</si>
  <si>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</si>
  <si>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</si>
  <si>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</si>
  <si>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</si>
  <si>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</si>
  <si>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</si>
  <si>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</si>
  <si>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</si>
  <si>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Payback in Year 1</t>
  </si>
  <si>
    <t>Project Manager</t>
  </si>
  <si>
    <t>Team Members</t>
  </si>
  <si>
    <t>Services (Advertising, hosting, software, hardware)</t>
  </si>
  <si>
    <t>#staff</t>
  </si>
  <si>
    <t>€/h</t>
  </si>
  <si>
    <t>h</t>
  </si>
  <si>
    <t>Maintenance (1PM, 2TM, Hosting, Advertising)</t>
  </si>
  <si>
    <t>Impianti sportivi</t>
  </si>
  <si>
    <t>€/6 months</t>
  </si>
  <si>
    <t>€/year</t>
  </si>
  <si>
    <t>num. Impianti</t>
  </si>
  <si>
    <t>Ricavi pubblicitari</t>
  </si>
  <si>
    <t>num. per day</t>
  </si>
  <si>
    <t>€</t>
  </si>
  <si>
    <t>days</t>
  </si>
  <si>
    <t>Financial Analysis for MyBomber</t>
  </si>
  <si>
    <t>Created by: Gaetano Mauro</t>
  </si>
  <si>
    <t>Date: 18/10/2021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</si>
</sst>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18</xdr:row>
      <xdr:rowOff>38100</xdr:rowOff>
    </xdr:from>
    <xdr:to>
      <xdr:col>2</xdr:col>
      <xdr:colOff>352425</xdr:colOff>
      <xdr:row>20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"/>
  <sheetViews>
    <sheetView tabSelected="1" topLeftCell="A3" zoomScale="97" zoomScaleNormal="97" workbookViewId="0">
      <selection activeCell="B9" sqref="B9"/>
    </sheetView>
  </sheetViews>
  <sheetFormatPr defaultRowHeight="12.75"/>
  <cols>
    <col min="1" max="1" width="37.140625" bestFit="1" customWidth="1"/>
    <col min="2" max="2" width="11.42578125" bestFit="1" customWidth="1"/>
    <col min="3" max="5" width="8.7109375" bestFit="1" customWidth="1"/>
  </cols>
  <sheetData>
    <row r="1" spans="1:7" ht="23.25">
      <c r="A1" s="23" t="s">
        <v>30</v>
      </c>
      <c r="B1" s="23"/>
      <c r="C1" s="23"/>
      <c r="D1" s="23"/>
      <c r="E1" s="23"/>
      <c r="F1" s="23"/>
      <c r="G1" s="23"/>
    </row>
    <row r="2" spans="1:7" ht="23.25">
      <c r="A2" s="13" t="s">
        <v>31</v>
      </c>
      <c r="B2" s="13"/>
      <c r="C2" s="13" t="s">
        <v>32</v>
      </c>
      <c r="D2" s="12"/>
      <c r="E2" s="12"/>
      <c r="F2" s="12"/>
      <c r="G2" s="12"/>
    </row>
    <row r="3" spans="1:7" ht="30" customHeight="1">
      <c r="A3" s="22"/>
      <c r="B3" s="22"/>
      <c r="C3" s="22"/>
      <c r="D3" s="22"/>
      <c r="E3" s="22"/>
      <c r="F3" s="22"/>
      <c r="G3" s="22"/>
    </row>
    <row r="4" spans="1:7">
      <c r="A4" s="11"/>
      <c r="B4" s="11"/>
      <c r="C4" s="11"/>
      <c r="D4" s="11"/>
      <c r="E4" s="11"/>
      <c r="F4" s="11"/>
      <c r="G4" s="11"/>
    </row>
    <row r="5" spans="1:7">
      <c r="A5" s="2" t="s">
        <v>0</v>
      </c>
      <c r="B5" s="14">
        <v>0.08</v>
      </c>
    </row>
    <row r="6" spans="1:7">
      <c r="A6" s="2"/>
      <c r="B6" s="8"/>
    </row>
    <row r="7" spans="1:7">
      <c r="A7" t="s">
        <v>12</v>
      </c>
      <c r="D7" s="2" t="s">
        <v>8</v>
      </c>
      <c r="F7" s="2"/>
    </row>
    <row r="8" spans="1:7">
      <c r="B8" s="16">
        <v>0</v>
      </c>
      <c r="C8" s="17">
        <v>1</v>
      </c>
      <c r="D8" s="17">
        <v>2</v>
      </c>
      <c r="E8" s="17">
        <v>3</v>
      </c>
      <c r="F8" s="2" t="s">
        <v>10</v>
      </c>
    </row>
    <row r="9" spans="1:7">
      <c r="A9" t="s">
        <v>1</v>
      </c>
      <c r="B9" s="18">
        <f>F27</f>
        <v>30500</v>
      </c>
      <c r="C9" s="18">
        <f>F29</f>
        <v>14500</v>
      </c>
      <c r="D9" s="18">
        <f>F29</f>
        <v>14500</v>
      </c>
      <c r="E9" s="18">
        <f>F29</f>
        <v>14500</v>
      </c>
    </row>
    <row r="10" spans="1:7">
      <c r="A10" t="s">
        <v>2</v>
      </c>
      <c r="B10" s="10">
        <f>ROUND(1/(1+$B$5)^B$8,2)</f>
        <v>1</v>
      </c>
      <c r="C10" s="10">
        <f>ROUND(1/(1+$B$5)^C$8,2)</f>
        <v>0.93</v>
      </c>
      <c r="D10" s="10">
        <f>ROUND(1/(1+$B$5)^D$8,2)</f>
        <v>0.86</v>
      </c>
      <c r="E10" s="10">
        <f>ROUND(1/(1+$B$5)^E$8,2)</f>
        <v>0.79</v>
      </c>
    </row>
    <row r="11" spans="1:7">
      <c r="A11" s="2" t="s">
        <v>3</v>
      </c>
      <c r="B11" s="3">
        <f>B9*B10</f>
        <v>30500</v>
      </c>
      <c r="C11" s="3">
        <f>C9*C10</f>
        <v>13485</v>
      </c>
      <c r="D11" s="3">
        <f>D9*D10</f>
        <v>12470</v>
      </c>
      <c r="E11" s="3">
        <f>E9*E10</f>
        <v>11455</v>
      </c>
      <c r="F11" s="4">
        <f>SUM(B11:E11)</f>
        <v>67910</v>
      </c>
    </row>
    <row r="13" spans="1:7">
      <c r="A13" t="s">
        <v>4</v>
      </c>
      <c r="B13" s="15">
        <v>0</v>
      </c>
      <c r="C13" s="15">
        <f>F35</f>
        <v>110950</v>
      </c>
      <c r="D13" s="15">
        <f>F35</f>
        <v>110950</v>
      </c>
      <c r="E13" s="15">
        <f>F35</f>
        <v>110950</v>
      </c>
    </row>
    <row r="14" spans="1:7">
      <c r="A14" t="s">
        <v>2</v>
      </c>
      <c r="B14" s="10">
        <f>ROUND(1/(1+$B$5)^B$8,2)</f>
        <v>1</v>
      </c>
      <c r="C14" s="10">
        <f>ROUND(1/(1+$B$5)^C$8,2)</f>
        <v>0.93</v>
      </c>
      <c r="D14" s="10">
        <f>ROUND(1/(1+$B$5)^D$8,2)</f>
        <v>0.86</v>
      </c>
      <c r="E14" s="10">
        <f>ROUND(1/(1+$B$5)^E$8,2)</f>
        <v>0.79</v>
      </c>
    </row>
    <row r="15" spans="1:7">
      <c r="A15" s="2" t="s">
        <v>5</v>
      </c>
      <c r="B15" s="5">
        <f>B13*B14</f>
        <v>0</v>
      </c>
      <c r="C15" s="3">
        <f>C13*C14</f>
        <v>103183.5</v>
      </c>
      <c r="D15" s="3">
        <f>D13*D14</f>
        <v>95417</v>
      </c>
      <c r="E15" s="3">
        <f>E13*E14</f>
        <v>87650.5</v>
      </c>
      <c r="F15" s="3">
        <f>SUM(B15:E15)</f>
        <v>286251</v>
      </c>
    </row>
    <row r="17" spans="1:7">
      <c r="A17" t="s">
        <v>6</v>
      </c>
      <c r="B17" s="1">
        <f>B15-B11</f>
        <v>-30500</v>
      </c>
      <c r="C17" s="1">
        <f>C15-C11</f>
        <v>89698.5</v>
      </c>
      <c r="D17" s="1">
        <f>D15-D11</f>
        <v>82947</v>
      </c>
      <c r="E17" s="1">
        <f>E15-E11</f>
        <v>76195.5</v>
      </c>
      <c r="F17" s="4">
        <f>F15-F11</f>
        <v>218341</v>
      </c>
      <c r="G17" s="6" t="s">
        <v>9</v>
      </c>
    </row>
    <row r="18" spans="1:7">
      <c r="A18" t="s">
        <v>7</v>
      </c>
      <c r="B18" s="1">
        <f>B17</f>
        <v>-30500</v>
      </c>
      <c r="C18" s="1">
        <f>B18+C17</f>
        <v>59198.5</v>
      </c>
      <c r="D18" s="1">
        <f>C18+D17</f>
        <v>142145.5</v>
      </c>
      <c r="E18" s="9">
        <f>D18+E17</f>
        <v>218341</v>
      </c>
    </row>
    <row r="20" spans="1:7">
      <c r="A20" s="2" t="s">
        <v>11</v>
      </c>
      <c r="B20" s="7">
        <f>(F15-F11)/F11</f>
        <v>3.2151524075982918</v>
      </c>
    </row>
    <row r="21" spans="1:7">
      <c r="B21" s="21" t="s">
        <v>14</v>
      </c>
      <c r="C21" s="21"/>
      <c r="D21" s="21"/>
    </row>
    <row r="22" spans="1:7">
      <c r="A22" s="2" t="s">
        <v>13</v>
      </c>
    </row>
    <row r="23" spans="1:7">
      <c r="A23" s="2" t="s">
        <v>1</v>
      </c>
      <c r="C23" s="19" t="s">
        <v>18</v>
      </c>
      <c r="D23" s="19" t="s">
        <v>19</v>
      </c>
      <c r="E23" s="19" t="s">
        <v>20</v>
      </c>
      <c r="F23" s="19" t="s">
        <v>10</v>
      </c>
    </row>
    <row r="24" spans="1:7">
      <c r="A24" s="19" t="s">
        <v>15</v>
      </c>
      <c r="C24">
        <v>1</v>
      </c>
      <c r="D24">
        <v>50</v>
      </c>
      <c r="E24">
        <v>50</v>
      </c>
      <c r="F24">
        <f>PRODUCT(C24,D24,E24)</f>
        <v>2500</v>
      </c>
    </row>
    <row r="25" spans="1:7">
      <c r="A25" s="19" t="s">
        <v>16</v>
      </c>
      <c r="C25">
        <v>5</v>
      </c>
      <c r="D25">
        <v>40</v>
      </c>
      <c r="E25">
        <v>50</v>
      </c>
      <c r="F25">
        <f>PRODUCT(C25,D25,E25)</f>
        <v>10000</v>
      </c>
    </row>
    <row r="26" spans="1:7" ht="25.5">
      <c r="A26" s="20" t="s">
        <v>17</v>
      </c>
      <c r="F26">
        <v>18000</v>
      </c>
    </row>
    <row r="27" spans="1:7">
      <c r="A27" s="2" t="s">
        <v>10</v>
      </c>
      <c r="F27" s="2">
        <f>SUM(F24,F25,F26)</f>
        <v>30500</v>
      </c>
    </row>
    <row r="29" spans="1:7" ht="25.5">
      <c r="A29" s="20" t="s">
        <v>21</v>
      </c>
      <c r="F29" s="2">
        <v>14500</v>
      </c>
    </row>
    <row r="31" spans="1:7" ht="25.5">
      <c r="A31" s="2" t="s">
        <v>4</v>
      </c>
      <c r="C31" s="20" t="s">
        <v>23</v>
      </c>
      <c r="D31" s="19" t="s">
        <v>24</v>
      </c>
      <c r="E31" s="20" t="s">
        <v>25</v>
      </c>
    </row>
    <row r="32" spans="1:7">
      <c r="A32" s="19" t="s">
        <v>22</v>
      </c>
      <c r="C32">
        <v>50</v>
      </c>
      <c r="D32">
        <v>100</v>
      </c>
      <c r="E32">
        <v>1000</v>
      </c>
      <c r="F32">
        <f>PRODUCT(E32,D32)</f>
        <v>100000</v>
      </c>
    </row>
    <row r="33" spans="1:6" ht="25.5">
      <c r="C33" s="20" t="s">
        <v>28</v>
      </c>
      <c r="D33" s="20" t="s">
        <v>27</v>
      </c>
      <c r="E33" s="19" t="s">
        <v>29</v>
      </c>
    </row>
    <row r="34" spans="1:6">
      <c r="A34" s="19" t="s">
        <v>26</v>
      </c>
      <c r="C34" s="19">
        <v>0.02</v>
      </c>
      <c r="D34">
        <v>1500</v>
      </c>
      <c r="E34">
        <v>365</v>
      </c>
      <c r="F34">
        <f>PRODUCT(PRODUCT(C34,D34),E34)</f>
        <v>10950</v>
      </c>
    </row>
    <row r="35" spans="1:6">
      <c r="A35" s="2" t="s">
        <v>10</v>
      </c>
      <c r="F35" s="2">
        <f>SUM(F32,F34)</f>
        <v>110950</v>
      </c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tanucc</cp:lastModifiedBy>
  <cp:lastPrinted>2005-03-27T16:41:45Z</cp:lastPrinted>
  <dcterms:created xsi:type="dcterms:W3CDTF">2003-02-20T16:30:31Z</dcterms:created>
  <dcterms:modified xsi:type="dcterms:W3CDTF">2021-10-22T01:01:51Z</dcterms:modified>
</cp:coreProperties>
</file>