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autoCompressPictures="0"/>
  <mc:AlternateContent xmlns:mc="http://schemas.openxmlformats.org/markup-compatibility/2006">
    <mc:Choice Requires="x15">
      <x15ac:absPath xmlns:x15ac="http://schemas.microsoft.com/office/spreadsheetml/2010/11/ac" url="D:\Documents\tanucc\università\magistrale\anno II\GPS\"/>
    </mc:Choice>
  </mc:AlternateContent>
  <xr:revisionPtr revIDLastSave="0" documentId="13_ncr:1_{7CE3932E-2A36-468A-A08A-125F1912BAA4}" xr6:coauthVersionLast="47" xr6:coauthVersionMax="47" xr10:uidLastSave="{00000000-0000-0000-0000-000000000000}"/>
  <bookViews>
    <workbookView xWindow="-120" yWindow="-120" windowWidth="20730" windowHeight="11160" tabRatio="261" activeTab="1" xr2:uid="{00000000-000D-0000-FFFF-FFFF00000000}"/>
  </bookViews>
  <sheets>
    <sheet name="definizioni" sheetId="1" r:id="rId1"/>
    <sheet name="tabella" sheetId="3" r:id="rId2"/>
    <sheet name="grafici" sheetId="4" r:id="rId3"/>
  </sheets>
  <definedNames>
    <definedName name="_xlnm.Print_Area" localSheetId="1">tabella!$A$1:$G$17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3" l="1"/>
  <c r="C5" i="3"/>
  <c r="D5" i="3"/>
  <c r="E5" i="3"/>
  <c r="B9" i="3"/>
  <c r="C9" i="3"/>
  <c r="D9" i="3"/>
  <c r="E9" i="3"/>
  <c r="B10" i="3"/>
  <c r="C10" i="3"/>
  <c r="D10" i="3"/>
  <c r="E10" i="3"/>
  <c r="B11" i="3"/>
  <c r="C11" i="3"/>
  <c r="D11" i="3"/>
  <c r="E11" i="3"/>
  <c r="B12" i="3"/>
  <c r="C12" i="3"/>
  <c r="D12" i="3"/>
  <c r="E12" i="3"/>
  <c r="B14" i="3"/>
  <c r="B13" i="3"/>
  <c r="C14" i="3"/>
  <c r="C13" i="3"/>
  <c r="D14" i="3"/>
  <c r="D13" i="3"/>
  <c r="E14" i="3"/>
  <c r="E13" i="3"/>
  <c r="B15" i="3"/>
  <c r="C15" i="3"/>
  <c r="D15" i="3"/>
  <c r="E15" i="3"/>
  <c r="B16" i="3"/>
  <c r="C16" i="3"/>
  <c r="D16" i="3"/>
  <c r="E16" i="3"/>
  <c r="B17" i="3"/>
  <c r="C17" i="3"/>
  <c r="D17" i="3"/>
  <c r="E17" i="3"/>
  <c r="I12" i="3"/>
  <c r="I11" i="3"/>
  <c r="I16" i="3"/>
  <c r="I17" i="3"/>
  <c r="I14" i="3"/>
  <c r="I15" i="3"/>
  <c r="I13" i="3"/>
  <c r="I10" i="3"/>
  <c r="I9" i="3"/>
  <c r="H9" i="3"/>
  <c r="H10" i="3"/>
  <c r="H11" i="3"/>
  <c r="H12" i="3"/>
  <c r="H14" i="3"/>
  <c r="H13" i="3"/>
  <c r="H15" i="3"/>
  <c r="H16" i="3"/>
  <c r="H17" i="3"/>
  <c r="F5" i="3"/>
  <c r="G5" i="3"/>
  <c r="F11" i="3"/>
  <c r="F12" i="3"/>
  <c r="F16" i="3"/>
  <c r="F17" i="3"/>
  <c r="G12" i="3"/>
  <c r="G10" i="3"/>
  <c r="G11" i="3"/>
  <c r="G14" i="3"/>
  <c r="G13" i="3"/>
  <c r="F14" i="3"/>
  <c r="F15" i="3"/>
  <c r="F10" i="3"/>
  <c r="G9" i="3"/>
  <c r="F9" i="3"/>
  <c r="F13" i="3"/>
  <c r="G16" i="3"/>
  <c r="G17" i="3"/>
  <c r="G15" i="3"/>
</calcChain>
</file>

<file path=xl/sharedStrings.xml><?xml version="1.0" encoding="utf-8"?>
<sst xmlns="http://schemas.openxmlformats.org/spreadsheetml/2006/main" count="94" uniqueCount="90">
  <si>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</si>
  <si>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</si>
  <si>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</si>
  <si>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</si>
  <si>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</si>
  <si>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</si>
  <si>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</si>
  <si>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</si>
  <si>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</si>
  <si>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</si>
  <si>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</si>
  <si>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</si>
  <si>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</si>
  <si>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</si>
  <si>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</si>
  <si>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</si>
  <si>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</si>
  <si>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</si>
  <si>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</si>
  <si>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</si>
  <si>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</si>
  <si>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</si>
  <si>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</si>
  <si>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</si>
  <si>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</si>
  <si>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</si>
  <si>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</si>
  <si>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</si>
  <si>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</si>
  <si>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</si>
  <si>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</si>
  <si>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</si>
  <si>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</si>
  <si>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</si>
  <si>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</si>
  <si>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</si>
  <si>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</si>
  <si>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</si>
  <si>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</si>
  <si>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</si>
  <si>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</si>
  <si>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</si>
  <si>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</si>
  <si>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</si>
  <si>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</si>
  <si>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</si>
  <si>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</si>
  <si>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</si>
  <si>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</si>
  <si>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</si>
  <si>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</si>
  <si>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</si>
  <si>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</si>
  <si>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</si>
  <si>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</si>
  <si>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</si>
  <si>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</si>
  <si>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</si>
  <si>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</si>
  <si>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</si>
  <si>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</si>
  <si>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</si>
  <si>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</si>
  <si>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</si>
  <si>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</si>
  <si>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</si>
  <si>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</si>
  <si>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</si>
  <si>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</si>
  <si>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</si>
  <si>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</si>
  <si>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</si>
  <si>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SDD</t>
  </si>
  <si>
    <t>07/12/2021</t>
  </si>
  <si>
    <t>15/12/2021</t>
  </si>
  <si>
    <t>ODD/ModSDD/ModRAD</t>
  </si>
  <si>
    <t>22/12/2021</t>
  </si>
  <si>
    <t>05/01/2022</t>
  </si>
  <si>
    <t>MyBomber</t>
  </si>
  <si>
    <t>Test</t>
  </si>
  <si>
    <t>Code</t>
  </si>
  <si>
    <t xml:space="preserve"> j</t>
  </si>
  <si>
    <t>RAD Funzionale</t>
  </si>
  <si>
    <t>RAD Completo</t>
  </si>
  <si>
    <t>17/11/2021</t>
  </si>
  <si>
    <t>17/11/20212</t>
  </si>
  <si>
    <t xml:space="preserve">Note: </t>
  </si>
  <si>
    <t>Manuali</t>
  </si>
  <si>
    <t>21/01/2022</t>
  </si>
  <si>
    <t>20/01/2022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</si>
</sst>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Red]\(0\)"/>
    <numFmt numFmtId="165" formatCode="&quot;€&quot;\ #,##0.00"/>
  </numFmts>
  <fonts count="17" x14ac:knownFonts="1">
    <font>
      <sz val="10"/>
      <name val="Arial"/>
    </font>
    <font>
      <sz val="10"/>
      <name val="Arial"/>
      <family val="2"/>
    </font>
    <font>
      <sz val="8"/>
      <name val="Arial"/>
      <family val="2"/>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b/>
      <sz val="14"/>
      <color rgb="FFC00000"/>
      <name val="Calibri"/>
      <family val="2"/>
      <scheme val="minor"/>
    </font>
    <font>
      <u/>
      <sz val="10"/>
      <color theme="10"/>
      <name val="Arial"/>
      <family val="2"/>
    </font>
    <font>
      <u/>
      <sz val="10"/>
      <color theme="11"/>
      <name val="Arial"/>
      <family val="2"/>
    </font>
    <font>
      <b/>
      <sz val="11"/>
      <color theme="3"/>
      <name val="Calibri"/>
      <family val="2"/>
      <scheme val="minor"/>
    </font>
    <font>
      <b/>
      <sz val="9"/>
      <color rgb="FF3F3F3F"/>
      <name val="Calibri"/>
      <family val="2"/>
      <scheme val="minor"/>
    </font>
  </fonts>
  <fills count="11">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indexed="47"/>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right style="thin">
        <color auto="1"/>
      </right>
      <top style="thin">
        <color indexed="55"/>
      </top>
      <bottom/>
      <diagonal/>
    </border>
    <border>
      <left style="thin">
        <color rgb="FF3F3F3F"/>
      </left>
      <right style="thin">
        <color rgb="FF3F3F3F"/>
      </right>
      <top style="thin">
        <color rgb="FF3F3F3F"/>
      </top>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cellStyleXfs>
  <cellXfs count="80">
    <xf numFmtId="0" fontId="0" fillId="0" borderId="0" xfId="0"/>
    <xf numFmtId="0" fontId="0" fillId="0" borderId="0" xfId="0" applyAlignment="1">
      <alignment horizontal="center"/>
    </xf>
    <xf numFmtId="9" fontId="0" fillId="0" borderId="0" xfId="1" applyFont="1"/>
    <xf numFmtId="0" fontId="0" fillId="0" borderId="0" xfId="0" applyBorder="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0" fillId="0" borderId="0" xfId="0" applyFill="1" applyBorder="1" applyAlignment="1" applyProtection="1">
      <alignment wrapText="1"/>
      <protection locked="0"/>
    </xf>
    <xf numFmtId="0" fontId="4" fillId="0" borderId="0" xfId="0" applyFont="1" applyFill="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ont="1" applyFill="1" applyBorder="1" applyAlignment="1" applyProtection="1">
      <alignment horizontal="left" wrapText="1"/>
      <protection locked="0"/>
    </xf>
    <xf numFmtId="165" fontId="7" fillId="0" borderId="1" xfId="2" applyNumberFormat="1" applyFont="1" applyBorder="1" applyAlignment="1" applyProtection="1">
      <alignment horizontal="right"/>
      <protection locked="0"/>
    </xf>
    <xf numFmtId="0" fontId="7" fillId="0" borderId="6" xfId="2" applyFont="1" applyFill="1" applyBorder="1" applyAlignment="1" applyProtection="1">
      <alignment horizontal="left" wrapText="1"/>
      <protection locked="0"/>
    </xf>
    <xf numFmtId="164" fontId="7" fillId="0" borderId="6" xfId="2" applyNumberFormat="1" applyFont="1" applyFill="1" applyBorder="1" applyAlignment="1" applyProtection="1">
      <alignment horizontal="left" wrapText="1"/>
      <protection locked="0"/>
    </xf>
    <xf numFmtId="2" fontId="7" fillId="0" borderId="6" xfId="2" applyNumberFormat="1" applyFont="1" applyFill="1" applyBorder="1" applyAlignment="1" applyProtection="1">
      <alignment horizontal="left" wrapText="1"/>
      <protection locked="0"/>
    </xf>
    <xf numFmtId="2" fontId="7" fillId="0" borderId="7" xfId="2" applyNumberFormat="1" applyFont="1" applyFill="1" applyBorder="1" applyAlignment="1" applyProtection="1">
      <alignment horizontal="left" wrapText="1"/>
      <protection locked="0"/>
    </xf>
    <xf numFmtId="164" fontId="7" fillId="0" borderId="7" xfId="2" applyNumberFormat="1" applyFont="1" applyFill="1" applyBorder="1" applyAlignment="1" applyProtection="1">
      <alignment horizontal="left" wrapText="1"/>
      <protection locked="0"/>
    </xf>
    <xf numFmtId="2" fontId="7" fillId="0" borderId="0" xfId="2" applyNumberFormat="1" applyFont="1" applyFill="1" applyBorder="1" applyAlignment="1" applyProtection="1">
      <alignment horizontal="left" wrapText="1"/>
      <protection locked="0"/>
    </xf>
    <xf numFmtId="2" fontId="7" fillId="2" borderId="1" xfId="2" applyNumberFormat="1" applyFont="1" applyFill="1" applyBorder="1" applyAlignment="1" applyProtection="1">
      <alignment horizontal="center"/>
    </xf>
    <xf numFmtId="164" fontId="7" fillId="0" borderId="8" xfId="2" applyNumberFormat="1" applyFont="1" applyFill="1" applyBorder="1" applyAlignment="1" applyProtection="1">
      <alignment horizontal="left" vertical="center" wrapText="1"/>
      <protection locked="0"/>
    </xf>
    <xf numFmtId="164" fontId="7" fillId="6" borderId="1" xfId="2" applyNumberFormat="1" applyFont="1" applyFill="1" applyBorder="1" applyAlignment="1" applyProtection="1">
      <alignment horizontal="center" vertical="center"/>
    </xf>
    <xf numFmtId="164" fontId="7" fillId="4" borderId="1" xfId="2" applyNumberFormat="1" applyFont="1" applyFill="1" applyBorder="1" applyAlignment="1" applyProtection="1">
      <alignment horizontal="center" vertical="center"/>
    </xf>
    <xf numFmtId="164" fontId="7" fillId="3" borderId="1" xfId="2" applyNumberFormat="1" applyFon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1" fillId="0" borderId="0" xfId="0" applyFont="1" applyFill="1" applyBorder="1" applyAlignment="1" applyProtection="1">
      <alignment horizontal="center" vertical="center"/>
      <protection locked="0"/>
    </xf>
    <xf numFmtId="0" fontId="12" fillId="0" borderId="0" xfId="0" applyFont="1" applyFill="1" applyBorder="1" applyAlignment="1" applyProtection="1">
      <protection locked="0"/>
    </xf>
    <xf numFmtId="9" fontId="8" fillId="5" borderId="17" xfId="3" applyNumberFormat="1" applyFont="1" applyAlignment="1" applyProtection="1">
      <alignment horizontal="right"/>
      <protection locked="0"/>
    </xf>
    <xf numFmtId="165" fontId="8" fillId="5" borderId="17" xfId="3" applyNumberFormat="1" applyFon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ont="1" applyFill="1" applyBorder="1" applyAlignment="1" applyProtection="1">
      <alignment horizontal="center"/>
      <protection locked="0"/>
    </xf>
    <xf numFmtId="0" fontId="12" fillId="0" borderId="0" xfId="0" applyFont="1" applyFill="1" applyBorder="1" applyAlignment="1" applyProtection="1">
      <alignment horizontal="left"/>
      <protection locked="0"/>
    </xf>
    <xf numFmtId="43" fontId="8" fillId="5" borderId="17" xfId="6" applyFont="1" applyFill="1" applyBorder="1" applyAlignment="1" applyProtection="1">
      <alignment horizontal="right"/>
    </xf>
    <xf numFmtId="165" fontId="15" fillId="10" borderId="12" xfId="2" applyNumberFormat="1" applyFont="1" applyFill="1" applyBorder="1" applyAlignment="1" applyProtection="1">
      <alignment horizontal="right"/>
    </xf>
    <xf numFmtId="165" fontId="7" fillId="0" borderId="1" xfId="2" applyNumberFormat="1" applyFont="1" applyBorder="1" applyAlignment="1" applyProtection="1">
      <alignment horizontal="right"/>
    </xf>
    <xf numFmtId="164" fontId="15" fillId="0" borderId="18" xfId="2" applyNumberFormat="1" applyFont="1" applyFill="1" applyBorder="1" applyAlignment="1" applyProtection="1">
      <alignment horizontal="left" wrapText="1"/>
      <protection locked="0"/>
    </xf>
    <xf numFmtId="165" fontId="8" fillId="5" borderId="19" xfId="3" applyNumberFormat="1" applyFont="1" applyBorder="1" applyAlignment="1" applyProtection="1">
      <alignment horizontal="right"/>
    </xf>
    <xf numFmtId="164" fontId="15" fillId="10" borderId="12" xfId="2" applyNumberFormat="1" applyFont="1" applyFill="1" applyBorder="1" applyAlignment="1" applyProtection="1">
      <alignment horizontal="right"/>
    </xf>
    <xf numFmtId="165" fontId="16" fillId="10" borderId="12" xfId="3" applyNumberFormat="1" applyFont="1" applyFill="1" applyBorder="1" applyAlignment="1" applyProtection="1">
      <alignment horizontal="left" vertical="center" wrapText="1"/>
    </xf>
    <xf numFmtId="0" fontId="12" fillId="0" borderId="0" xfId="0" applyFont="1" applyFill="1" applyBorder="1" applyAlignment="1" applyProtection="1">
      <alignment horizontal="left"/>
      <protection locked="0"/>
    </xf>
    <xf numFmtId="165" fontId="7" fillId="10" borderId="1" xfId="2" applyNumberFormat="1" applyFont="1" applyFill="1" applyBorder="1" applyAlignment="1" applyProtection="1">
      <alignment horizontal="right"/>
    </xf>
    <xf numFmtId="165" fontId="7" fillId="10" borderId="2" xfId="2" applyNumberFormat="1" applyFont="1" applyFill="1" applyBorder="1" applyAlignment="1" applyProtection="1">
      <alignment horizontal="right"/>
    </xf>
    <xf numFmtId="165" fontId="7" fillId="10" borderId="12" xfId="2" applyNumberFormat="1" applyFont="1" applyFill="1" applyBorder="1" applyAlignment="1" applyProtection="1">
      <alignment horizontal="right"/>
    </xf>
    <xf numFmtId="14" fontId="7" fillId="0" borderId="16" xfId="2" applyNumberFormat="1" applyFont="1" applyFill="1" applyBorder="1" applyAlignment="1" applyProtection="1">
      <alignment horizontal="center"/>
      <protection locked="0"/>
    </xf>
    <xf numFmtId="9" fontId="7" fillId="10" borderId="1" xfId="1" applyFont="1" applyFill="1" applyBorder="1" applyAlignment="1" applyProtection="1">
      <alignment horizontal="right"/>
    </xf>
    <xf numFmtId="0" fontId="6" fillId="0" borderId="0" xfId="0" applyFont="1" applyFill="1" applyAlignment="1">
      <alignment horizontal="left" vertical="center" wrapText="1"/>
    </xf>
    <xf numFmtId="0" fontId="5" fillId="0" borderId="0" xfId="0" applyFont="1" applyFill="1" applyBorder="1" applyAlignment="1" applyProtection="1">
      <alignment horizontal="left"/>
      <protection locked="0"/>
    </xf>
    <xf numFmtId="0" fontId="12" fillId="0" borderId="0" xfId="0" applyFont="1" applyFill="1" applyBorder="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24">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strike val="0"/>
        <outline val="0"/>
        <shadow val="0"/>
        <u val="none"/>
        <vertAlign val="baseline"/>
        <sz val="11"/>
        <color rgb="FF3F3F3F"/>
        <name val="Calibri"/>
        <family val="2"/>
        <scheme val="minor"/>
      </font>
      <numFmt numFmtId="165" formatCode="&quot;€&quot;\ #,##0.00"/>
      <fill>
        <patternFill patternType="solid">
          <fgColor indexed="64"/>
          <bgColor indexed="47"/>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1"/>
        <color rgb="FF3F3F3F"/>
        <name val="Calibri"/>
        <family val="2"/>
        <scheme val="minor"/>
      </font>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tabella!$A$3:$I$3</c:f>
              <c:strCache>
                <c:ptCount val="9"/>
                <c:pt idx="0">
                  <c:v>Metric</c:v>
                </c:pt>
                <c:pt idx="1">
                  <c:v>17/11/2021</c:v>
                </c:pt>
                <c:pt idx="2">
                  <c:v>17/11/20212</c:v>
                </c:pt>
                <c:pt idx="3">
                  <c:v>07/12/2021</c:v>
                </c:pt>
                <c:pt idx="4">
                  <c:v>15/12/2021</c:v>
                </c:pt>
                <c:pt idx="5">
                  <c:v>22/12/2021</c:v>
                </c:pt>
                <c:pt idx="6">
                  <c:v>05/01/2022</c:v>
                </c:pt>
                <c:pt idx="7">
                  <c:v>20/01/2022</c:v>
                </c:pt>
                <c:pt idx="8">
                  <c:v>21/01/2022</c:v>
                </c:pt>
              </c:strCache>
            </c:strRef>
          </c:cat>
          <c:val>
            <c:numRef>
              <c:f>tabella!$B$11:$I$11</c:f>
              <c:numCache>
                <c:formatCode>_(* #,##0.00_);_(* \(#,##0.00\);_(* "-"??_);_(@_)</c:formatCode>
                <c:ptCount val="8"/>
                <c:pt idx="0">
                  <c:v>1</c:v>
                </c:pt>
                <c:pt idx="1">
                  <c:v>1.0000000000000002</c:v>
                </c:pt>
                <c:pt idx="2">
                  <c:v>1</c:v>
                </c:pt>
                <c:pt idx="3">
                  <c:v>1</c:v>
                </c:pt>
                <c:pt idx="4">
                  <c:v>1.0000000000000002</c:v>
                </c:pt>
                <c:pt idx="5">
                  <c:v>1</c:v>
                </c:pt>
                <c:pt idx="6">
                  <c:v>1.0395833333333333</c:v>
                </c:pt>
                <c:pt idx="7" formatCode="&quot;€&quot;\ #,##0.00">
                  <c:v>1.0395833333333333</c:v>
                </c:pt>
              </c:numCache>
            </c:numRef>
          </c:val>
          <c:smooth val="0"/>
          <c:extLst>
            <c:ext xmlns:c16="http://schemas.microsoft.com/office/drawing/2014/chart" uri="{C3380CC4-5D6E-409C-BE32-E72D297353CC}">
              <c16:uniqueId val="{00000000-30C8-45F4-B2A5-DA1D193D7087}"/>
            </c:ext>
          </c:extLst>
        </c:ser>
        <c:ser>
          <c:idx val="1"/>
          <c:order val="1"/>
          <c:tx>
            <c:strRef>
              <c:f>tabella!$A$12</c:f>
              <c:strCache>
                <c:ptCount val="1"/>
                <c:pt idx="0">
                  <c:v>Schedule Performance Index (SPI)</c:v>
                </c:pt>
              </c:strCache>
            </c:strRef>
          </c:tx>
          <c:cat>
            <c:strRef>
              <c:f>tabella!$A$3:$I$3</c:f>
              <c:strCache>
                <c:ptCount val="9"/>
                <c:pt idx="0">
                  <c:v>Metric</c:v>
                </c:pt>
                <c:pt idx="1">
                  <c:v>17/11/2021</c:v>
                </c:pt>
                <c:pt idx="2">
                  <c:v>17/11/20212</c:v>
                </c:pt>
                <c:pt idx="3">
                  <c:v>07/12/2021</c:v>
                </c:pt>
                <c:pt idx="4">
                  <c:v>15/12/2021</c:v>
                </c:pt>
                <c:pt idx="5">
                  <c:v>22/12/2021</c:v>
                </c:pt>
                <c:pt idx="6">
                  <c:v>05/01/2022</c:v>
                </c:pt>
                <c:pt idx="7">
                  <c:v>20/01/2022</c:v>
                </c:pt>
                <c:pt idx="8">
                  <c:v>21/01/2022</c:v>
                </c:pt>
              </c:strCache>
            </c:strRef>
          </c:cat>
          <c:val>
            <c:numRef>
              <c:f>tabella!$B$12:$I$12</c:f>
              <c:numCache>
                <c:formatCode>_(* #,##0.00_);_(* \(#,##0.00\);_(* "-"??_);_(@_)</c:formatCode>
                <c:ptCount val="8"/>
                <c:pt idx="0">
                  <c:v>1</c:v>
                </c:pt>
                <c:pt idx="1">
                  <c:v>1.0000000000000002</c:v>
                </c:pt>
                <c:pt idx="2">
                  <c:v>1</c:v>
                </c:pt>
                <c:pt idx="3">
                  <c:v>1</c:v>
                </c:pt>
                <c:pt idx="4">
                  <c:v>0.97793969849246243</c:v>
                </c:pt>
                <c:pt idx="5">
                  <c:v>0.97298050139275771</c:v>
                </c:pt>
                <c:pt idx="6">
                  <c:v>1.0204498977505112</c:v>
                </c:pt>
                <c:pt idx="7" formatCode="&quot;€&quot;\ #,##0.00">
                  <c:v>1</c:v>
                </c:pt>
              </c:numCache>
            </c:numRef>
          </c:val>
          <c:smooth val="0"/>
          <c:extLst>
            <c:ext xmlns:c16="http://schemas.microsoft.com/office/drawing/2014/chart" uri="{C3380CC4-5D6E-409C-BE32-E72D297353CC}">
              <c16:uniqueId val="{00000001-6B87-4564-8AC2-89AE7A0C25D5}"/>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tabella!$A$3:$I$3</c:f>
              <c:strCache>
                <c:ptCount val="9"/>
                <c:pt idx="0">
                  <c:v>Metric</c:v>
                </c:pt>
                <c:pt idx="1">
                  <c:v>17/11/2021</c:v>
                </c:pt>
                <c:pt idx="2">
                  <c:v>17/11/20212</c:v>
                </c:pt>
                <c:pt idx="3">
                  <c:v>07/12/2021</c:v>
                </c:pt>
                <c:pt idx="4">
                  <c:v>15/12/2021</c:v>
                </c:pt>
                <c:pt idx="5">
                  <c:v>22/12/2021</c:v>
                </c:pt>
                <c:pt idx="6">
                  <c:v>05/01/2022</c:v>
                </c:pt>
                <c:pt idx="7">
                  <c:v>20/01/2022</c:v>
                </c:pt>
                <c:pt idx="8">
                  <c:v>21/01/2022</c:v>
                </c:pt>
              </c:strCache>
            </c:strRef>
          </c:cat>
          <c:val>
            <c:numRef>
              <c:f>tabella!$B$4:$I$4</c:f>
              <c:numCache>
                <c:formatCode>"€"\ #,##0.00</c:formatCode>
                <c:ptCount val="8"/>
                <c:pt idx="0">
                  <c:v>9980</c:v>
                </c:pt>
                <c:pt idx="1">
                  <c:v>9980</c:v>
                </c:pt>
                <c:pt idx="2">
                  <c:v>9980</c:v>
                </c:pt>
                <c:pt idx="3">
                  <c:v>9980</c:v>
                </c:pt>
                <c:pt idx="4">
                  <c:v>9980</c:v>
                </c:pt>
                <c:pt idx="5">
                  <c:v>9980</c:v>
                </c:pt>
                <c:pt idx="6">
                  <c:v>9980</c:v>
                </c:pt>
                <c:pt idx="7">
                  <c:v>9980</c:v>
                </c:pt>
              </c:numCache>
            </c:numRef>
          </c:val>
          <c:smooth val="0"/>
          <c:extLst>
            <c:ext xmlns:c16="http://schemas.microsoft.com/office/drawing/2014/chart" uri="{C3380CC4-5D6E-409C-BE32-E72D297353CC}">
              <c16:uniqueId val="{00000000-66DD-4484-B3CC-30B4AC234016}"/>
            </c:ext>
          </c:extLst>
        </c:ser>
        <c:ser>
          <c:idx val="1"/>
          <c:order val="1"/>
          <c:tx>
            <c:strRef>
              <c:f>tabella!$A$5</c:f>
              <c:strCache>
                <c:ptCount val="1"/>
                <c:pt idx="0">
                  <c:v>Earned Value (EV)</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tabella!$A$3:$I$3</c:f>
              <c:strCache>
                <c:ptCount val="9"/>
                <c:pt idx="0">
                  <c:v>Metric</c:v>
                </c:pt>
                <c:pt idx="1">
                  <c:v>17/11/2021</c:v>
                </c:pt>
                <c:pt idx="2">
                  <c:v>17/11/20212</c:v>
                </c:pt>
                <c:pt idx="3">
                  <c:v>07/12/2021</c:v>
                </c:pt>
                <c:pt idx="4">
                  <c:v>15/12/2021</c:v>
                </c:pt>
                <c:pt idx="5">
                  <c:v>22/12/2021</c:v>
                </c:pt>
                <c:pt idx="6">
                  <c:v>05/01/2022</c:v>
                </c:pt>
                <c:pt idx="7">
                  <c:v>20/01/2022</c:v>
                </c:pt>
                <c:pt idx="8">
                  <c:v>21/01/2022</c:v>
                </c:pt>
              </c:strCache>
            </c:strRef>
          </c:cat>
          <c:val>
            <c:numRef>
              <c:f>tabella!$B$5:$I$5</c:f>
              <c:numCache>
                <c:formatCode>"€"\ #,##0.00</c:formatCode>
                <c:ptCount val="8"/>
                <c:pt idx="0">
                  <c:v>1097.8</c:v>
                </c:pt>
                <c:pt idx="1">
                  <c:v>1696.6000000000001</c:v>
                </c:pt>
                <c:pt idx="2">
                  <c:v>2594.8000000000002</c:v>
                </c:pt>
                <c:pt idx="3">
                  <c:v>3193.6</c:v>
                </c:pt>
                <c:pt idx="4">
                  <c:v>3892.2000000000003</c:v>
                </c:pt>
                <c:pt idx="5">
                  <c:v>6986</c:v>
                </c:pt>
                <c:pt idx="6">
                  <c:v>9980</c:v>
                </c:pt>
                <c:pt idx="7">
                  <c:v>9980</c:v>
                </c:pt>
              </c:numCache>
            </c:numRef>
          </c:val>
          <c:smooth val="0"/>
          <c:extLst>
            <c:ext xmlns:c16="http://schemas.microsoft.com/office/drawing/2014/chart" uri="{C3380CC4-5D6E-409C-BE32-E72D297353CC}">
              <c16:uniqueId val="{00000001-66DD-4484-B3CC-30B4AC234016}"/>
            </c:ext>
          </c:extLst>
        </c:ser>
        <c:ser>
          <c:idx val="2"/>
          <c:order val="2"/>
          <c:tx>
            <c:strRef>
              <c:f>tabella!$A$6</c:f>
              <c:strCache>
                <c:ptCount val="1"/>
                <c:pt idx="0">
                  <c:v>Actual Cost (AC)</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tabella!$A$3:$I$3</c:f>
              <c:strCache>
                <c:ptCount val="9"/>
                <c:pt idx="0">
                  <c:v>Metric</c:v>
                </c:pt>
                <c:pt idx="1">
                  <c:v>17/11/2021</c:v>
                </c:pt>
                <c:pt idx="2">
                  <c:v>17/11/20212</c:v>
                </c:pt>
                <c:pt idx="3">
                  <c:v>07/12/2021</c:v>
                </c:pt>
                <c:pt idx="4">
                  <c:v>15/12/2021</c:v>
                </c:pt>
                <c:pt idx="5">
                  <c:v>22/12/2021</c:v>
                </c:pt>
                <c:pt idx="6">
                  <c:v>05/01/2022</c:v>
                </c:pt>
                <c:pt idx="7">
                  <c:v>20/01/2022</c:v>
                </c:pt>
                <c:pt idx="8">
                  <c:v>21/01/2022</c:v>
                </c:pt>
              </c:strCache>
            </c:strRef>
          </c:cat>
          <c:val>
            <c:numRef>
              <c:f>tabella!$B$6:$I$6</c:f>
              <c:numCache>
                <c:formatCode>"€"\ #,##0.00</c:formatCode>
                <c:ptCount val="8"/>
                <c:pt idx="0">
                  <c:v>1097.8</c:v>
                </c:pt>
                <c:pt idx="1">
                  <c:v>1696.6</c:v>
                </c:pt>
                <c:pt idx="2">
                  <c:v>2594.8000000000002</c:v>
                </c:pt>
                <c:pt idx="3">
                  <c:v>3193.6</c:v>
                </c:pt>
                <c:pt idx="4">
                  <c:v>3892.2</c:v>
                </c:pt>
                <c:pt idx="5">
                  <c:v>6986</c:v>
                </c:pt>
                <c:pt idx="6">
                  <c:v>9600</c:v>
                </c:pt>
                <c:pt idx="7">
                  <c:v>9600</c:v>
                </c:pt>
              </c:numCache>
            </c:numRef>
          </c:val>
          <c:smooth val="0"/>
          <c:extLst>
            <c:ext xmlns:c16="http://schemas.microsoft.com/office/drawing/2014/chart" uri="{C3380CC4-5D6E-409C-BE32-E72D297353CC}">
              <c16:uniqueId val="{00000002-66DD-4484-B3CC-30B4AC234016}"/>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tabella!$A$3:$I$3</c:f>
              <c:strCache>
                <c:ptCount val="9"/>
                <c:pt idx="0">
                  <c:v>Metric</c:v>
                </c:pt>
                <c:pt idx="1">
                  <c:v>17/11/2021</c:v>
                </c:pt>
                <c:pt idx="2">
                  <c:v>17/11/20212</c:v>
                </c:pt>
                <c:pt idx="3">
                  <c:v>07/12/2021</c:v>
                </c:pt>
                <c:pt idx="4">
                  <c:v>15/12/2021</c:v>
                </c:pt>
                <c:pt idx="5">
                  <c:v>22/12/2021</c:v>
                </c:pt>
                <c:pt idx="6">
                  <c:v>05/01/2022</c:v>
                </c:pt>
                <c:pt idx="7">
                  <c:v>20/01/2022</c:v>
                </c:pt>
                <c:pt idx="8">
                  <c:v>21/01/2022</c:v>
                </c:pt>
              </c:strCache>
            </c:strRef>
          </c:cat>
          <c:val>
            <c:numRef>
              <c:f>tabella!$B$7:$I$7</c:f>
              <c:numCache>
                <c:formatCode>"€"\ #,##0.00</c:formatCode>
                <c:ptCount val="8"/>
                <c:pt idx="0">
                  <c:v>1097.8</c:v>
                </c:pt>
                <c:pt idx="1">
                  <c:v>1696.6</c:v>
                </c:pt>
                <c:pt idx="2">
                  <c:v>2594.8000000000002</c:v>
                </c:pt>
                <c:pt idx="3">
                  <c:v>3193.6</c:v>
                </c:pt>
                <c:pt idx="4">
                  <c:v>3980</c:v>
                </c:pt>
                <c:pt idx="5">
                  <c:v>7180</c:v>
                </c:pt>
                <c:pt idx="6">
                  <c:v>9780</c:v>
                </c:pt>
                <c:pt idx="7">
                  <c:v>9980</c:v>
                </c:pt>
              </c:numCache>
            </c:numRef>
          </c:val>
          <c:smooth val="0"/>
          <c:extLst>
            <c:ext xmlns:c16="http://schemas.microsoft.com/office/drawing/2014/chart" uri="{C3380CC4-5D6E-409C-BE32-E72D297353CC}">
              <c16:uniqueId val="{00000003-66DD-4484-B3CC-30B4AC234016}"/>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tabella!$B$3:$I$3</c:f>
              <c:strCache>
                <c:ptCount val="8"/>
                <c:pt idx="0">
                  <c:v>17/11/2021</c:v>
                </c:pt>
                <c:pt idx="1">
                  <c:v>17/11/20212</c:v>
                </c:pt>
                <c:pt idx="2">
                  <c:v>07/12/2021</c:v>
                </c:pt>
                <c:pt idx="3">
                  <c:v>15/12/2021</c:v>
                </c:pt>
                <c:pt idx="4">
                  <c:v>22/12/2021</c:v>
                </c:pt>
                <c:pt idx="5">
                  <c:v>05/01/2022</c:v>
                </c:pt>
                <c:pt idx="6">
                  <c:v>20/01/2022</c:v>
                </c:pt>
                <c:pt idx="7">
                  <c:v>21/01/2022</c:v>
                </c:pt>
              </c:strCache>
            </c:strRef>
          </c:cat>
          <c:val>
            <c:numRef>
              <c:f>tabella!$B$9:$I$9</c:f>
              <c:numCache>
                <c:formatCode>"€"\ #,##0.00</c:formatCode>
                <c:ptCount val="8"/>
                <c:pt idx="0">
                  <c:v>0</c:v>
                </c:pt>
                <c:pt idx="1">
                  <c:v>0</c:v>
                </c:pt>
                <c:pt idx="2">
                  <c:v>0</c:v>
                </c:pt>
                <c:pt idx="3">
                  <c:v>0</c:v>
                </c:pt>
                <c:pt idx="4">
                  <c:v>0</c:v>
                </c:pt>
                <c:pt idx="5">
                  <c:v>0</c:v>
                </c:pt>
                <c:pt idx="6">
                  <c:v>380</c:v>
                </c:pt>
                <c:pt idx="7">
                  <c:v>380</c:v>
                </c:pt>
              </c:numCache>
            </c:numRef>
          </c:val>
          <c:smooth val="0"/>
          <c:extLst>
            <c:ext xmlns:c16="http://schemas.microsoft.com/office/drawing/2014/chart" uri="{C3380CC4-5D6E-409C-BE32-E72D297353CC}">
              <c16:uniqueId val="{00000000-6DED-4BD1-A08D-D9AEA3386F31}"/>
            </c:ext>
          </c:extLst>
        </c:ser>
        <c:ser>
          <c:idx val="1"/>
          <c:order val="1"/>
          <c:tx>
            <c:strRef>
              <c:f>tabella!$A$10</c:f>
              <c:strCache>
                <c:ptCount val="1"/>
                <c:pt idx="0">
                  <c:v>Schedule Variance (SV)</c:v>
                </c:pt>
              </c:strCache>
            </c:strRef>
          </c:tx>
          <c:cat>
            <c:strRef>
              <c:f>tabella!$B$3:$I$3</c:f>
              <c:strCache>
                <c:ptCount val="8"/>
                <c:pt idx="0">
                  <c:v>17/11/2021</c:v>
                </c:pt>
                <c:pt idx="1">
                  <c:v>17/11/20212</c:v>
                </c:pt>
                <c:pt idx="2">
                  <c:v>07/12/2021</c:v>
                </c:pt>
                <c:pt idx="3">
                  <c:v>15/12/2021</c:v>
                </c:pt>
                <c:pt idx="4">
                  <c:v>22/12/2021</c:v>
                </c:pt>
                <c:pt idx="5">
                  <c:v>05/01/2022</c:v>
                </c:pt>
                <c:pt idx="6">
                  <c:v>20/01/2022</c:v>
                </c:pt>
                <c:pt idx="7">
                  <c:v>21/01/2022</c:v>
                </c:pt>
              </c:strCache>
            </c:strRef>
          </c:cat>
          <c:val>
            <c:numRef>
              <c:f>tabella!$B$10:$I$10</c:f>
              <c:numCache>
                <c:formatCode>"€"\ #,##0.00</c:formatCode>
                <c:ptCount val="8"/>
                <c:pt idx="0">
                  <c:v>0</c:v>
                </c:pt>
                <c:pt idx="1">
                  <c:v>0</c:v>
                </c:pt>
                <c:pt idx="2">
                  <c:v>0</c:v>
                </c:pt>
                <c:pt idx="3">
                  <c:v>0</c:v>
                </c:pt>
                <c:pt idx="4">
                  <c:v>-87.799999999999727</c:v>
                </c:pt>
                <c:pt idx="5">
                  <c:v>-194</c:v>
                </c:pt>
                <c:pt idx="6">
                  <c:v>200</c:v>
                </c:pt>
                <c:pt idx="7">
                  <c:v>0</c:v>
                </c:pt>
              </c:numCache>
            </c:numRef>
          </c:val>
          <c:smooth val="0"/>
          <c:extLst>
            <c:ext xmlns:c16="http://schemas.microsoft.com/office/drawing/2014/chart" uri="{C3380CC4-5D6E-409C-BE32-E72D297353CC}">
              <c16:uniqueId val="{00000003-7EBF-44C3-8362-86AE20A7437F}"/>
            </c:ext>
          </c:extLst>
        </c:ser>
        <c:ser>
          <c:idx val="2"/>
          <c:order val="2"/>
          <c:tx>
            <c:strRef>
              <c:f>tabella!$A$15</c:f>
              <c:strCache>
                <c:ptCount val="1"/>
                <c:pt idx="0">
                  <c:v>Variance at Completion (VAC)</c:v>
                </c:pt>
              </c:strCache>
            </c:strRef>
          </c:tx>
          <c:cat>
            <c:strRef>
              <c:f>tabella!$B$3:$I$3</c:f>
              <c:strCache>
                <c:ptCount val="8"/>
                <c:pt idx="0">
                  <c:v>17/11/2021</c:v>
                </c:pt>
                <c:pt idx="1">
                  <c:v>17/11/20212</c:v>
                </c:pt>
                <c:pt idx="2">
                  <c:v>07/12/2021</c:v>
                </c:pt>
                <c:pt idx="3">
                  <c:v>15/12/2021</c:v>
                </c:pt>
                <c:pt idx="4">
                  <c:v>22/12/2021</c:v>
                </c:pt>
                <c:pt idx="5">
                  <c:v>05/01/2022</c:v>
                </c:pt>
                <c:pt idx="6">
                  <c:v>20/01/2022</c:v>
                </c:pt>
                <c:pt idx="7">
                  <c:v>21/01/2022</c:v>
                </c:pt>
              </c:strCache>
            </c:strRef>
          </c:cat>
          <c:val>
            <c:numRef>
              <c:f>tabella!$B$15:$I$15</c:f>
              <c:numCache>
                <c:formatCode>"€"\ #,##0.00</c:formatCode>
                <c:ptCount val="8"/>
                <c:pt idx="0">
                  <c:v>0</c:v>
                </c:pt>
                <c:pt idx="1">
                  <c:v>1.8189894035458565E-12</c:v>
                </c:pt>
                <c:pt idx="2">
                  <c:v>0</c:v>
                </c:pt>
                <c:pt idx="3">
                  <c:v>0</c:v>
                </c:pt>
                <c:pt idx="4">
                  <c:v>1.8189894035458565E-12</c:v>
                </c:pt>
                <c:pt idx="5">
                  <c:v>0</c:v>
                </c:pt>
                <c:pt idx="6">
                  <c:v>380</c:v>
                </c:pt>
                <c:pt idx="7">
                  <c:v>380</c:v>
                </c:pt>
              </c:numCache>
            </c:numRef>
          </c:val>
          <c:smooth val="0"/>
          <c:extLst>
            <c:ext xmlns:c16="http://schemas.microsoft.com/office/drawing/2014/chart" uri="{C3380CC4-5D6E-409C-BE32-E72D297353CC}">
              <c16:uniqueId val="{00000004-7EBF-44C3-8362-86AE20A7437F}"/>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3183042082819794"/>
          <c:h val="5.4470048879742737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I18" totalsRowShown="0" headerRowDxfId="11" dataDxfId="10" tableBorderDxfId="9" headerRowCellStyle="Titolo 4" dataCellStyle="Titolo 4">
  <autoFilter ref="A3:I18" xr:uid="{00000000-0009-0000-0100-000001000000}"/>
  <tableColumns count="9">
    <tableColumn id="1" xr3:uid="{00000000-0010-0000-0000-000001000000}" name="Metric" dataDxfId="8" dataCellStyle="Titolo 4"/>
    <tableColumn id="2" xr3:uid="{00000000-0010-0000-0000-000002000000}" name="17/11/2021" dataDxfId="7" dataCellStyle="Titolo 4"/>
    <tableColumn id="9" xr3:uid="{983AF634-B29E-4301-83F4-B2EEF21411F4}" name="17/11/20212" dataDxfId="6" dataCellStyle="Output"/>
    <tableColumn id="3" xr3:uid="{00000000-0010-0000-0000-000003000000}" name="07/12/2021" dataDxfId="5" dataCellStyle="Titolo 4"/>
    <tableColumn id="4" xr3:uid="{00000000-0010-0000-0000-000004000000}" name="15/12/2021" dataDxfId="4" dataCellStyle="Titolo 4"/>
    <tableColumn id="5" xr3:uid="{00000000-0010-0000-0000-000005000000}" name="22/12/2021" dataDxfId="3" dataCellStyle="Titolo 4"/>
    <tableColumn id="6" xr3:uid="{00000000-0010-0000-0000-000006000000}" name="05/01/2022" dataDxfId="2" dataCellStyle="Titolo 4"/>
    <tableColumn id="7" xr3:uid="{DF56BF83-0E94-4542-96CE-0EB581643209}" name="20/01/2022" dataDxfId="1" dataCellStyle="Output"/>
    <tableColumn id="10" xr3:uid="{6BCDB0B3-FEC8-41BB-9595-ABCAEE7E9198}" name="21/01/2022"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D18" sqref="D18"/>
    </sheetView>
  </sheetViews>
  <sheetFormatPr defaultColWidth="8.85546875" defaultRowHeight="12.75" x14ac:dyDescent="0.2"/>
  <cols>
    <col min="1" max="1" width="25.140625" bestFit="1" customWidth="1"/>
    <col min="2" max="2" width="8.42578125" style="1" customWidth="1"/>
    <col min="3" max="3" width="52.42578125" customWidth="1"/>
    <col min="4" max="4" width="33.140625" style="1" customWidth="1"/>
  </cols>
  <sheetData>
    <row r="1" spans="1:5" ht="18.75" customHeight="1" x14ac:dyDescent="0.25">
      <c r="A1" s="78" t="s">
        <v>25</v>
      </c>
      <c r="B1" s="78"/>
      <c r="C1" s="78"/>
      <c r="D1" s="78"/>
    </row>
    <row r="2" spans="1:5" ht="38.25" customHeight="1" x14ac:dyDescent="0.2">
      <c r="A2" s="77" t="s">
        <v>45</v>
      </c>
      <c r="B2" s="77"/>
      <c r="C2" s="77"/>
      <c r="D2" s="77"/>
    </row>
    <row r="3" spans="1:5" x14ac:dyDescent="0.2">
      <c r="A3" s="7"/>
      <c r="B3" s="7"/>
      <c r="C3" s="7"/>
      <c r="D3" s="7"/>
    </row>
    <row r="4" spans="1:5" x14ac:dyDescent="0.2">
      <c r="A4" s="10" t="s">
        <v>0</v>
      </c>
      <c r="B4" s="11" t="s">
        <v>43</v>
      </c>
      <c r="C4" s="11" t="s">
        <v>69</v>
      </c>
      <c r="D4" s="9" t="s">
        <v>51</v>
      </c>
    </row>
    <row r="5" spans="1:5" x14ac:dyDescent="0.2">
      <c r="A5" s="12" t="s">
        <v>44</v>
      </c>
      <c r="B5" s="13" t="s">
        <v>8</v>
      </c>
      <c r="C5" s="14" t="s">
        <v>46</v>
      </c>
      <c r="D5" s="13" t="s">
        <v>40</v>
      </c>
    </row>
    <row r="6" spans="1:5" x14ac:dyDescent="0.2">
      <c r="A6" s="34" t="s">
        <v>1</v>
      </c>
      <c r="B6" s="20" t="s">
        <v>9</v>
      </c>
      <c r="C6" s="21" t="s">
        <v>38</v>
      </c>
      <c r="D6" s="20" t="s">
        <v>40</v>
      </c>
    </row>
    <row r="7" spans="1:5" ht="25.5" x14ac:dyDescent="0.2">
      <c r="A7" s="30" t="s">
        <v>2</v>
      </c>
      <c r="B7" s="24" t="s">
        <v>10</v>
      </c>
      <c r="C7" s="60" t="s">
        <v>37</v>
      </c>
      <c r="D7" s="61" t="s">
        <v>71</v>
      </c>
    </row>
    <row r="8" spans="1:5" ht="25.5" x14ac:dyDescent="0.2">
      <c r="A8" s="35" t="s">
        <v>3</v>
      </c>
      <c r="B8" s="22" t="s">
        <v>11</v>
      </c>
      <c r="C8" s="23" t="s">
        <v>39</v>
      </c>
      <c r="D8" s="22" t="s">
        <v>40</v>
      </c>
    </row>
    <row r="9" spans="1:5" ht="25.5" customHeight="1" x14ac:dyDescent="0.2">
      <c r="A9" s="26" t="s">
        <v>5</v>
      </c>
      <c r="B9" s="27" t="s">
        <v>16</v>
      </c>
      <c r="C9" s="28" t="s">
        <v>67</v>
      </c>
      <c r="D9" s="29" t="s">
        <v>66</v>
      </c>
    </row>
    <row r="10" spans="1:5" ht="38.25" x14ac:dyDescent="0.2">
      <c r="A10" s="30" t="s">
        <v>4</v>
      </c>
      <c r="B10" s="24" t="s">
        <v>14</v>
      </c>
      <c r="C10" s="25" t="s">
        <v>47</v>
      </c>
      <c r="D10" s="31" t="s">
        <v>52</v>
      </c>
      <c r="E10" s="2"/>
    </row>
    <row r="11" spans="1:5" ht="38.25" x14ac:dyDescent="0.2">
      <c r="A11" s="26" t="s">
        <v>6</v>
      </c>
      <c r="B11" s="27" t="s">
        <v>17</v>
      </c>
      <c r="C11" s="28" t="s">
        <v>26</v>
      </c>
      <c r="D11" s="29" t="s">
        <v>53</v>
      </c>
    </row>
    <row r="12" spans="1:5" ht="25.5" x14ac:dyDescent="0.2">
      <c r="A12" s="30" t="s">
        <v>7</v>
      </c>
      <c r="B12" s="24" t="s">
        <v>18</v>
      </c>
      <c r="C12" s="25" t="s">
        <v>41</v>
      </c>
      <c r="D12" s="31" t="s">
        <v>54</v>
      </c>
    </row>
    <row r="13" spans="1:5" ht="25.5" x14ac:dyDescent="0.2">
      <c r="A13" s="36" t="s">
        <v>48</v>
      </c>
      <c r="B13" s="16" t="s">
        <v>13</v>
      </c>
      <c r="C13" s="17" t="s">
        <v>27</v>
      </c>
      <c r="D13" s="32" t="s">
        <v>55</v>
      </c>
    </row>
    <row r="14" spans="1:5" ht="38.25" x14ac:dyDescent="0.2">
      <c r="A14" s="37" t="s">
        <v>49</v>
      </c>
      <c r="B14" s="18" t="s">
        <v>12</v>
      </c>
      <c r="C14" s="19" t="s">
        <v>28</v>
      </c>
      <c r="D14" s="33" t="s">
        <v>57</v>
      </c>
    </row>
    <row r="15" spans="1:5" ht="38.25" x14ac:dyDescent="0.2">
      <c r="A15" s="26" t="s">
        <v>50</v>
      </c>
      <c r="B15" s="27" t="s">
        <v>15</v>
      </c>
      <c r="C15" s="28" t="s">
        <v>56</v>
      </c>
      <c r="D15" s="29" t="s">
        <v>59</v>
      </c>
    </row>
    <row r="16" spans="1:5" ht="38.25" x14ac:dyDescent="0.2">
      <c r="A16" s="30" t="s">
        <v>81</v>
      </c>
      <c r="B16" s="24"/>
      <c r="C16" s="25" t="s">
        <v>58</v>
      </c>
      <c r="D16" s="31" t="s">
        <v>62</v>
      </c>
    </row>
    <row r="17" spans="1:4" x14ac:dyDescent="0.2">
      <c r="A17" s="26"/>
      <c r="B17" s="27"/>
      <c r="C17" s="52" t="s">
        <v>60</v>
      </c>
      <c r="D17" s="27" t="s">
        <v>20</v>
      </c>
    </row>
    <row r="18" spans="1:4" x14ac:dyDescent="0.2">
      <c r="A18" s="30"/>
      <c r="B18" s="24"/>
      <c r="C18" s="53" t="s">
        <v>61</v>
      </c>
      <c r="D18" s="24" t="s">
        <v>21</v>
      </c>
    </row>
    <row r="19" spans="1:4" x14ac:dyDescent="0.2">
      <c r="A19" s="30"/>
      <c r="B19" s="24"/>
      <c r="C19" s="54" t="s">
        <v>42</v>
      </c>
      <c r="D19" s="24" t="s">
        <v>22</v>
      </c>
    </row>
    <row r="20" spans="1:4" x14ac:dyDescent="0.2">
      <c r="A20" s="15"/>
      <c r="B20" s="8"/>
      <c r="C20" s="55" t="s">
        <v>19</v>
      </c>
      <c r="D20" s="8" t="s">
        <v>23</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25" zoomScaleNormal="125" zoomScalePageLayoutView="125" workbookViewId="0">
      <pane xSplit="1" ySplit="3" topLeftCell="E4" activePane="bottomRight" state="frozen"/>
      <selection pane="topRight" activeCell="B1" sqref="B1"/>
      <selection pane="bottomLeft" activeCell="A5" sqref="A5"/>
      <selection pane="bottomRight" activeCell="H7" sqref="H7"/>
    </sheetView>
  </sheetViews>
  <sheetFormatPr defaultColWidth="8.85546875" defaultRowHeight="12.75" x14ac:dyDescent="0.2"/>
  <cols>
    <col min="1" max="1" width="41.28515625" style="4" customWidth="1"/>
    <col min="2" max="3" width="18.42578125" style="5" customWidth="1"/>
    <col min="4" max="4" width="19" style="3" customWidth="1"/>
    <col min="5" max="6" width="19.85546875" style="3" customWidth="1"/>
    <col min="7" max="9" width="19" style="3" customWidth="1"/>
    <col min="10" max="16384" width="8.85546875" style="3"/>
  </cols>
  <sheetData>
    <row r="1" spans="1:9" ht="18.75" x14ac:dyDescent="0.3">
      <c r="A1" s="79" t="s">
        <v>25</v>
      </c>
      <c r="B1" s="79"/>
      <c r="C1" s="79"/>
      <c r="D1" s="79"/>
      <c r="E1" s="79"/>
      <c r="F1" s="79"/>
      <c r="G1" s="79"/>
      <c r="H1" s="63"/>
      <c r="I1" s="71"/>
    </row>
    <row r="2" spans="1:9" ht="15.75" customHeight="1" x14ac:dyDescent="0.3">
      <c r="A2" s="57" t="s">
        <v>78</v>
      </c>
      <c r="B2" s="56" t="s">
        <v>82</v>
      </c>
      <c r="C2" s="56" t="s">
        <v>83</v>
      </c>
      <c r="D2" s="56" t="s">
        <v>72</v>
      </c>
      <c r="E2" s="56"/>
      <c r="F2" s="56" t="s">
        <v>75</v>
      </c>
      <c r="G2" s="56" t="s">
        <v>80</v>
      </c>
      <c r="H2" s="56" t="s">
        <v>79</v>
      </c>
      <c r="I2" s="56" t="s">
        <v>87</v>
      </c>
    </row>
    <row r="3" spans="1:9" ht="18.75" x14ac:dyDescent="0.3">
      <c r="A3" s="38" t="s">
        <v>0</v>
      </c>
      <c r="B3" s="62" t="s">
        <v>84</v>
      </c>
      <c r="C3" s="62" t="s">
        <v>85</v>
      </c>
      <c r="D3" s="62" t="s">
        <v>73</v>
      </c>
      <c r="E3" s="62" t="s">
        <v>74</v>
      </c>
      <c r="F3" s="62" t="s">
        <v>76</v>
      </c>
      <c r="G3" s="62" t="s">
        <v>77</v>
      </c>
      <c r="H3" s="62" t="s">
        <v>89</v>
      </c>
      <c r="I3" s="75" t="s">
        <v>88</v>
      </c>
    </row>
    <row r="4" spans="1:9" ht="15" x14ac:dyDescent="0.25">
      <c r="A4" s="39" t="s">
        <v>36</v>
      </c>
      <c r="B4" s="40">
        <v>9980</v>
      </c>
      <c r="C4" s="40">
        <v>9980</v>
      </c>
      <c r="D4" s="40">
        <v>9980</v>
      </c>
      <c r="E4" s="40">
        <v>9980</v>
      </c>
      <c r="F4" s="40">
        <v>9980</v>
      </c>
      <c r="G4" s="40">
        <v>9980</v>
      </c>
      <c r="H4" s="40">
        <v>9980</v>
      </c>
      <c r="I4" s="73">
        <v>9980</v>
      </c>
    </row>
    <row r="5" spans="1:9" ht="15" x14ac:dyDescent="0.25">
      <c r="A5" s="41" t="s">
        <v>29</v>
      </c>
      <c r="B5" s="66">
        <f>B8*B4</f>
        <v>1097.8</v>
      </c>
      <c r="C5" s="66">
        <f>C8*C4</f>
        <v>1696.6000000000001</v>
      </c>
      <c r="D5" s="40">
        <f t="shared" ref="D5:G5" si="0">D8*D4</f>
        <v>2594.8000000000002</v>
      </c>
      <c r="E5" s="40">
        <f t="shared" si="0"/>
        <v>3193.6</v>
      </c>
      <c r="F5" s="40">
        <f t="shared" si="0"/>
        <v>3892.2000000000003</v>
      </c>
      <c r="G5" s="40">
        <f t="shared" si="0"/>
        <v>6986</v>
      </c>
      <c r="H5" s="40">
        <v>9980</v>
      </c>
      <c r="I5" s="72">
        <v>9980</v>
      </c>
    </row>
    <row r="6" spans="1:9" ht="15" x14ac:dyDescent="0.25">
      <c r="A6" s="41" t="s">
        <v>31</v>
      </c>
      <c r="B6" s="40">
        <v>1097.8</v>
      </c>
      <c r="C6" s="40">
        <v>1696.6</v>
      </c>
      <c r="D6" s="40">
        <v>2594.8000000000002</v>
      </c>
      <c r="E6" s="40">
        <v>3193.6</v>
      </c>
      <c r="F6" s="40">
        <v>3892.2</v>
      </c>
      <c r="G6" s="40">
        <v>6986</v>
      </c>
      <c r="H6" s="40">
        <v>9600</v>
      </c>
      <c r="I6" s="72">
        <v>9600</v>
      </c>
    </row>
    <row r="7" spans="1:9" ht="15" x14ac:dyDescent="0.25">
      <c r="A7" s="41" t="s">
        <v>30</v>
      </c>
      <c r="B7" s="40">
        <v>1097.8</v>
      </c>
      <c r="C7" s="40">
        <v>1696.6</v>
      </c>
      <c r="D7" s="40">
        <v>2594.8000000000002</v>
      </c>
      <c r="E7" s="40">
        <v>3193.6</v>
      </c>
      <c r="F7" s="40">
        <v>3980</v>
      </c>
      <c r="G7" s="40">
        <v>7180</v>
      </c>
      <c r="H7" s="40">
        <v>9780</v>
      </c>
      <c r="I7" s="72">
        <v>9980</v>
      </c>
    </row>
    <row r="8" spans="1:9" ht="15" x14ac:dyDescent="0.25">
      <c r="A8" s="41" t="s">
        <v>68</v>
      </c>
      <c r="B8" s="58">
        <v>0.11</v>
      </c>
      <c r="C8" s="58">
        <v>0.17</v>
      </c>
      <c r="D8" s="58">
        <v>0.26</v>
      </c>
      <c r="E8" s="58">
        <v>0.32</v>
      </c>
      <c r="F8" s="58">
        <v>0.39</v>
      </c>
      <c r="G8" s="58">
        <v>0.7</v>
      </c>
      <c r="H8" s="58">
        <v>1</v>
      </c>
      <c r="I8" s="76">
        <v>1</v>
      </c>
    </row>
    <row r="9" spans="1:9" ht="15" x14ac:dyDescent="0.25">
      <c r="A9" s="42" t="s">
        <v>32</v>
      </c>
      <c r="B9" s="59">
        <f t="shared" ref="B9:G9" si="1">B5-B6</f>
        <v>0</v>
      </c>
      <c r="C9" s="59">
        <f t="shared" ref="C9" si="2">C5-C6</f>
        <v>0</v>
      </c>
      <c r="D9" s="59">
        <f t="shared" si="1"/>
        <v>0</v>
      </c>
      <c r="E9" s="59">
        <f t="shared" si="1"/>
        <v>0</v>
      </c>
      <c r="F9" s="59">
        <f t="shared" si="1"/>
        <v>0</v>
      </c>
      <c r="G9" s="59">
        <f t="shared" si="1"/>
        <v>0</v>
      </c>
      <c r="H9" s="59">
        <f t="shared" ref="H9" si="3">H5-H6</f>
        <v>380</v>
      </c>
      <c r="I9" s="72">
        <f t="shared" ref="I9" si="4">I5-I6</f>
        <v>380</v>
      </c>
    </row>
    <row r="10" spans="1:9" ht="15" x14ac:dyDescent="0.25">
      <c r="A10" s="42" t="s">
        <v>33</v>
      </c>
      <c r="B10" s="59">
        <f t="shared" ref="B10:G10" si="5">B5-B7</f>
        <v>0</v>
      </c>
      <c r="C10" s="59">
        <f t="shared" ref="C10" si="6">C5-C7</f>
        <v>0</v>
      </c>
      <c r="D10" s="59">
        <f t="shared" si="5"/>
        <v>0</v>
      </c>
      <c r="E10" s="59">
        <f t="shared" si="5"/>
        <v>0</v>
      </c>
      <c r="F10" s="59">
        <f t="shared" si="5"/>
        <v>-87.799999999999727</v>
      </c>
      <c r="G10" s="59">
        <f t="shared" si="5"/>
        <v>-194</v>
      </c>
      <c r="H10" s="59">
        <f t="shared" ref="H10" si="7">H5-H7</f>
        <v>200</v>
      </c>
      <c r="I10" s="72">
        <f t="shared" ref="I10" si="8">I5-I7</f>
        <v>0</v>
      </c>
    </row>
    <row r="11" spans="1:9" ht="15" x14ac:dyDescent="0.25">
      <c r="A11" s="43" t="s">
        <v>34</v>
      </c>
      <c r="B11" s="64">
        <f>IF(B6,B5/B6,"")</f>
        <v>1</v>
      </c>
      <c r="C11" s="64">
        <f>IF(C6,C5/C6,"")</f>
        <v>1.0000000000000002</v>
      </c>
      <c r="D11" s="64">
        <f t="shared" ref="D11:G11" si="9">IF(D6,D5/D6,"")</f>
        <v>1</v>
      </c>
      <c r="E11" s="64">
        <f t="shared" si="9"/>
        <v>1</v>
      </c>
      <c r="F11" s="64">
        <f t="shared" si="9"/>
        <v>1.0000000000000002</v>
      </c>
      <c r="G11" s="64">
        <f t="shared" si="9"/>
        <v>1</v>
      </c>
      <c r="H11" s="64">
        <f t="shared" ref="H11" si="10">IF(H6,H5/H6,"")</f>
        <v>1.0395833333333333</v>
      </c>
      <c r="I11" s="72">
        <f t="shared" ref="I11" si="11">IF(I6,I5/I6,"")</f>
        <v>1.0395833333333333</v>
      </c>
    </row>
    <row r="12" spans="1:9" ht="12.75" customHeight="1" x14ac:dyDescent="0.25">
      <c r="A12" s="44" t="s">
        <v>35</v>
      </c>
      <c r="B12" s="64">
        <f t="shared" ref="B12:G12" si="12">IF(B7,B5/B7,"")</f>
        <v>1</v>
      </c>
      <c r="C12" s="64">
        <f t="shared" ref="C12" si="13">IF(C7,C5/C7,"")</f>
        <v>1.0000000000000002</v>
      </c>
      <c r="D12" s="64">
        <f t="shared" si="12"/>
        <v>1</v>
      </c>
      <c r="E12" s="64">
        <f t="shared" si="12"/>
        <v>1</v>
      </c>
      <c r="F12" s="64">
        <f t="shared" si="12"/>
        <v>0.97793969849246243</v>
      </c>
      <c r="G12" s="64">
        <f t="shared" si="12"/>
        <v>0.97298050139275771</v>
      </c>
      <c r="H12" s="64">
        <f t="shared" ref="H12" si="14">IF(H7,H5/H7,"")</f>
        <v>1.0204498977505112</v>
      </c>
      <c r="I12" s="72">
        <f t="shared" ref="I12" si="15">IF(I7,I5/I7,"")</f>
        <v>1</v>
      </c>
    </row>
    <row r="13" spans="1:9" ht="15" x14ac:dyDescent="0.25">
      <c r="A13" s="45" t="s">
        <v>63</v>
      </c>
      <c r="B13" s="59">
        <f t="shared" ref="B13:G13" si="16">IF(B5,IF(B6,B14-B6,""),"")</f>
        <v>8882.2000000000007</v>
      </c>
      <c r="C13" s="59">
        <f t="shared" ref="C13" si="17">IF(C5,IF(C6,C14-C6,""),"")</f>
        <v>8283.3999999999978</v>
      </c>
      <c r="D13" s="59">
        <f t="shared" si="16"/>
        <v>7385.2</v>
      </c>
      <c r="E13" s="59">
        <f t="shared" si="16"/>
        <v>6786.4</v>
      </c>
      <c r="F13" s="59">
        <f t="shared" si="16"/>
        <v>6087.7999999999984</v>
      </c>
      <c r="G13" s="59">
        <f t="shared" si="16"/>
        <v>2994</v>
      </c>
      <c r="H13" s="59">
        <f t="shared" ref="H13" si="18">IF(H5,IF(H6,H14-H6,""),"")</f>
        <v>0</v>
      </c>
      <c r="I13" s="72">
        <f t="shared" ref="I13" si="19">IF(I5,IF(I6,I14-I6,""),"")</f>
        <v>0</v>
      </c>
    </row>
    <row r="14" spans="1:9" ht="15" x14ac:dyDescent="0.25">
      <c r="A14" s="45" t="s">
        <v>64</v>
      </c>
      <c r="B14" s="59">
        <f t="shared" ref="B14:G14" si="20">IF(B5,IF(B6,B4/B11,""),"")</f>
        <v>9980</v>
      </c>
      <c r="C14" s="59">
        <f t="shared" ref="C14" si="21">IF(C5,IF(C6,C4/C11,""),"")</f>
        <v>9979.9999999999982</v>
      </c>
      <c r="D14" s="59">
        <f t="shared" si="20"/>
        <v>9980</v>
      </c>
      <c r="E14" s="59">
        <f t="shared" si="20"/>
        <v>9980</v>
      </c>
      <c r="F14" s="59">
        <f t="shared" si="20"/>
        <v>9979.9999999999982</v>
      </c>
      <c r="G14" s="59">
        <f t="shared" si="20"/>
        <v>9980</v>
      </c>
      <c r="H14" s="59">
        <f t="shared" ref="H14" si="22">IF(H5,IF(H6,H4/H11,""),"")</f>
        <v>9600</v>
      </c>
      <c r="I14" s="72">
        <f t="shared" ref="I14" si="23">IF(I5,IF(I6,I4/I11,""),"")</f>
        <v>9600</v>
      </c>
    </row>
    <row r="15" spans="1:9" ht="15" x14ac:dyDescent="0.25">
      <c r="A15" s="45" t="s">
        <v>65</v>
      </c>
      <c r="B15" s="59">
        <f t="shared" ref="B15:G15" si="24">IF(B5,IF(B6,B4-B14,""),"")</f>
        <v>0</v>
      </c>
      <c r="C15" s="59">
        <f t="shared" ref="C15" si="25">IF(C5,IF(C6,C4-C14,""),"")</f>
        <v>1.8189894035458565E-12</v>
      </c>
      <c r="D15" s="59">
        <f t="shared" si="24"/>
        <v>0</v>
      </c>
      <c r="E15" s="59">
        <f t="shared" si="24"/>
        <v>0</v>
      </c>
      <c r="F15" s="59">
        <f t="shared" si="24"/>
        <v>1.8189894035458565E-12</v>
      </c>
      <c r="G15" s="59">
        <f t="shared" si="24"/>
        <v>0</v>
      </c>
      <c r="H15" s="59">
        <f t="shared" ref="H15" si="26">IF(H5,IF(H6,H4-H14,""),"")</f>
        <v>380</v>
      </c>
      <c r="I15" s="72">
        <f t="shared" ref="I15" si="27">IF(I5,IF(I6,I4-I14,""),"")</f>
        <v>380</v>
      </c>
    </row>
    <row r="16" spans="1:9" ht="15" hidden="1" customHeight="1" x14ac:dyDescent="0.25">
      <c r="A16" s="46" t="s">
        <v>24</v>
      </c>
      <c r="B16" s="47">
        <f t="shared" ref="B16:G16" si="28">(B12+B11)/2</f>
        <v>1</v>
      </c>
      <c r="C16" s="47">
        <f t="shared" ref="C16" si="29">(C12+C11)/2</f>
        <v>1.0000000000000002</v>
      </c>
      <c r="D16" s="47">
        <f t="shared" si="28"/>
        <v>1</v>
      </c>
      <c r="E16" s="47">
        <f t="shared" si="28"/>
        <v>1</v>
      </c>
      <c r="F16" s="47">
        <f t="shared" si="28"/>
        <v>0.98896984924623133</v>
      </c>
      <c r="G16" s="47">
        <f t="shared" si="28"/>
        <v>0.98649025069637886</v>
      </c>
      <c r="H16" s="47">
        <f t="shared" ref="H16" si="30">(H12+H11)/2</f>
        <v>1.0300166155419221</v>
      </c>
      <c r="I16" s="72">
        <f t="shared" ref="I16" si="31">(I12+I11)/2</f>
        <v>1.0197916666666667</v>
      </c>
    </row>
    <row r="17" spans="1:9" ht="15" x14ac:dyDescent="0.25">
      <c r="A17" s="48" t="s">
        <v>70</v>
      </c>
      <c r="B17" s="49" t="str">
        <f t="shared" ref="B17:G17" si="32">IF(B7,IF(B6,IF(B16&lt;0.65,"BLACK",IF(B16&lt;0.85,"RED",IF(B16&lt;1,"YELLOW","GREEN"))),""),"")</f>
        <v>GREEN</v>
      </c>
      <c r="C17" s="49" t="str">
        <f t="shared" ref="C17" si="33">IF(C7,IF(C6,IF(C16&lt;0.65,"BLACK",IF(C16&lt;0.85,"RED",IF(C16&lt;1,"YELLOW","GREEN"))),""),"")</f>
        <v>GREEN</v>
      </c>
      <c r="D17" s="50" t="str">
        <f t="shared" si="32"/>
        <v>GREEN</v>
      </c>
      <c r="E17" s="50" t="str">
        <f t="shared" si="32"/>
        <v>GREEN</v>
      </c>
      <c r="F17" s="50" t="str">
        <f t="shared" si="32"/>
        <v>YELLOW</v>
      </c>
      <c r="G17" s="51" t="str">
        <f t="shared" si="32"/>
        <v>YELLOW</v>
      </c>
      <c r="H17" s="51" t="str">
        <f t="shared" ref="H17" si="34">IF(H7,IF(H6,IF(H16&lt;0.65,"BLACK",IF(H16&lt;0.85,"RED",IF(H16&lt;1,"YELLOW","GREEN"))),""),"")</f>
        <v>GREEN</v>
      </c>
      <c r="I17" s="72" t="str">
        <f t="shared" ref="I17" si="35">IF(I7,IF(I6,IF(I16&lt;0.65,"BLACK",IF(I16&lt;0.85,"RED",IF(I16&lt;1,"YELLOW","GREEN"))),""),"")</f>
        <v>GREEN</v>
      </c>
    </row>
    <row r="18" spans="1:9" ht="15" x14ac:dyDescent="0.25">
      <c r="A18" s="67" t="s">
        <v>86</v>
      </c>
      <c r="B18" s="65"/>
      <c r="C18" s="68"/>
      <c r="D18" s="65"/>
      <c r="E18" s="69"/>
      <c r="F18" s="65"/>
      <c r="G18" s="65"/>
      <c r="H18" s="70"/>
      <c r="I18" s="74"/>
    </row>
    <row r="19" spans="1:9" x14ac:dyDescent="0.2">
      <c r="D19" s="5"/>
      <c r="E19" s="5"/>
      <c r="F19" s="5"/>
      <c r="G19" s="5"/>
      <c r="H19" s="5"/>
      <c r="I19" s="5"/>
    </row>
    <row r="20" spans="1:9" x14ac:dyDescent="0.2">
      <c r="A20" s="6"/>
      <c r="D20" s="5"/>
      <c r="E20" s="5"/>
      <c r="G20" s="5"/>
      <c r="H20" s="5"/>
      <c r="I20" s="5"/>
    </row>
    <row r="21" spans="1:9" x14ac:dyDescent="0.2">
      <c r="D21" s="5"/>
      <c r="E21" s="5"/>
      <c r="F21" s="5"/>
      <c r="G21" s="5"/>
      <c r="H21" s="5"/>
      <c r="I21" s="5"/>
    </row>
    <row r="22" spans="1:9" x14ac:dyDescent="0.2">
      <c r="D22" s="5"/>
      <c r="E22" s="5"/>
      <c r="F22" s="5"/>
      <c r="G22" s="5"/>
      <c r="H22" s="5"/>
      <c r="I22" s="5"/>
    </row>
    <row r="23" spans="1:9" x14ac:dyDescent="0.2">
      <c r="D23" s="5"/>
      <c r="E23" s="5"/>
      <c r="F23" s="5"/>
      <c r="G23" s="5"/>
      <c r="H23" s="5"/>
      <c r="I23" s="5"/>
    </row>
    <row r="24" spans="1:9" x14ac:dyDescent="0.2">
      <c r="D24" s="5"/>
      <c r="E24" s="5"/>
      <c r="F24" s="5"/>
      <c r="G24" s="5"/>
      <c r="H24" s="5"/>
      <c r="I24" s="5"/>
    </row>
    <row r="25" spans="1:9" x14ac:dyDescent="0.2">
      <c r="D25" s="5"/>
      <c r="E25" s="5"/>
      <c r="F25" s="5"/>
      <c r="G25" s="5"/>
      <c r="H25" s="5"/>
      <c r="I25" s="5"/>
    </row>
    <row r="26" spans="1:9" x14ac:dyDescent="0.2">
      <c r="D26" s="5"/>
      <c r="E26" s="5"/>
      <c r="F26" s="5"/>
      <c r="G26" s="5"/>
      <c r="H26" s="5"/>
      <c r="I26" s="5"/>
    </row>
    <row r="27" spans="1:9" x14ac:dyDescent="0.2">
      <c r="D27" s="5"/>
      <c r="E27" s="5"/>
      <c r="F27" s="5"/>
      <c r="G27" s="5"/>
      <c r="H27" s="5"/>
      <c r="I27" s="5"/>
    </row>
    <row r="28" spans="1:9" x14ac:dyDescent="0.2">
      <c r="D28" s="5"/>
      <c r="E28" s="5"/>
      <c r="F28" s="5"/>
      <c r="G28" s="5"/>
      <c r="H28" s="5"/>
      <c r="I28" s="5"/>
    </row>
    <row r="29" spans="1:9" x14ac:dyDescent="0.2">
      <c r="D29" s="5"/>
      <c r="E29" s="5"/>
      <c r="F29" s="5"/>
      <c r="G29" s="5"/>
      <c r="H29" s="5"/>
      <c r="I29" s="5"/>
    </row>
    <row r="30" spans="1:9" x14ac:dyDescent="0.2">
      <c r="D30" s="5"/>
      <c r="E30" s="5"/>
      <c r="F30" s="5"/>
      <c r="G30" s="5"/>
      <c r="H30" s="5"/>
      <c r="I30" s="5"/>
    </row>
    <row r="31" spans="1:9" x14ac:dyDescent="0.2">
      <c r="D31" s="5"/>
      <c r="E31" s="5"/>
      <c r="F31" s="5"/>
      <c r="G31" s="5"/>
      <c r="H31" s="5"/>
      <c r="I31" s="5"/>
    </row>
    <row r="32" spans="1:9" x14ac:dyDescent="0.2">
      <c r="D32" s="5"/>
      <c r="E32" s="5"/>
      <c r="F32" s="5"/>
      <c r="G32" s="5"/>
      <c r="H32" s="5"/>
      <c r="I32" s="5"/>
    </row>
    <row r="33" spans="4:9" x14ac:dyDescent="0.2">
      <c r="D33" s="5"/>
      <c r="E33" s="5"/>
      <c r="F33" s="5"/>
      <c r="G33" s="5"/>
      <c r="H33" s="5"/>
      <c r="I33" s="5"/>
    </row>
    <row r="34" spans="4:9" x14ac:dyDescent="0.2">
      <c r="D34" s="5"/>
      <c r="E34" s="5"/>
      <c r="F34" s="5"/>
      <c r="G34" s="5"/>
      <c r="H34" s="5"/>
      <c r="I34" s="5"/>
    </row>
    <row r="35" spans="4:9" x14ac:dyDescent="0.2">
      <c r="D35" s="5"/>
      <c r="E35" s="5"/>
      <c r="F35" s="5"/>
      <c r="G35" s="5"/>
      <c r="H35" s="5"/>
      <c r="I35" s="5"/>
    </row>
  </sheetData>
  <sheetProtection formatCells="0" formatColumns="0" formatRows="0" insertColumns="0" insertRows="0" insertHyperlinks="0" deleteColumns="0" deleteRows="0" sort="0" autoFilter="0" pivotTables="0"/>
  <mergeCells count="1">
    <mergeCell ref="A1:G1"/>
  </mergeCells>
  <phoneticPr fontId="2" type="noConversion"/>
  <conditionalFormatting sqref="A17">
    <cfRule type="cellIs" dxfId="23" priority="10" stopIfTrue="1" operator="equal">
      <formula>"GREEN"</formula>
    </cfRule>
    <cfRule type="cellIs" dxfId="22" priority="11" stopIfTrue="1" operator="equal">
      <formula>"YELLOW"</formula>
    </cfRule>
    <cfRule type="cellIs" dxfId="21" priority="12" stopIfTrue="1" operator="equal">
      <formula>"RED"</formula>
    </cfRule>
  </conditionalFormatting>
  <conditionalFormatting sqref="B17 D17:G17">
    <cfRule type="cellIs" dxfId="20" priority="13" stopIfTrue="1" operator="equal">
      <formula>"GREEN"</formula>
    </cfRule>
    <cfRule type="cellIs" dxfId="19" priority="14" stopIfTrue="1" operator="equal">
      <formula>"YELLOW"</formula>
    </cfRule>
    <cfRule type="cellIs" dxfId="18" priority="15" stopIfTrue="1" operator="equal">
      <formula>"RED"</formula>
    </cfRule>
  </conditionalFormatting>
  <conditionalFormatting sqref="C17">
    <cfRule type="cellIs" dxfId="17" priority="7" stopIfTrue="1" operator="equal">
      <formula>"GREEN"</formula>
    </cfRule>
    <cfRule type="cellIs" dxfId="16" priority="8" stopIfTrue="1" operator="equal">
      <formula>"YELLOW"</formula>
    </cfRule>
    <cfRule type="cellIs" dxfId="15" priority="9" stopIfTrue="1" operator="equal">
      <formula>"RED"</formula>
    </cfRule>
  </conditionalFormatting>
  <conditionalFormatting sqref="H17:I17">
    <cfRule type="cellIs" dxfId="14" priority="4" stopIfTrue="1" operator="equal">
      <formula>"GREEN"</formula>
    </cfRule>
    <cfRule type="cellIs" dxfId="13" priority="5" stopIfTrue="1" operator="equal">
      <formula>"YELLOW"</formula>
    </cfRule>
    <cfRule type="cellIs" dxfId="12" priority="6" stopIfTrue="1" operator="equal">
      <formula>"RED"</formula>
    </cfRule>
  </conditionalFormatting>
  <dataValidations count="1">
    <dataValidation type="decimal" allowBlank="1" showInputMessage="1" showErrorMessage="1" error="Please enter a valid number." sqref="B4:I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C4" zoomScale="85" zoomScaleNormal="85" zoomScalePageLayoutView="85" workbookViewId="0">
      <selection activeCell="W74" sqref="W74"/>
    </sheetView>
  </sheetViews>
  <sheetFormatPr defaultColWidth="8.85546875" defaultRowHeight="12.75" x14ac:dyDescent="0.2"/>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2.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4.xml><?xml version="1.0" encoding="utf-8"?>
<ds:datastoreItem xmlns:ds="http://schemas.openxmlformats.org/officeDocument/2006/customXml" ds:itemID="{59DE95EC-569D-4A4A-A6C6-CE9D2601D3C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tanucc</cp:lastModifiedBy>
  <cp:lastPrinted>2004-07-07T00:20:09Z</cp:lastPrinted>
  <dcterms:created xsi:type="dcterms:W3CDTF">2004-04-27T16:32:13Z</dcterms:created>
  <dcterms:modified xsi:type="dcterms:W3CDTF">2022-01-24T17:47:35Z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