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tanuj\Desktop\"/>
    </mc:Choice>
  </mc:AlternateContent>
  <xr:revisionPtr revIDLastSave="0" documentId="13_ncr:1_{BA1F5D58-D341-4142-B303-2884D06B1577}" xr6:coauthVersionLast="47" xr6:coauthVersionMax="47" xr10:uidLastSave="{00000000-0000-0000-0000-000000000000}"/>
  <bookViews>
    <workbookView xWindow="-110" yWindow="-110" windowWidth="25820" windowHeight="16220" xr2:uid="{3813C9DC-BDF5-2A49-9939-51B18629B096}"/>
  </bookViews>
  <sheets>
    <sheet name="Measurements and Calculations" sheetId="1" r:id="rId1"/>
    <sheet name="Chart Plotting"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6" i="1" l="1"/>
  <c r="R36" i="1" s="1"/>
  <c r="S36" i="1" s="1"/>
  <c r="Q35" i="1"/>
  <c r="R35" i="1" s="1"/>
  <c r="S35" i="1" s="1"/>
  <c r="Q34" i="1"/>
  <c r="R34" i="1" s="1"/>
  <c r="S34" i="1" s="1"/>
  <c r="J35" i="1"/>
  <c r="K35" i="1" s="1"/>
  <c r="L35" i="1" s="1"/>
  <c r="J36" i="1"/>
  <c r="K36" i="1" s="1"/>
  <c r="L36" i="1" s="1"/>
  <c r="J34" i="1"/>
  <c r="K34" i="1" s="1"/>
  <c r="L34" i="1" s="1"/>
  <c r="A15" i="2"/>
  <c r="A14" i="2"/>
  <c r="A13" i="2"/>
  <c r="B12" i="2"/>
  <c r="A12" i="2"/>
  <c r="B11" i="2"/>
  <c r="A11" i="2"/>
  <c r="B10" i="2"/>
  <c r="A10" i="2"/>
  <c r="B9" i="2"/>
  <c r="A9" i="2"/>
  <c r="B8" i="2"/>
  <c r="A8" i="2"/>
  <c r="B7" i="2"/>
  <c r="A7" i="2"/>
  <c r="B6" i="2"/>
  <c r="A6" i="2"/>
  <c r="B5" i="2"/>
  <c r="A5" i="2"/>
  <c r="C34" i="1"/>
  <c r="C14" i="2" s="1"/>
  <c r="C35" i="1"/>
  <c r="C15" i="2" s="1"/>
  <c r="C33" i="1"/>
  <c r="C13" i="2" s="1"/>
</calcChain>
</file>

<file path=xl/sharedStrings.xml><?xml version="1.0" encoding="utf-8"?>
<sst xmlns="http://schemas.openxmlformats.org/spreadsheetml/2006/main" count="104" uniqueCount="78">
  <si>
    <t>Instructions</t>
  </si>
  <si>
    <r>
      <t xml:space="preserve">This spreadsheet is intended to assist you with Parts II - IV of the Spectra lab. You will need to include the graph and tables in your report. Important note: the tables should be incorporated into your report. </t>
    </r>
    <r>
      <rPr>
        <b/>
        <sz val="12"/>
        <color theme="1"/>
        <rFont val="Calibri"/>
        <family val="2"/>
        <scheme val="minor"/>
      </rPr>
      <t>Only</t>
    </r>
    <r>
      <rPr>
        <sz val="12"/>
        <color theme="1"/>
        <rFont val="Calibri"/>
        <family val="2"/>
        <scheme val="minor"/>
      </rPr>
      <t xml:space="preserve"> import the tables and graph. Don’t just attach or copy the entire workbook to the report. </t>
    </r>
    <r>
      <rPr>
        <b/>
        <sz val="12"/>
        <color theme="1"/>
        <rFont val="Calibri"/>
        <family val="2"/>
        <scheme val="minor"/>
      </rPr>
      <t>You will still need to include sample calculations.</t>
    </r>
  </si>
  <si>
    <r>
      <rPr>
        <b/>
        <sz val="12"/>
        <color theme="1"/>
        <rFont val="Calibri"/>
        <family val="2"/>
        <scheme val="minor"/>
      </rPr>
      <t xml:space="preserve">Important note: </t>
    </r>
    <r>
      <rPr>
        <sz val="12"/>
        <color theme="1"/>
        <rFont val="Calibri"/>
        <family val="2"/>
        <scheme val="minor"/>
      </rPr>
      <t>Don't forget your units! Even the slope and intercept of the trendline have units. (If you're unsure of the slope units, ask yourself: how do you calculate slope? What are the units of my axes?)</t>
    </r>
  </si>
  <si>
    <t>Part II &amp; III: Helium Lines</t>
  </si>
  <si>
    <r>
      <rPr>
        <b/>
        <sz val="12"/>
        <color theme="1"/>
        <rFont val="Calibri"/>
        <family val="2"/>
        <scheme val="minor"/>
      </rPr>
      <t>Step 1:</t>
    </r>
    <r>
      <rPr>
        <sz val="12"/>
        <color theme="1"/>
        <rFont val="Calibri"/>
        <family val="2"/>
        <scheme val="minor"/>
      </rPr>
      <t xml:space="preserve"> Measure the pixel positions of the helium lines in your image. Refer to the handout to assist with line identification</t>
    </r>
  </si>
  <si>
    <t>Line Number</t>
  </si>
  <si>
    <t>Line Position (pix)</t>
  </si>
  <si>
    <t>Wavelength (Å)</t>
  </si>
  <si>
    <t>Description</t>
  </si>
  <si>
    <t>-</t>
  </si>
  <si>
    <t>Zero-Order Image</t>
  </si>
  <si>
    <t>Deep violet</t>
  </si>
  <si>
    <t>Bright blue-violet</t>
  </si>
  <si>
    <t>Faint blue-violet</t>
  </si>
  <si>
    <t>Bright blue-green (left)</t>
  </si>
  <si>
    <t>Bright blue-green (Right)</t>
  </si>
  <si>
    <t>Yellow</t>
  </si>
  <si>
    <t>Pale Red</t>
  </si>
  <si>
    <t>Dark Red</t>
  </si>
  <si>
    <t>Step 2: Calibration Plot</t>
  </si>
  <si>
    <t xml:space="preserve">At the bottom of the window you should see two tabs, "Measurement and Calculations" and "Chart Plotting". </t>
  </si>
  <si>
    <t>We are currently on "Measurements and Calculations." Click on "Chart Plotting" to navigate to the plotting</t>
  </si>
  <si>
    <t>spreadsheet.</t>
  </si>
  <si>
    <t>Part II &amp; IV: Hydrogen Lines</t>
  </si>
  <si>
    <r>
      <rPr>
        <b/>
        <sz val="12"/>
        <color rgb="FF000000"/>
        <rFont val="Calibri"/>
        <family val="2"/>
      </rPr>
      <t>Step 1:</t>
    </r>
    <r>
      <rPr>
        <sz val="12"/>
        <color rgb="FF000000"/>
        <rFont val="Calibri"/>
        <family val="2"/>
      </rPr>
      <t xml:space="preserve"> Enter the parameters of your Helium trendline from the graph in the "Chart Plotting" Tab (y=m*x + b):</t>
    </r>
  </si>
  <si>
    <t>Slope (m):</t>
  </si>
  <si>
    <t>y-intercept (b):</t>
  </si>
  <si>
    <t>Uncertainty is half the width of the hydrogen line in the image. You don't need to include this table in your report; it's just here to assist with calculations. You still need to show a sample calculation of the uncertainty, however.</t>
  </si>
  <si>
    <r>
      <rPr>
        <b/>
        <sz val="12"/>
        <color theme="1"/>
        <rFont val="Calibri"/>
        <family val="2"/>
        <scheme val="minor"/>
      </rPr>
      <t>Step 2:</t>
    </r>
    <r>
      <rPr>
        <sz val="12"/>
        <color theme="1"/>
        <rFont val="Calibri"/>
        <family val="2"/>
        <scheme val="minor"/>
      </rPr>
      <t xml:space="preserve"> Measure the pixel positions of the hydrogen lines in your image and record them in the table:</t>
    </r>
  </si>
  <si>
    <t>Balmer Line</t>
  </si>
  <si>
    <t>Near Line Edge (pix)</t>
  </si>
  <si>
    <t>Far Line Edge (pix)</t>
  </si>
  <si>
    <t>Line Width (pix)</t>
  </si>
  <si>
    <t>Half Width (pix)</t>
  </si>
  <si>
    <t>Δλ (Å)</t>
  </si>
  <si>
    <r>
      <t>H</t>
    </r>
    <r>
      <rPr>
        <sz val="12"/>
        <color theme="1"/>
        <rFont val="Calibri (Body)"/>
      </rPr>
      <t>α</t>
    </r>
  </si>
  <si>
    <t>Bright Red</t>
  </si>
  <si>
    <t>Calculation</t>
  </si>
  <si>
    <t>W = Far - Near</t>
  </si>
  <si>
    <t>HW = W/2</t>
  </si>
  <si>
    <t>m * HW</t>
  </si>
  <si>
    <t>Hβ</t>
  </si>
  <si>
    <t>Blue</t>
  </si>
  <si>
    <t>Hγ</t>
  </si>
  <si>
    <t>Faint Blue</t>
  </si>
  <si>
    <t>The cells in the wavelength column contain the Excel formula of the equation of your trendline:</t>
  </si>
  <si>
    <t>Try entering the formulas for these calculations yourself.</t>
  </si>
  <si>
    <t>Once you have one formula, you can click on the cell and drag on the little green square at the bottom right to "Fill" the cells below with the formula.</t>
  </si>
  <si>
    <t>You only need the slope to convert between half-width in pixels and Angstroms because you subtracted the two points.</t>
  </si>
  <si>
    <t>(y2 - y1) = m * (x2 - x1) + b - b</t>
  </si>
  <si>
    <t>CHART DATA, DO NOT EDIT</t>
  </si>
  <si>
    <t>Plot the calibration graph of Helium wavelength (y-axis) vs pixel position (x-axis) &amp; Add a Best Fit line</t>
  </si>
  <si>
    <t>2) "Insert" &gt; "Scatter with only markers." This will create a scatter plot with two data series. Series 1 will be Helium, Series 2 will be hydrogen. Ignore Series 2 for the moment.</t>
  </si>
  <si>
    <t>3) Double click on the chart. This will open a pane that will allow you to tweak things</t>
  </si>
  <si>
    <t>4) In the chart pane (right side of window), click "Format", then select "Series 1"</t>
  </si>
  <si>
    <t>5) Edit the "Series Name" to give a proper description (eg. "Helium Lines")</t>
  </si>
  <si>
    <t>6) Near the bottom of the "Series 1" block there are some toggles. Turn on "Trendline 1" to add a best fit line, then turn on the toggle that says "Equations and Values" to display the equation of the line</t>
  </si>
  <si>
    <t>Wavelength He</t>
  </si>
  <si>
    <t>Wavelength H</t>
  </si>
  <si>
    <t>Record the slope and y-intercept of the line in the designated spots of the "Measurements and Calculations" Sheet. Once the Hydrogen position table is complete, the chart should update.</t>
  </si>
  <si>
    <t>Once all your data is plotted:</t>
  </si>
  <si>
    <t>Edit the chart title, add axis labels, and adjust your axis limits ("bounds") to zoom in on the data. The default limits will not be reasonable. This can be done through the chart pane (which you get from double-clicking on the chart)</t>
  </si>
  <si>
    <t>Start with an equals sign (=) to enter formula mode. If you want to reference the value in a cell, click on the cell while writing the formula (eg. "= &lt;click cell&gt; - &lt;click other cell&gt;"). If you want to reference the cell where you recorded your slope, type "B$28" without quotation marks. When you're done editing your equation hit "enter"</t>
  </si>
  <si>
    <t>=B$28*B33 +B$29</t>
  </si>
  <si>
    <t>The "$" indicate that these cells are "fixed" and not to adjust their row references when filling adjacent cells. "B33" is the reference to the "Pixel Position" cell for Hα. Each row in the wavelength column references its own associated pixel position value.</t>
  </si>
  <si>
    <t>BROWSER VERSION</t>
  </si>
  <si>
    <t>DESKTOP VERSION</t>
  </si>
  <si>
    <t>4) Right-click on the "series 1" data points on your graph and choose "select data"</t>
  </si>
  <si>
    <t>6) Right-click on series 1 again and choose "Add Trendline" (or select the "Chart Design" menu and "Add Chart Element"), and check "Display equation on chart" in the Format pane on the right side of the screen</t>
  </si>
  <si>
    <t>5) Select the series in the "Legend Entries" window, and change its name to give it a proper description (eg "Helium Lines"). You may need to click "Edit" first. While you're here you can relabel Series 2 as well</t>
  </si>
  <si>
    <t>On Desktop, if you can't see options to adjust bounds and such, you may need to click the symbol that looks like a bar chart in the format pane.</t>
  </si>
  <si>
    <t>Once you have the equation of your trendline:</t>
  </si>
  <si>
    <t>Format Series 2 to change the "Series Name" to something properly descriptive if you haven't already</t>
  </si>
  <si>
    <t>Fill in your pixel measurements on this sheet, and make your plot from the "Chart Plotting" sheet.</t>
  </si>
  <si>
    <t>Calculating Uncertainty in the Hydrogen Lines</t>
  </si>
  <si>
    <t>Key:</t>
  </si>
  <si>
    <t>= highlight for plot</t>
  </si>
  <si>
    <t>1) Highlight the table on the right from A5 to C15 (All the orange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</si>
</sst>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12"/>
      <color theme="1"/>
      <name val="Calibri"/>
      <family val="2"/>
      <scheme val="minor"/>
    </font>
    <font>
      <b/>
      <sz val="16"/>
      <color theme="1"/>
      <name val="Calibri"/>
      <family val="2"/>
      <scheme val="minor"/>
    </font>
    <font>
      <b/>
      <sz val="20"/>
      <color theme="1"/>
      <name val="Calibri"/>
      <family val="2"/>
      <scheme val="minor"/>
    </font>
    <font>
      <sz val="12"/>
      <color theme="1"/>
      <name val="Calibri (Body)"/>
    </font>
    <font>
      <sz val="12"/>
      <color rgb="FF000000"/>
      <name val="Calibri"/>
      <family val="2"/>
    </font>
    <font>
      <b/>
      <sz val="12"/>
      <color rgb="FF000000"/>
      <name val="Calibri"/>
      <family val="2"/>
    </font>
    <font>
      <sz val="12"/>
      <color rgb="FF000000"/>
      <name val="Calibri"/>
      <family val="2"/>
    </font>
    <font>
      <b/>
      <sz val="14"/>
      <color rgb="FF000000"/>
      <name val="Calibri"/>
      <family val="2"/>
    </font>
    <font>
      <b/>
      <sz val="12"/>
      <color rgb="FFC00000"/>
      <name val="Calibri"/>
      <family val="2"/>
      <scheme val="minor"/>
    </font>
    <font>
      <sz val="12"/>
      <color rgb="FF000000"/>
      <name val="Calibri Light"/>
      <family val="2"/>
      <scheme val="major"/>
    </font>
    <font>
      <sz val="12"/>
      <color rgb="FF000000"/>
      <name val="Times New Roman"/>
      <family val="1"/>
    </font>
  </fonts>
  <fills count="3">
    <fill>
      <patternFill patternType="none"/>
    </fill>
    <fill>
      <patternFill patternType="gray125"/>
    </fill>
    <fill>
      <patternFill patternType="solid">
        <fgColor theme="5"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indexed="64"/>
      </left>
      <right/>
      <top style="medium">
        <color rgb="FF000000"/>
      </top>
      <bottom/>
      <diagonal/>
    </border>
    <border>
      <left style="thin">
        <color indexed="64"/>
      </left>
      <right/>
      <top/>
      <bottom/>
      <diagonal/>
    </border>
    <border>
      <left style="thin">
        <color indexed="64"/>
      </left>
      <right/>
      <top/>
      <bottom style="medium">
        <color rgb="FF000000"/>
      </bottom>
      <diagonal/>
    </border>
    <border>
      <left style="thin">
        <color indexed="64"/>
      </left>
      <right style="medium">
        <color rgb="FF000000"/>
      </right>
      <top style="medium">
        <color rgb="FF000000"/>
      </top>
      <bottom/>
      <diagonal/>
    </border>
    <border>
      <left style="thin">
        <color indexed="64"/>
      </left>
      <right style="medium">
        <color rgb="FF000000"/>
      </right>
      <top/>
      <bottom/>
      <diagonal/>
    </border>
    <border>
      <left style="thin">
        <color indexed="64"/>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59">
    <xf numFmtId="0" fontId="0" fillId="0" borderId="0" xfId="0"/>
    <xf numFmtId="0" fontId="0" fillId="0" borderId="3" xfId="0" applyBorder="1" applyAlignment="1">
      <alignment horizontal="center" vertical="center"/>
    </xf>
    <xf numFmtId="0" fontId="0" fillId="0" borderId="1" xfId="0" applyBorder="1" applyAlignment="1">
      <alignment horizontal="center" vertical="center"/>
    </xf>
    <xf numFmtId="0" fontId="1" fillId="0" borderId="2" xfId="0" applyFont="1"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xf>
    <xf numFmtId="0" fontId="0" fillId="0" borderId="0" xfId="0" quotePrefix="1" applyAlignment="1">
      <alignment vertical="center"/>
    </xf>
    <xf numFmtId="0" fontId="1" fillId="0" borderId="0" xfId="0" applyFont="1" applyAlignment="1">
      <alignment vertical="center"/>
    </xf>
    <xf numFmtId="0" fontId="1" fillId="0" borderId="0" xfId="0" applyFont="1"/>
    <xf numFmtId="0" fontId="0" fillId="0" borderId="1" xfId="0" applyBorder="1" applyAlignment="1">
      <alignment vertical="center"/>
    </xf>
    <xf numFmtId="0" fontId="0" fillId="0" borderId="0" xfId="0" applyAlignment="1">
      <alignment horizontal="left" vertical="center"/>
    </xf>
    <xf numFmtId="0" fontId="0" fillId="0" borderId="0" xfId="0" applyAlignment="1">
      <alignment horizontal="left"/>
    </xf>
    <xf numFmtId="0" fontId="0" fillId="0" borderId="0" xfId="0" quotePrefix="1" applyAlignment="1">
      <alignment horizontal="center" vertical="center"/>
    </xf>
    <xf numFmtId="0" fontId="0" fillId="0" borderId="0" xfId="0" applyAlignment="1">
      <alignment horizontal="center" vertical="center"/>
    </xf>
    <xf numFmtId="0" fontId="0" fillId="0" borderId="3" xfId="0" applyBorder="1" applyAlignment="1">
      <alignment vertical="center"/>
    </xf>
    <xf numFmtId="0" fontId="0" fillId="0" borderId="3" xfId="0" applyBorder="1" applyAlignment="1">
      <alignment horizontal="center" vertical="center" wrapText="1"/>
    </xf>
    <xf numFmtId="0" fontId="1" fillId="0" borderId="3" xfId="0" quotePrefix="1" applyFont="1" applyBorder="1" applyAlignment="1">
      <alignment horizontal="center" vertical="center" wrapText="1"/>
    </xf>
    <xf numFmtId="0" fontId="1" fillId="0" borderId="2" xfId="0" applyFont="1" applyBorder="1" applyAlignment="1">
      <alignment horizontal="center" vertical="center"/>
    </xf>
    <xf numFmtId="0" fontId="0" fillId="0" borderId="0" xfId="0" quotePrefix="1" applyAlignment="1">
      <alignment vertical="top" wrapText="1"/>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vertical="top" wrapText="1"/>
    </xf>
    <xf numFmtId="0" fontId="0" fillId="0" borderId="0" xfId="0" applyAlignment="1">
      <alignment horizontal="left" vertical="center" wrapText="1"/>
    </xf>
    <xf numFmtId="0" fontId="7" fillId="0" borderId="0" xfId="0" applyFont="1" applyAlignment="1">
      <alignment vertical="center"/>
    </xf>
    <xf numFmtId="0" fontId="8" fillId="0" borderId="0" xfId="0" applyFont="1" applyAlignment="1">
      <alignment vertical="center"/>
    </xf>
    <xf numFmtId="0" fontId="0" fillId="0" borderId="0" xfId="0" applyAlignment="1">
      <alignment wrapText="1"/>
    </xf>
    <xf numFmtId="0" fontId="0" fillId="2" borderId="7" xfId="0" applyFill="1" applyBorder="1" applyAlignment="1">
      <alignment vertical="center"/>
    </xf>
    <xf numFmtId="0" fontId="0" fillId="2" borderId="4" xfId="0" applyFill="1" applyBorder="1" applyAlignment="1">
      <alignment vertical="center"/>
    </xf>
    <xf numFmtId="0" fontId="0" fillId="2" borderId="8" xfId="0" applyFill="1" applyBorder="1" applyAlignment="1">
      <alignment vertical="center"/>
    </xf>
    <xf numFmtId="0" fontId="0" fillId="2" borderId="0" xfId="0" applyFill="1"/>
    <xf numFmtId="0" fontId="0" fillId="0" borderId="0" xfId="0" quotePrefix="1"/>
    <xf numFmtId="0" fontId="0" fillId="2" borderId="9" xfId="0"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2" xfId="0" applyFill="1" applyBorder="1" applyAlignment="1">
      <alignment vertical="center"/>
    </xf>
    <xf numFmtId="0" fontId="0" fillId="2" borderId="13" xfId="0" applyFill="1" applyBorder="1" applyAlignment="1">
      <alignment vertical="center"/>
    </xf>
    <xf numFmtId="0" fontId="0" fillId="2" borderId="14" xfId="0" applyFill="1"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9" fillId="0" borderId="4" xfId="0" applyFont="1" applyBorder="1" applyAlignment="1">
      <alignment vertical="center"/>
    </xf>
    <xf numFmtId="0" fontId="10" fillId="0" borderId="15" xfId="0" applyFont="1" applyBorder="1" applyAlignment="1">
      <alignment vertical="center" wrapText="1"/>
    </xf>
    <xf numFmtId="0" fontId="11" fillId="0" borderId="15" xfId="0" applyFont="1" applyBorder="1" applyAlignment="1">
      <alignment vertical="center"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top"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0" xfId="0"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Helium</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'Chart Plotting'!$A$5:$A$15</c:f>
              <c:numCache>
                <c:formatCode>General</c:formatCode>
                <c:ptCount val="11"/>
                <c:pt idx="0">
                  <c:v>718</c:v>
                </c:pt>
                <c:pt idx="1">
                  <c:v>828</c:v>
                </c:pt>
                <c:pt idx="2">
                  <c:v>870</c:v>
                </c:pt>
                <c:pt idx="3">
                  <c:v>907</c:v>
                </c:pt>
                <c:pt idx="4">
                  <c:v>927</c:v>
                </c:pt>
                <c:pt idx="5">
                  <c:v>1091</c:v>
                </c:pt>
                <c:pt idx="6">
                  <c:v>1243</c:v>
                </c:pt>
                <c:pt idx="7">
                  <c:v>1323</c:v>
                </c:pt>
                <c:pt idx="8">
                  <c:v>806</c:v>
                </c:pt>
                <c:pt idx="9">
                  <c:v>904</c:v>
                </c:pt>
                <c:pt idx="10">
                  <c:v>1228</c:v>
                </c:pt>
              </c:numCache>
            </c:numRef>
          </c:xVal>
          <c:yVal>
            <c:numRef>
              <c:f>'Chart Plotting'!$B$5:$B$15</c:f>
              <c:numCache>
                <c:formatCode>General</c:formatCode>
                <c:ptCount val="11"/>
                <c:pt idx="0">
                  <c:v>3889</c:v>
                </c:pt>
                <c:pt idx="1">
                  <c:v>4471</c:v>
                </c:pt>
                <c:pt idx="2">
                  <c:v>4713</c:v>
                </c:pt>
                <c:pt idx="3">
                  <c:v>4922</c:v>
                </c:pt>
                <c:pt idx="4">
                  <c:v>5016</c:v>
                </c:pt>
                <c:pt idx="5">
                  <c:v>5875</c:v>
                </c:pt>
                <c:pt idx="6">
                  <c:v>6678</c:v>
                </c:pt>
                <c:pt idx="7">
                  <c:v>7065</c:v>
                </c:pt>
              </c:numCache>
            </c:numRef>
          </c:yVal>
          <c:smooth val="0"/>
          <c:extLst>
            <c:ext xmlns:c16="http://schemas.microsoft.com/office/drawing/2014/chart" uri="{C3380CC4-5D6E-409C-BE32-E72D297353CC}">
              <c16:uniqueId val="{00000000-B656-42DA-8A78-A85880443E16}"/>
            </c:ext>
          </c:extLst>
        </c:ser>
        <c:ser>
          <c:idx val="1"/>
          <c:order val="1"/>
          <c:tx>
            <c:v>Hydrogen</c:v>
          </c:tx>
          <c:spPr>
            <a:ln w="19050" cap="rnd">
              <a:noFill/>
              <a:round/>
            </a:ln>
            <a:effectLst/>
          </c:spPr>
          <c:marker>
            <c:symbol val="circle"/>
            <c:size val="5"/>
            <c:spPr>
              <a:solidFill>
                <a:schemeClr val="accent2"/>
              </a:solidFill>
              <a:ln w="9525">
                <a:solidFill>
                  <a:schemeClr val="accent2"/>
                </a:solidFill>
              </a:ln>
              <a:effectLst/>
            </c:spPr>
          </c:marker>
          <c:xVal>
            <c:numRef>
              <c:f>'Chart Plotting'!$A$5:$A$15</c:f>
              <c:numCache>
                <c:formatCode>General</c:formatCode>
                <c:ptCount val="11"/>
                <c:pt idx="0">
                  <c:v>718</c:v>
                </c:pt>
                <c:pt idx="1">
                  <c:v>828</c:v>
                </c:pt>
                <c:pt idx="2">
                  <c:v>870</c:v>
                </c:pt>
                <c:pt idx="3">
                  <c:v>907</c:v>
                </c:pt>
                <c:pt idx="4">
                  <c:v>927</c:v>
                </c:pt>
                <c:pt idx="5">
                  <c:v>1091</c:v>
                </c:pt>
                <c:pt idx="6">
                  <c:v>1243</c:v>
                </c:pt>
                <c:pt idx="7">
                  <c:v>1323</c:v>
                </c:pt>
                <c:pt idx="8">
                  <c:v>806</c:v>
                </c:pt>
                <c:pt idx="9">
                  <c:v>904</c:v>
                </c:pt>
                <c:pt idx="10">
                  <c:v>1228</c:v>
                </c:pt>
              </c:numCache>
            </c:numRef>
          </c:xVal>
          <c:yVal>
            <c:numRef>
              <c:f>'Chart Plotting'!$C$5:$C$15</c:f>
              <c:numCache>
                <c:formatCode>General</c:formatCode>
                <c:ptCount val="11"/>
                <c:pt idx="8">
                  <c:v>4369.9219999999996</c:v>
                </c:pt>
                <c:pt idx="9">
                  <c:v>4885.1079999999993</c:v>
                </c:pt>
                <c:pt idx="10">
                  <c:v>6588.3759999999993</c:v>
                </c:pt>
              </c:numCache>
            </c:numRef>
          </c:yVal>
          <c:smooth val="0"/>
          <c:extLst>
            <c:ext xmlns:c16="http://schemas.microsoft.com/office/drawing/2014/chart" uri="{C3380CC4-5D6E-409C-BE32-E72D297353CC}">
              <c16:uniqueId val="{00000001-B656-42DA-8A78-A85880443E16}"/>
            </c:ext>
          </c:extLst>
        </c:ser>
        <c:dLbls>
          <c:showLegendKey val="0"/>
          <c:showVal val="0"/>
          <c:showCatName val="0"/>
          <c:showSerName val="0"/>
          <c:showPercent val="0"/>
          <c:showBubbleSize val="0"/>
        </c:dLbls>
        <c:axId val="1327646543"/>
        <c:axId val="1327647503"/>
      </c:scatterChart>
      <c:valAx>
        <c:axId val="1327646543"/>
        <c:scaling>
          <c:orientation val="minMax"/>
          <c:min val="6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647503"/>
        <c:crosses val="autoZero"/>
        <c:crossBetween val="midCat"/>
      </c:valAx>
      <c:valAx>
        <c:axId val="1327647503"/>
        <c:scaling>
          <c:orientation val="minMax"/>
          <c:min val="3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6465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310866</xdr:colOff>
      <xdr:row>24</xdr:row>
      <xdr:rowOff>111646</xdr:rowOff>
    </xdr:from>
    <xdr:to>
      <xdr:col>8</xdr:col>
      <xdr:colOff>72977</xdr:colOff>
      <xdr:row>38</xdr:row>
      <xdr:rowOff>68428</xdr:rowOff>
    </xdr:to>
    <xdr:graphicFrame macro="">
      <xdr:nvGraphicFramePr>
        <xdr:cNvPr id="2" name="Chart 1">
          <a:extLst>
            <a:ext uri="{FF2B5EF4-FFF2-40B4-BE49-F238E27FC236}">
              <a16:creationId xmlns:a16="http://schemas.microsoft.com/office/drawing/2014/main" id="{756F7797-F851-136A-D871-615411632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0.62085</cdr:x>
      <cdr:y>0.06737</cdr:y>
    </cdr:from>
    <cdr:to>
      <cdr:x>0.84887</cdr:x>
      <cdr:y>0.15849</cdr:y>
    </cdr:to>
    <cdr:pic>
      <cdr:nvPicPr>
        <cdr:cNvPr id="2" name="chart">
          <a:extLst xmlns:a="http://schemas.openxmlformats.org/drawingml/2006/main">
            <a:ext uri="{FF2B5EF4-FFF2-40B4-BE49-F238E27FC236}">
              <a16:creationId xmlns:a16="http://schemas.microsoft.com/office/drawing/2014/main" id="{398D951A-C3B2-EB1A-AF24-72F5E44EDF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838545" y="184813"/>
          <a:ext cx="1042506" cy="249958"/>
        </a:xfrm>
        <a:prstGeom xmlns:a="http://schemas.openxmlformats.org/drawingml/2006/main" prst="rect">
          <a:avLst/>
        </a:prstGeom>
      </cdr:spPr>
    </cdr:pic>
  </cdr:relSizeAnchor>
</c:userShape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DCCED-FBFA-7B46-94F0-CF1F3517053D}">
  <dimension ref="A1:S58"/>
  <sheetViews>
    <sheetView tabSelected="1" topLeftCell="D16" zoomScale="97" zoomScaleNormal="135" workbookViewId="0">
      <selection activeCell="G32" sqref="G32:L36"/>
    </sheetView>
  </sheetViews>
  <sheetFormatPr defaultColWidth="10.83203125" defaultRowHeight="15.5"/>
  <cols>
    <col min="1" max="1" width="16.83203125" style="5" customWidth="1"/>
    <col min="2" max="3" width="13.1640625" style="5" customWidth="1"/>
    <col min="4" max="4" width="24.83203125" style="5" customWidth="1"/>
    <col min="5" max="7" width="10.83203125" style="5"/>
    <col min="8" max="8" width="14" style="5" customWidth="1"/>
    <col min="9" max="9" width="12.6640625" style="5" customWidth="1"/>
    <col min="10" max="10" width="15.5" style="5" customWidth="1"/>
    <col min="11" max="16384" width="10.83203125" style="5"/>
  </cols>
  <sheetData>
    <row r="1" spans="1:5" ht="26">
      <c r="A1" s="4" t="s">
        <v>0</v>
      </c>
    </row>
    <row r="2" spans="1:5" ht="66" customHeight="1">
      <c r="A2" s="46" t="s">
        <v>1</v>
      </c>
      <c r="B2" s="46"/>
      <c r="C2" s="46"/>
      <c r="D2" s="46"/>
      <c r="E2" s="46"/>
    </row>
    <row r="3" spans="1:5" ht="56" customHeight="1">
      <c r="A3" s="46" t="s">
        <v>2</v>
      </c>
      <c r="B3" s="46"/>
      <c r="C3" s="46"/>
      <c r="D3" s="46"/>
      <c r="E3" s="46"/>
    </row>
    <row r="5" spans="1:5">
      <c r="A5" s="5" t="s">
        <v>73</v>
      </c>
    </row>
    <row r="7" spans="1:5" ht="20" customHeight="1">
      <c r="A7" s="7" t="s">
        <v>3</v>
      </c>
    </row>
    <row r="8" spans="1:5">
      <c r="A8" s="46" t="s">
        <v>4</v>
      </c>
      <c r="B8" s="46"/>
      <c r="C8" s="46"/>
      <c r="D8" s="46"/>
      <c r="E8" s="46"/>
    </row>
    <row r="9" spans="1:5">
      <c r="A9" s="46"/>
      <c r="B9" s="46"/>
      <c r="C9" s="46"/>
      <c r="D9" s="46"/>
      <c r="E9" s="46"/>
    </row>
    <row r="10" spans="1:5" ht="39" customHeight="1" thickBot="1">
      <c r="A10" s="3" t="s">
        <v>5</v>
      </c>
      <c r="B10" s="3" t="s">
        <v>6</v>
      </c>
      <c r="C10" s="3" t="s">
        <v>7</v>
      </c>
      <c r="D10" s="3" t="s">
        <v>8</v>
      </c>
    </row>
    <row r="11" spans="1:5" ht="21" customHeight="1" thickBot="1">
      <c r="A11" s="1" t="s">
        <v>9</v>
      </c>
      <c r="B11" s="1"/>
      <c r="C11" s="1" t="s">
        <v>9</v>
      </c>
      <c r="D11" s="1" t="s">
        <v>10</v>
      </c>
    </row>
    <row r="12" spans="1:5" ht="21" customHeight="1" thickBot="1">
      <c r="A12" s="2">
        <v>8</v>
      </c>
      <c r="B12" s="42">
        <v>718</v>
      </c>
      <c r="C12" s="2">
        <v>3889</v>
      </c>
      <c r="D12" s="2" t="s">
        <v>11</v>
      </c>
    </row>
    <row r="13" spans="1:5" ht="21" customHeight="1" thickBot="1">
      <c r="A13" s="2">
        <v>7</v>
      </c>
      <c r="B13" s="42">
        <v>828</v>
      </c>
      <c r="C13" s="2">
        <v>4471</v>
      </c>
      <c r="D13" s="2" t="s">
        <v>12</v>
      </c>
    </row>
    <row r="14" spans="1:5" ht="21" customHeight="1" thickBot="1">
      <c r="A14" s="2">
        <v>6</v>
      </c>
      <c r="B14" s="42">
        <v>870</v>
      </c>
      <c r="C14" s="2">
        <v>4713</v>
      </c>
      <c r="D14" s="2" t="s">
        <v>13</v>
      </c>
    </row>
    <row r="15" spans="1:5" ht="21" customHeight="1" thickBot="1">
      <c r="A15" s="2">
        <v>5</v>
      </c>
      <c r="B15" s="42">
        <v>907</v>
      </c>
      <c r="C15" s="2">
        <v>4922</v>
      </c>
      <c r="D15" s="2" t="s">
        <v>14</v>
      </c>
    </row>
    <row r="16" spans="1:5" ht="21" customHeight="1" thickBot="1">
      <c r="A16" s="2">
        <v>4</v>
      </c>
      <c r="B16" s="42">
        <v>927</v>
      </c>
      <c r="C16" s="2">
        <v>5016</v>
      </c>
      <c r="D16" s="2" t="s">
        <v>15</v>
      </c>
    </row>
    <row r="17" spans="1:19" ht="21" customHeight="1" thickBot="1">
      <c r="A17" s="2">
        <v>3</v>
      </c>
      <c r="B17" s="42">
        <v>1091</v>
      </c>
      <c r="C17" s="2">
        <v>5875</v>
      </c>
      <c r="D17" s="2" t="s">
        <v>16</v>
      </c>
    </row>
    <row r="18" spans="1:19" ht="16" thickBot="1">
      <c r="A18" s="2">
        <v>2</v>
      </c>
      <c r="B18" s="42">
        <v>1243</v>
      </c>
      <c r="C18" s="2">
        <v>6678</v>
      </c>
      <c r="D18" s="2" t="s">
        <v>17</v>
      </c>
    </row>
    <row r="19" spans="1:19" ht="16" thickBot="1">
      <c r="A19" s="2">
        <v>1</v>
      </c>
      <c r="B19" s="42">
        <v>1323</v>
      </c>
      <c r="C19" s="2">
        <v>7065</v>
      </c>
      <c r="D19" s="2" t="s">
        <v>18</v>
      </c>
    </row>
    <row r="21" spans="1:19">
      <c r="A21" s="9" t="s">
        <v>19</v>
      </c>
    </row>
    <row r="22" spans="1:19">
      <c r="A22" s="5" t="s">
        <v>20</v>
      </c>
    </row>
    <row r="23" spans="1:19">
      <c r="A23" s="5" t="s">
        <v>21</v>
      </c>
    </row>
    <row r="24" spans="1:19">
      <c r="A24" s="5" t="s">
        <v>22</v>
      </c>
    </row>
    <row r="25" spans="1:19">
      <c r="G25" s="20"/>
      <c r="H25" s="20"/>
      <c r="I25" s="20"/>
      <c r="J25" s="20"/>
      <c r="K25" s="20"/>
      <c r="L25" s="20"/>
      <c r="M25" s="20"/>
      <c r="N25" s="20"/>
      <c r="O25" s="20"/>
    </row>
    <row r="26" spans="1:19" ht="16" customHeight="1">
      <c r="A26" s="7" t="s">
        <v>23</v>
      </c>
      <c r="G26" s="10"/>
      <c r="H26" s="8"/>
      <c r="I26" s="8"/>
      <c r="J26" s="8"/>
      <c r="K26" s="8"/>
    </row>
    <row r="27" spans="1:19" ht="16" customHeight="1">
      <c r="A27" s="25" t="s">
        <v>24</v>
      </c>
      <c r="G27" s="8"/>
    </row>
    <row r="28" spans="1:19">
      <c r="A28" s="9" t="s">
        <v>25</v>
      </c>
      <c r="B28" s="11">
        <v>5.2569999999999997</v>
      </c>
    </row>
    <row r="29" spans="1:19" ht="16" customHeight="1">
      <c r="A29" s="9" t="s">
        <v>26</v>
      </c>
      <c r="B29" s="11">
        <v>132.78</v>
      </c>
      <c r="G29" s="9" t="s">
        <v>74</v>
      </c>
    </row>
    <row r="30" spans="1:19" ht="16" customHeight="1">
      <c r="A30"/>
      <c r="B30"/>
      <c r="C30"/>
      <c r="D30"/>
      <c r="G30" s="45" t="s">
        <v>27</v>
      </c>
      <c r="H30" s="45"/>
      <c r="I30" s="45"/>
      <c r="J30" s="45"/>
      <c r="K30" s="45"/>
      <c r="L30" s="45"/>
      <c r="M30" s="45"/>
      <c r="N30" s="45"/>
    </row>
    <row r="31" spans="1:19">
      <c r="A31" s="5" t="s">
        <v>28</v>
      </c>
      <c r="B31" s="6"/>
      <c r="C31" s="6"/>
      <c r="D31" s="6"/>
      <c r="E31" s="6"/>
      <c r="G31" s="45"/>
      <c r="H31" s="45"/>
      <c r="I31" s="45"/>
      <c r="J31" s="45"/>
      <c r="K31" s="45"/>
      <c r="L31" s="45"/>
      <c r="M31" s="45"/>
      <c r="N31" s="45"/>
      <c r="O31" s="21"/>
      <c r="P31" s="21"/>
    </row>
    <row r="32" spans="1:19" s="6" customFormat="1" ht="34" customHeight="1" thickBot="1">
      <c r="A32" s="3" t="s">
        <v>29</v>
      </c>
      <c r="B32" s="3" t="s">
        <v>6</v>
      </c>
      <c r="C32" s="3" t="s">
        <v>7</v>
      </c>
      <c r="D32" s="3" t="s">
        <v>8</v>
      </c>
      <c r="E32" s="5"/>
      <c r="F32" s="5"/>
      <c r="G32" s="3" t="s">
        <v>29</v>
      </c>
      <c r="H32" s="3" t="s">
        <v>30</v>
      </c>
      <c r="I32" s="3" t="s">
        <v>31</v>
      </c>
      <c r="J32" s="3" t="s">
        <v>32</v>
      </c>
      <c r="K32" s="3" t="s">
        <v>33</v>
      </c>
      <c r="L32" s="19" t="s">
        <v>34</v>
      </c>
      <c r="M32" s="5"/>
      <c r="N32" s="3" t="s">
        <v>29</v>
      </c>
      <c r="O32" s="3" t="s">
        <v>30</v>
      </c>
      <c r="P32" s="3" t="s">
        <v>31</v>
      </c>
      <c r="Q32" s="3" t="s">
        <v>32</v>
      </c>
      <c r="R32" s="3" t="s">
        <v>33</v>
      </c>
      <c r="S32" s="19" t="s">
        <v>34</v>
      </c>
    </row>
    <row r="33" spans="1:19" ht="16" customHeight="1" thickBot="1">
      <c r="A33" s="1" t="s">
        <v>35</v>
      </c>
      <c r="B33" s="43">
        <v>806</v>
      </c>
      <c r="C33" s="1">
        <f>B$28*B33 +B$29</f>
        <v>4369.9219999999996</v>
      </c>
      <c r="D33" s="1" t="s">
        <v>36</v>
      </c>
      <c r="G33" s="17" t="s">
        <v>37</v>
      </c>
      <c r="H33" s="18" t="s">
        <v>9</v>
      </c>
      <c r="I33" s="18" t="s">
        <v>9</v>
      </c>
      <c r="J33" s="17" t="s">
        <v>38</v>
      </c>
      <c r="K33" s="17" t="s">
        <v>39</v>
      </c>
      <c r="L33" s="1" t="s">
        <v>40</v>
      </c>
      <c r="N33" s="17" t="s">
        <v>37</v>
      </c>
      <c r="O33" s="18" t="s">
        <v>9</v>
      </c>
      <c r="P33" s="18" t="s">
        <v>9</v>
      </c>
      <c r="Q33" s="17" t="s">
        <v>38</v>
      </c>
      <c r="R33" s="17" t="s">
        <v>39</v>
      </c>
      <c r="S33" s="1" t="s">
        <v>40</v>
      </c>
    </row>
    <row r="34" spans="1:19" ht="16" customHeight="1" thickBot="1">
      <c r="A34" s="2" t="s">
        <v>41</v>
      </c>
      <c r="B34" s="43">
        <v>904</v>
      </c>
      <c r="C34" s="1">
        <f>B$28*B34 +B$29</f>
        <v>4885.1079999999993</v>
      </c>
      <c r="D34" s="2" t="s">
        <v>42</v>
      </c>
      <c r="G34" s="2" t="s">
        <v>43</v>
      </c>
      <c r="H34" s="1">
        <v>1105</v>
      </c>
      <c r="I34" s="1">
        <v>1111</v>
      </c>
      <c r="J34" s="1">
        <f>I34-H34</f>
        <v>6</v>
      </c>
      <c r="K34" s="16">
        <f>J34/2</f>
        <v>3</v>
      </c>
      <c r="L34" s="11">
        <f>B$28*K34</f>
        <v>15.770999999999999</v>
      </c>
      <c r="N34" s="2" t="s">
        <v>43</v>
      </c>
      <c r="O34" s="1">
        <v>1105</v>
      </c>
      <c r="P34" s="1">
        <v>1111</v>
      </c>
      <c r="Q34" s="1">
        <f>P34-O34</f>
        <v>6</v>
      </c>
      <c r="R34" s="16">
        <f>Q34/2</f>
        <v>3</v>
      </c>
      <c r="S34" s="11">
        <f>I$28*R34</f>
        <v>0</v>
      </c>
    </row>
    <row r="35" spans="1:19" ht="16" thickBot="1">
      <c r="A35" s="2" t="s">
        <v>43</v>
      </c>
      <c r="B35" s="43">
        <v>1228</v>
      </c>
      <c r="C35" s="1">
        <f>B$28*B35 +B$29</f>
        <v>6588.3759999999993</v>
      </c>
      <c r="D35" s="2" t="s">
        <v>44</v>
      </c>
      <c r="G35" s="2" t="s">
        <v>41</v>
      </c>
      <c r="H35" s="2">
        <v>1200</v>
      </c>
      <c r="I35" s="1">
        <v>1211</v>
      </c>
      <c r="J35" s="1">
        <f>I35-H35</f>
        <v>11</v>
      </c>
      <c r="K35" s="16">
        <f t="shared" ref="K35:K36" si="0">J35/2</f>
        <v>5.5</v>
      </c>
      <c r="L35" s="11">
        <f t="shared" ref="L35:L36" si="1">B$28*K35</f>
        <v>28.913499999999999</v>
      </c>
      <c r="N35" s="2" t="s">
        <v>41</v>
      </c>
      <c r="O35" s="2">
        <v>1200</v>
      </c>
      <c r="P35" s="1">
        <v>1211</v>
      </c>
      <c r="Q35" s="1">
        <f>P35-O35</f>
        <v>11</v>
      </c>
      <c r="R35" s="16">
        <f t="shared" ref="R35:R36" si="2">Q35/2</f>
        <v>5.5</v>
      </c>
      <c r="S35" s="11">
        <f t="shared" ref="S35:S36" si="3">I$28*R35</f>
        <v>0</v>
      </c>
    </row>
    <row r="36" spans="1:19" ht="16" customHeight="1">
      <c r="G36" s="1" t="s">
        <v>35</v>
      </c>
      <c r="H36" s="2">
        <v>1526</v>
      </c>
      <c r="I36" s="1">
        <v>1537</v>
      </c>
      <c r="J36" s="1">
        <f>I36-H36</f>
        <v>11</v>
      </c>
      <c r="K36" s="16">
        <f t="shared" si="0"/>
        <v>5.5</v>
      </c>
      <c r="L36" s="11">
        <f t="shared" si="1"/>
        <v>28.913499999999999</v>
      </c>
      <c r="N36" s="1" t="s">
        <v>35</v>
      </c>
      <c r="O36" s="2">
        <v>1526</v>
      </c>
      <c r="P36" s="1">
        <v>1537</v>
      </c>
      <c r="Q36" s="1">
        <f>P36-O36</f>
        <v>11</v>
      </c>
      <c r="R36" s="16">
        <f t="shared" si="2"/>
        <v>5.5</v>
      </c>
      <c r="S36" s="11">
        <f t="shared" si="3"/>
        <v>0</v>
      </c>
    </row>
    <row r="37" spans="1:19" ht="16" customHeight="1">
      <c r="A37" s="12" t="s">
        <v>45</v>
      </c>
      <c r="B37"/>
      <c r="C37"/>
      <c r="D37"/>
    </row>
    <row r="38" spans="1:19">
      <c r="A38" s="14" t="s">
        <v>63</v>
      </c>
      <c r="C38"/>
      <c r="D38"/>
      <c r="G38" s="5" t="s">
        <v>46</v>
      </c>
    </row>
    <row r="39" spans="1:19" ht="16" customHeight="1">
      <c r="A39" s="47" t="s">
        <v>64</v>
      </c>
      <c r="B39" s="47"/>
      <c r="C39" s="47"/>
      <c r="D39" s="47"/>
      <c r="E39" s="47"/>
      <c r="G39" s="45" t="s">
        <v>62</v>
      </c>
      <c r="H39" s="45"/>
      <c r="I39" s="45"/>
      <c r="J39" s="45"/>
      <c r="K39" s="45"/>
      <c r="L39" s="45"/>
      <c r="M39" s="45"/>
      <c r="N39" s="45"/>
      <c r="O39" s="23"/>
      <c r="P39" s="23"/>
    </row>
    <row r="40" spans="1:19" ht="16" customHeight="1">
      <c r="A40" s="47"/>
      <c r="B40" s="47"/>
      <c r="C40" s="47"/>
      <c r="D40" s="47"/>
      <c r="E40" s="47"/>
      <c r="F40" s="12"/>
      <c r="G40" s="45"/>
      <c r="H40" s="45"/>
      <c r="I40" s="45"/>
      <c r="J40" s="45"/>
      <c r="K40" s="45"/>
      <c r="L40" s="45"/>
      <c r="M40" s="45"/>
      <c r="N40" s="45"/>
      <c r="O40" s="6"/>
      <c r="P40" s="6"/>
    </row>
    <row r="41" spans="1:19">
      <c r="A41" s="47"/>
      <c r="B41" s="47"/>
      <c r="C41" s="47"/>
      <c r="D41" s="47"/>
      <c r="E41" s="47"/>
      <c r="F41" s="12"/>
      <c r="G41" s="45"/>
      <c r="H41" s="45"/>
      <c r="I41" s="45"/>
      <c r="J41" s="45"/>
      <c r="K41" s="45"/>
      <c r="L41" s="45"/>
      <c r="M41" s="45"/>
      <c r="N41" s="45"/>
      <c r="O41" s="12"/>
      <c r="P41" s="12"/>
    </row>
    <row r="42" spans="1:19">
      <c r="A42" s="47"/>
      <c r="B42" s="47"/>
      <c r="C42" s="47"/>
      <c r="D42" s="47"/>
      <c r="E42" s="47"/>
      <c r="F42" s="12"/>
      <c r="G42" s="45"/>
      <c r="H42" s="45"/>
      <c r="I42" s="45"/>
      <c r="J42" s="45"/>
      <c r="K42" s="45"/>
      <c r="L42" s="45"/>
      <c r="M42" s="45"/>
      <c r="N42" s="45"/>
      <c r="O42" s="12"/>
      <c r="P42" s="12"/>
    </row>
    <row r="43" spans="1:19" ht="17" customHeight="1">
      <c r="A43" s="13"/>
      <c r="E43" s="12"/>
      <c r="F43" s="12"/>
      <c r="G43" s="44" t="s">
        <v>47</v>
      </c>
      <c r="H43" s="44"/>
      <c r="I43" s="44"/>
      <c r="J43" s="44"/>
      <c r="K43" s="44"/>
      <c r="L43" s="44"/>
      <c r="M43" s="44"/>
      <c r="N43" s="44"/>
      <c r="O43" s="12"/>
      <c r="P43" s="12"/>
    </row>
    <row r="44" spans="1:19" ht="16" customHeight="1">
      <c r="A44" s="13"/>
      <c r="E44" s="12"/>
      <c r="F44" s="12"/>
      <c r="G44" s="44"/>
      <c r="H44" s="44"/>
      <c r="I44" s="44"/>
      <c r="J44" s="44"/>
      <c r="K44" s="44"/>
      <c r="L44" s="44"/>
      <c r="M44" s="44"/>
      <c r="N44" s="44"/>
      <c r="O44" s="12"/>
      <c r="P44" s="12"/>
    </row>
    <row r="45" spans="1:19" ht="16" customHeight="1">
      <c r="A45" s="22"/>
      <c r="B45" s="22"/>
      <c r="C45" s="22"/>
      <c r="D45" s="22"/>
      <c r="E45" s="22"/>
      <c r="F45" s="12"/>
      <c r="G45" s="12"/>
      <c r="H45" s="12"/>
      <c r="I45" s="12"/>
      <c r="J45" s="12"/>
      <c r="K45" s="12"/>
      <c r="L45" s="12"/>
      <c r="M45" s="12"/>
      <c r="N45" s="12"/>
      <c r="O45" s="12"/>
      <c r="P45" s="12"/>
    </row>
    <row r="46" spans="1:19" ht="16" customHeight="1">
      <c r="G46" s="12" t="s">
        <v>48</v>
      </c>
      <c r="H46" s="6"/>
    </row>
    <row r="47" spans="1:19">
      <c r="G47" s="12" t="s">
        <v>49</v>
      </c>
      <c r="H47" s="12"/>
    </row>
    <row r="48" spans="1:19">
      <c r="H48" s="12"/>
    </row>
    <row r="50" spans="1:8" s="12" customFormat="1"/>
    <row r="51" spans="1:8" s="12" customFormat="1"/>
    <row r="52" spans="1:8" s="12" customFormat="1"/>
    <row r="53" spans="1:8" s="12" customFormat="1"/>
    <row r="54" spans="1:8" s="12" customFormat="1"/>
    <row r="55" spans="1:8" s="12" customFormat="1"/>
    <row r="56" spans="1:8" s="12" customFormat="1">
      <c r="D56" s="5"/>
      <c r="E56" s="5"/>
    </row>
    <row r="57" spans="1:8">
      <c r="H57" s="12"/>
    </row>
    <row r="58" spans="1:8">
      <c r="A58" s="15"/>
      <c r="B58" s="15"/>
      <c r="C58" s="15"/>
      <c r="D58" s="15"/>
      <c r="G58" s="12"/>
    </row>
  </sheetData>
  <mergeCells count="7">
    <mergeCell ref="G43:N44"/>
    <mergeCell ref="G30:N31"/>
    <mergeCell ref="A2:E2"/>
    <mergeCell ref="A8:E9"/>
    <mergeCell ref="A3:E3"/>
    <mergeCell ref="A39:E42"/>
    <mergeCell ref="G39:N42"/>
  </mergeCells>
  <pageMargins left="0.7" right="0.7" top="0.75" bottom="0.75" header="0.3" footer="0.3"/>
  <pageSetup orientation="portrait" r:id="rId1"/>
  <rowBreaks count="1" manualBreakCount="1">
    <brk id="3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D384A-51EE-4196-B7DA-2B9FCF38DA80}">
  <dimension ref="A1:N40"/>
  <sheetViews>
    <sheetView topLeftCell="A13" zoomScale="134" zoomScaleNormal="134" workbookViewId="0">
      <selection activeCell="I37" sqref="I37"/>
    </sheetView>
  </sheetViews>
  <sheetFormatPr defaultColWidth="8.83203125" defaultRowHeight="15.5"/>
  <cols>
    <col min="3" max="3" width="10.1640625" customWidth="1"/>
  </cols>
  <sheetData>
    <row r="1" spans="1:14" ht="16" thickBot="1">
      <c r="A1" s="41" t="s">
        <v>50</v>
      </c>
      <c r="B1" s="39"/>
      <c r="C1" s="40"/>
      <c r="D1" s="5"/>
    </row>
    <row r="2" spans="1:14" ht="15.75" customHeight="1">
      <c r="A2" s="48" t="s">
        <v>6</v>
      </c>
      <c r="B2" s="51" t="s">
        <v>57</v>
      </c>
      <c r="C2" s="54" t="s">
        <v>58</v>
      </c>
      <c r="D2" s="5"/>
      <c r="E2" s="26" t="s">
        <v>51</v>
      </c>
      <c r="F2" s="5"/>
      <c r="G2" s="5"/>
      <c r="H2" s="5"/>
      <c r="I2" s="5"/>
    </row>
    <row r="3" spans="1:14">
      <c r="A3" s="49"/>
      <c r="B3" s="52"/>
      <c r="C3" s="55"/>
      <c r="E3" s="5" t="s">
        <v>77</v>
      </c>
      <c r="F3" s="5"/>
      <c r="G3" s="5"/>
      <c r="H3" s="5"/>
      <c r="I3" s="5"/>
    </row>
    <row r="4" spans="1:14" ht="16" thickBot="1">
      <c r="A4" s="50"/>
      <c r="B4" s="53"/>
      <c r="C4" s="56"/>
      <c r="E4" s="44" t="s">
        <v>52</v>
      </c>
      <c r="F4" s="44"/>
      <c r="G4" s="44"/>
      <c r="H4" s="44"/>
      <c r="I4" s="44"/>
      <c r="J4" s="44"/>
      <c r="K4" s="44"/>
      <c r="L4" s="44"/>
      <c r="M4" s="44"/>
      <c r="N4" s="44"/>
    </row>
    <row r="5" spans="1:14">
      <c r="A5" s="28">
        <f>'Measurements and Calculations'!B12</f>
        <v>718</v>
      </c>
      <c r="B5" s="33">
        <f>'Measurements and Calculations'!C12</f>
        <v>3889</v>
      </c>
      <c r="C5" s="36"/>
      <c r="E5" s="44"/>
      <c r="F5" s="44"/>
      <c r="G5" s="44"/>
      <c r="H5" s="44"/>
      <c r="I5" s="44"/>
      <c r="J5" s="44"/>
      <c r="K5" s="44"/>
      <c r="L5" s="44"/>
      <c r="M5" s="44"/>
      <c r="N5" s="44"/>
    </row>
    <row r="6" spans="1:14">
      <c r="A6" s="28">
        <f>'Measurements and Calculations'!B13</f>
        <v>828</v>
      </c>
      <c r="B6" s="34">
        <f>'Measurements and Calculations'!C13</f>
        <v>4471</v>
      </c>
      <c r="C6" s="37"/>
      <c r="E6" s="5" t="s">
        <v>53</v>
      </c>
      <c r="F6" s="6"/>
      <c r="G6" s="5"/>
      <c r="H6" s="5"/>
      <c r="I6" s="5"/>
    </row>
    <row r="7" spans="1:14">
      <c r="A7" s="28">
        <f>'Measurements and Calculations'!B14</f>
        <v>870</v>
      </c>
      <c r="B7" s="34">
        <f>'Measurements and Calculations'!C14</f>
        <v>4713</v>
      </c>
      <c r="C7" s="37"/>
      <c r="E7" s="10" t="s">
        <v>65</v>
      </c>
      <c r="F7" s="5"/>
      <c r="G7" s="5"/>
      <c r="H7" s="5"/>
      <c r="I7" s="5"/>
    </row>
    <row r="8" spans="1:14">
      <c r="A8" s="28">
        <f>'Measurements and Calculations'!B15</f>
        <v>907</v>
      </c>
      <c r="B8" s="34">
        <f>'Measurements and Calculations'!C15</f>
        <v>4922</v>
      </c>
      <c r="C8" s="37"/>
      <c r="E8" s="5" t="s">
        <v>54</v>
      </c>
      <c r="F8" s="5"/>
    </row>
    <row r="9" spans="1:14">
      <c r="A9" s="28">
        <f>'Measurements and Calculations'!B16</f>
        <v>927</v>
      </c>
      <c r="B9" s="34">
        <f>'Measurements and Calculations'!C16</f>
        <v>5016</v>
      </c>
      <c r="C9" s="37"/>
      <c r="E9" s="5" t="s">
        <v>55</v>
      </c>
    </row>
    <row r="10" spans="1:14" ht="16" customHeight="1">
      <c r="A10" s="28">
        <f>'Measurements and Calculations'!B17</f>
        <v>1091</v>
      </c>
      <c r="B10" s="34">
        <f>'Measurements and Calculations'!C17</f>
        <v>5875</v>
      </c>
      <c r="C10" s="37"/>
      <c r="E10" s="58" t="s">
        <v>56</v>
      </c>
      <c r="F10" s="58"/>
      <c r="G10" s="58"/>
      <c r="H10" s="58"/>
      <c r="I10" s="58"/>
      <c r="J10" s="58"/>
      <c r="K10" s="58"/>
      <c r="L10" s="58"/>
      <c r="M10" s="58"/>
      <c r="N10" s="58"/>
    </row>
    <row r="11" spans="1:14">
      <c r="A11" s="28">
        <f>'Measurements and Calculations'!B18</f>
        <v>1243</v>
      </c>
      <c r="B11" s="34">
        <f>'Measurements and Calculations'!C18</f>
        <v>6678</v>
      </c>
      <c r="C11" s="37"/>
      <c r="E11" s="58"/>
      <c r="F11" s="58"/>
      <c r="G11" s="58"/>
      <c r="H11" s="58"/>
      <c r="I11" s="58"/>
      <c r="J11" s="58"/>
      <c r="K11" s="58"/>
      <c r="L11" s="58"/>
      <c r="M11" s="58"/>
      <c r="N11" s="58"/>
    </row>
    <row r="12" spans="1:14" ht="16" thickBot="1">
      <c r="A12" s="28">
        <f>'Measurements and Calculations'!B19</f>
        <v>1323</v>
      </c>
      <c r="B12" s="34">
        <f>'Measurements and Calculations'!C19</f>
        <v>7065</v>
      </c>
      <c r="C12" s="37"/>
      <c r="E12" s="9" t="s">
        <v>66</v>
      </c>
    </row>
    <row r="13" spans="1:14">
      <c r="A13" s="29">
        <f>'Measurements and Calculations'!B33</f>
        <v>806</v>
      </c>
      <c r="B13" s="33"/>
      <c r="C13" s="36">
        <f>'Measurements and Calculations'!C33</f>
        <v>4369.9219999999996</v>
      </c>
      <c r="E13" s="5" t="s">
        <v>67</v>
      </c>
    </row>
    <row r="14" spans="1:14">
      <c r="A14" s="28">
        <f>'Measurements and Calculations'!B34</f>
        <v>904</v>
      </c>
      <c r="B14" s="34"/>
      <c r="C14" s="37">
        <f>'Measurements and Calculations'!C34</f>
        <v>4885.1079999999993</v>
      </c>
      <c r="E14" s="46" t="s">
        <v>69</v>
      </c>
      <c r="F14" s="46"/>
      <c r="G14" s="46"/>
      <c r="H14" s="46"/>
      <c r="I14" s="46"/>
      <c r="J14" s="46"/>
      <c r="K14" s="46"/>
      <c r="L14" s="46"/>
      <c r="M14" s="46"/>
      <c r="N14" s="46"/>
    </row>
    <row r="15" spans="1:14" ht="16" thickBot="1">
      <c r="A15" s="30">
        <f>'Measurements and Calculations'!B35</f>
        <v>1228</v>
      </c>
      <c r="B15" s="35"/>
      <c r="C15" s="38">
        <f>'Measurements and Calculations'!C35</f>
        <v>6588.3759999999993</v>
      </c>
      <c r="E15" s="46"/>
      <c r="F15" s="46"/>
      <c r="G15" s="46"/>
      <c r="H15" s="46"/>
      <c r="I15" s="46"/>
      <c r="J15" s="46"/>
      <c r="K15" s="46"/>
      <c r="L15" s="46"/>
      <c r="M15" s="46"/>
      <c r="N15" s="46"/>
    </row>
    <row r="16" spans="1:14" ht="15.75" customHeight="1">
      <c r="A16" t="s">
        <v>75</v>
      </c>
      <c r="E16" s="57" t="s">
        <v>68</v>
      </c>
      <c r="F16" s="57"/>
      <c r="G16" s="57"/>
      <c r="H16" s="57"/>
      <c r="I16" s="57"/>
      <c r="J16" s="57"/>
      <c r="K16" s="57"/>
      <c r="L16" s="57"/>
      <c r="M16" s="57"/>
      <c r="N16" s="57"/>
    </row>
    <row r="17" spans="1:14">
      <c r="A17" s="31"/>
      <c r="B17" s="32" t="s">
        <v>76</v>
      </c>
      <c r="E17" s="57"/>
      <c r="F17" s="57"/>
      <c r="G17" s="57"/>
      <c r="H17" s="57"/>
      <c r="I17" s="57"/>
      <c r="J17" s="57"/>
      <c r="K17" s="57"/>
      <c r="L17" s="57"/>
      <c r="M17" s="57"/>
      <c r="N17" s="57"/>
    </row>
    <row r="20" spans="1:14">
      <c r="E20" s="10" t="s">
        <v>71</v>
      </c>
    </row>
    <row r="21" spans="1:14">
      <c r="E21" s="58" t="s">
        <v>59</v>
      </c>
      <c r="F21" s="58"/>
      <c r="G21" s="58"/>
      <c r="H21" s="58"/>
      <c r="I21" s="58"/>
      <c r="J21" s="58"/>
      <c r="K21" s="58"/>
      <c r="L21" s="58"/>
      <c r="M21" s="58"/>
      <c r="N21" s="58"/>
    </row>
    <row r="22" spans="1:14">
      <c r="E22" s="58"/>
      <c r="F22" s="58"/>
      <c r="G22" s="58"/>
      <c r="H22" s="58"/>
      <c r="I22" s="58"/>
      <c r="J22" s="58"/>
      <c r="K22" s="58"/>
      <c r="L22" s="58"/>
      <c r="M22" s="58"/>
      <c r="N22" s="58"/>
    </row>
    <row r="23" spans="1:14">
      <c r="E23" t="s">
        <v>72</v>
      </c>
    </row>
    <row r="25" spans="1:14">
      <c r="E25" s="10" t="s">
        <v>60</v>
      </c>
    </row>
    <row r="26" spans="1:14" ht="15.75" customHeight="1">
      <c r="E26" s="45" t="s">
        <v>61</v>
      </c>
      <c r="F26" s="45"/>
      <c r="G26" s="45"/>
      <c r="H26" s="45"/>
      <c r="I26" s="45"/>
      <c r="J26" s="45"/>
      <c r="K26" s="45"/>
      <c r="L26" s="45"/>
      <c r="M26" s="45"/>
      <c r="N26" s="45"/>
    </row>
    <row r="27" spans="1:14" ht="15.75" customHeight="1">
      <c r="E27" s="45"/>
      <c r="F27" s="45"/>
      <c r="G27" s="45"/>
      <c r="H27" s="45"/>
      <c r="I27" s="45"/>
      <c r="J27" s="45"/>
      <c r="K27" s="45"/>
      <c r="L27" s="45"/>
      <c r="M27" s="45"/>
      <c r="N27" s="45"/>
    </row>
    <row r="28" spans="1:14">
      <c r="E28" s="45"/>
      <c r="F28" s="45"/>
      <c r="G28" s="45"/>
      <c r="H28" s="45"/>
      <c r="I28" s="45"/>
      <c r="J28" s="45"/>
      <c r="K28" s="45"/>
      <c r="L28" s="45"/>
      <c r="M28" s="45"/>
      <c r="N28" s="45"/>
    </row>
    <row r="30" spans="1:14">
      <c r="A30" s="5"/>
      <c r="B30" s="5"/>
      <c r="C30" s="5"/>
      <c r="D30" s="5"/>
      <c r="E30" s="57" t="s">
        <v>70</v>
      </c>
      <c r="F30" s="57"/>
      <c r="G30" s="57"/>
      <c r="H30" s="57"/>
      <c r="I30" s="57"/>
      <c r="J30" s="57"/>
      <c r="K30" s="57"/>
      <c r="L30" s="57"/>
      <c r="M30" s="57"/>
      <c r="N30" s="57"/>
    </row>
    <row r="31" spans="1:14">
      <c r="A31" s="5"/>
      <c r="B31" s="5"/>
      <c r="C31" s="5"/>
      <c r="D31" s="5"/>
      <c r="E31" s="57"/>
      <c r="F31" s="57"/>
      <c r="G31" s="57"/>
      <c r="H31" s="57"/>
      <c r="I31" s="57"/>
      <c r="J31" s="57"/>
      <c r="K31" s="57"/>
      <c r="L31" s="57"/>
      <c r="M31" s="57"/>
      <c r="N31" s="57"/>
    </row>
    <row r="32" spans="1:14" ht="15.75" customHeight="1">
      <c r="A32" s="6"/>
      <c r="B32" s="6"/>
      <c r="C32" s="6"/>
      <c r="D32" s="6"/>
    </row>
    <row r="33" spans="1:14">
      <c r="A33" s="5"/>
      <c r="B33" s="5"/>
      <c r="C33" s="5"/>
      <c r="D33" s="5"/>
      <c r="E33" s="5"/>
    </row>
    <row r="35" spans="1:14" ht="15.75" customHeight="1">
      <c r="A35" s="5"/>
      <c r="B35" s="6"/>
      <c r="C35" s="6"/>
      <c r="D35" s="6"/>
      <c r="E35" s="6"/>
    </row>
    <row r="36" spans="1:14" ht="15.75" customHeight="1">
      <c r="A36" s="12"/>
      <c r="B36" s="24"/>
      <c r="C36" s="24"/>
      <c r="D36" s="24"/>
      <c r="E36" s="24"/>
    </row>
    <row r="39" spans="1:14">
      <c r="E39" s="27"/>
      <c r="F39" s="27"/>
      <c r="G39" s="27"/>
      <c r="H39" s="27"/>
      <c r="I39" s="27"/>
      <c r="J39" s="27"/>
      <c r="K39" s="27"/>
      <c r="L39" s="27"/>
      <c r="M39" s="27"/>
      <c r="N39" s="27"/>
    </row>
    <row r="40" spans="1:14">
      <c r="E40" s="27"/>
      <c r="F40" s="27"/>
      <c r="G40" s="27"/>
      <c r="H40" s="27"/>
      <c r="I40" s="27"/>
      <c r="J40" s="27"/>
      <c r="K40" s="27"/>
      <c r="L40" s="27"/>
      <c r="M40" s="27"/>
      <c r="N40" s="27"/>
    </row>
  </sheetData>
  <mergeCells count="10">
    <mergeCell ref="E30:N31"/>
    <mergeCell ref="E4:N5"/>
    <mergeCell ref="E10:N11"/>
    <mergeCell ref="E21:N22"/>
    <mergeCell ref="A2:A4"/>
    <mergeCell ref="B2:B4"/>
    <mergeCell ref="C2:C4"/>
    <mergeCell ref="E26:N28"/>
    <mergeCell ref="E14:N15"/>
    <mergeCell ref="E16:N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Measurements and Calculations</vt:lpstr>
      <vt:lpstr>Chart Plotting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Erica Franzmann</dc:creator>
  <cp:keywords/>
  <dc:description/>
  <cp:lastModifiedBy>Tanuj Dargan</cp:lastModifiedBy>
  <cp:revision/>
  <dcterms:created xsi:type="dcterms:W3CDTF">2024-01-13T01:28:27Z</dcterms:created>
  <dcterms:modified xsi:type="dcterms:W3CDTF">2024-10-03T05:44:28Z</dcterms:modified>
  <cp:category/>
  <cp:contentStatus/>
</cp:coreProperties>
</file>