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8_{5F0170C0-58DE-406C-83B4-8284618EDB08}" xr6:coauthVersionLast="47" xr6:coauthVersionMax="47" xr10:uidLastSave="{00000000-0000-0000-0000-000000000000}"/>
  <bookViews>
    <workbookView xWindow="-108" yWindow="-108" windowWidth="23256" windowHeight="12720" xr2:uid="{00000000-000D-0000-FFFF-FFFF00000000}"/>
  </bookViews>
  <sheets>
    <sheet name="Report 3 (Technical Report)" sheetId="11" r:id="rId1"/>
    <sheet name="Progress Report - Presentation" sheetId="13" r:id="rId2"/>
    <sheet name="Investigation" sheetId="14" r:id="rId3"/>
  </sheets>
  <definedNames>
    <definedName name="Display_Week" localSheetId="2">Investigation!$O$2</definedName>
    <definedName name="Display_Week" localSheetId="1">'Progress Report - Presentation'!$O$2</definedName>
    <definedName name="Display_Week">'Report 3 (Technical Report)'!$O$2</definedName>
    <definedName name="_xlnm.Print_Titles" localSheetId="2">Investigation!$3:$5</definedName>
    <definedName name="_xlnm.Print_Titles" localSheetId="1">'Progress Report - Presentation'!$3:$5</definedName>
    <definedName name="_xlnm.Print_Titles" localSheetId="0">'Report 3 (Technical Report)'!$3:$5</definedName>
    <definedName name="Project_Start" localSheetId="2">Investigation!$O$1</definedName>
    <definedName name="Project_Start" localSheetId="1">'Progress Report - Presentation'!$O$1</definedName>
    <definedName name="Project_Start">'Report 3 (Technical Report)'!$O$1</definedName>
    <definedName name="task_end" localSheetId="2">Investigation!$F1</definedName>
    <definedName name="task_end" localSheetId="2">Investigation!$F1</definedName>
    <definedName name="task_end" localSheetId="2">Investigation!$F1</definedName>
    <definedName name="task_end" localSheetId="1">'Progress Report - Presentation'!$F1</definedName>
    <definedName name="task_end" localSheetId="1">'Progress Report - Presentation'!$F1</definedName>
    <definedName name="task_end" localSheetId="0">'Report 3 (Technical Report)'!$F1</definedName>
    <definedName name="task_progress" localSheetId="2">Investigation!$D1</definedName>
    <definedName name="task_progress" localSheetId="2">Investigation!$D1</definedName>
    <definedName name="task_progress" localSheetId="2">Investigation!$D1</definedName>
    <definedName name="task_progress" localSheetId="1">'Progress Report - Presentation'!$D1</definedName>
    <definedName name="task_progress" localSheetId="1">'Progress Report - Presentation'!$D1</definedName>
    <definedName name="task_progress" localSheetId="0">'Report 3 (Technical Report)'!$D1</definedName>
    <definedName name="task_start" localSheetId="2">Investigation!$E1</definedName>
    <definedName name="task_start" localSheetId="2">Investigation!$E1</definedName>
    <definedName name="task_start" localSheetId="2">Investigation!$E1</definedName>
    <definedName name="task_start" localSheetId="1">'Progress Report - Presentation'!$E1</definedName>
    <definedName name="task_start" localSheetId="1">'Progress Report - Presentation'!$E1</definedName>
    <definedName name="task_start" localSheetId="0">'Report 3 (Technical Report)'!$E1</definedName>
    <definedName name="today" localSheetId="2">TODAY()</definedName>
    <definedName name="today" localSheetId="1">TODAY()</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4" l="1"/>
  <c r="F13" i="14"/>
  <c r="O1" i="14"/>
  <c r="E8" i="14" l="1"/>
  <c r="E18" i="14" s="1"/>
  <c r="F18" i="14" s="1"/>
  <c r="G4" i="14"/>
  <c r="F14" i="14"/>
  <c r="E8" i="13"/>
  <c r="G4" i="13"/>
  <c r="O1" i="11"/>
  <c r="E8" i="11" s="1"/>
  <c r="E18" i="11" s="1"/>
  <c r="E15" i="14" l="1"/>
  <c r="G5" i="14"/>
  <c r="H4" i="14"/>
  <c r="G3" i="14"/>
  <c r="F8" i="14"/>
  <c r="G5" i="13"/>
  <c r="H4" i="13"/>
  <c r="G3" i="13"/>
  <c r="E16" i="13"/>
  <c r="F8" i="13"/>
  <c r="F18" i="11"/>
  <c r="E19" i="11" s="1"/>
  <c r="E20" i="11" s="1"/>
  <c r="E23" i="11"/>
  <c r="F8" i="11"/>
  <c r="E9" i="11" s="1"/>
  <c r="G4" i="11"/>
  <c r="E11" i="13" l="1"/>
  <c r="E9" i="13"/>
  <c r="F9" i="13" s="1"/>
  <c r="E9" i="14"/>
  <c r="E23" i="14"/>
  <c r="H5" i="14"/>
  <c r="I4" i="14"/>
  <c r="E16" i="14"/>
  <c r="F15" i="14"/>
  <c r="E21" i="13"/>
  <c r="F16" i="13"/>
  <c r="H5" i="13"/>
  <c r="I4" i="13"/>
  <c r="F20" i="11"/>
  <c r="E21" i="11" s="1"/>
  <c r="F21" i="11"/>
  <c r="F19" i="11"/>
  <c r="F23" i="11"/>
  <c r="E24" i="11" s="1"/>
  <c r="E26" i="11"/>
  <c r="F9" i="11"/>
  <c r="E10" i="11" s="1"/>
  <c r="E14" i="11"/>
  <c r="G5" i="11"/>
  <c r="F11" i="13" l="1"/>
  <c r="E12" i="13"/>
  <c r="F12" i="13" s="1"/>
  <c r="E13" i="13" s="1"/>
  <c r="F16" i="14"/>
  <c r="I5" i="14"/>
  <c r="J4" i="14"/>
  <c r="E19" i="14"/>
  <c r="F19" i="14" s="1"/>
  <c r="E26" i="14"/>
  <c r="F23" i="14"/>
  <c r="F9" i="14"/>
  <c r="I5" i="13"/>
  <c r="J4" i="13"/>
  <c r="E17" i="13"/>
  <c r="E24" i="13"/>
  <c r="F21" i="13"/>
  <c r="F24" i="11"/>
  <c r="E25" i="11" s="1"/>
  <c r="F25" i="11" s="1"/>
  <c r="F26" i="11"/>
  <c r="F14" i="11"/>
  <c r="F13" i="11"/>
  <c r="F10" i="11"/>
  <c r="E11" i="11" s="1"/>
  <c r="H4" i="11"/>
  <c r="I4" i="11" s="1"/>
  <c r="J4" i="11" s="1"/>
  <c r="K4" i="11" s="1"/>
  <c r="L4" i="11" s="1"/>
  <c r="M4" i="11" s="1"/>
  <c r="N4" i="11" s="1"/>
  <c r="G3" i="11"/>
  <c r="E14" i="13" l="1"/>
  <c r="F14" i="13" s="1"/>
  <c r="F13" i="13"/>
  <c r="E10" i="14"/>
  <c r="E24" i="14"/>
  <c r="F26" i="14"/>
  <c r="E20" i="14"/>
  <c r="F20" i="14" s="1"/>
  <c r="J5" i="14"/>
  <c r="K4" i="14"/>
  <c r="E22" i="13"/>
  <c r="F24" i="13"/>
  <c r="E18" i="13"/>
  <c r="F17" i="13"/>
  <c r="J5" i="13"/>
  <c r="K4" i="13"/>
  <c r="E15" i="11"/>
  <c r="E16" i="11" s="1"/>
  <c r="F11" i="11"/>
  <c r="N3" i="11"/>
  <c r="O4" i="11"/>
  <c r="P4" i="11" s="1"/>
  <c r="Q4" i="11" s="1"/>
  <c r="R4" i="11" s="1"/>
  <c r="S4" i="11" s="1"/>
  <c r="T4" i="11" s="1"/>
  <c r="U4" i="11" s="1"/>
  <c r="H5" i="11"/>
  <c r="K5" i="14" l="1"/>
  <c r="L4" i="14"/>
  <c r="F24" i="14"/>
  <c r="F10" i="14"/>
  <c r="K5" i="13"/>
  <c r="L4" i="13"/>
  <c r="F18" i="13"/>
  <c r="F22" i="13"/>
  <c r="F16" i="11"/>
  <c r="F15" i="11"/>
  <c r="U3" i="11"/>
  <c r="V4" i="11"/>
  <c r="W4" i="11" s="1"/>
  <c r="X4" i="11" s="1"/>
  <c r="Y4" i="11" s="1"/>
  <c r="Z4" i="11" s="1"/>
  <c r="AA4" i="11" s="1"/>
  <c r="AB4" i="11" s="1"/>
  <c r="I5" i="11"/>
  <c r="E11" i="14" l="1"/>
  <c r="E25" i="14"/>
  <c r="E21" i="14"/>
  <c r="F21" i="14" s="1"/>
  <c r="L5" i="14"/>
  <c r="M4" i="14"/>
  <c r="E23" i="13"/>
  <c r="E19" i="13"/>
  <c r="L5" i="13"/>
  <c r="M4" i="13"/>
  <c r="AC4" i="11"/>
  <c r="AD4" i="11" s="1"/>
  <c r="AE4" i="11" s="1"/>
  <c r="AF4" i="11" s="1"/>
  <c r="AG4" i="11" s="1"/>
  <c r="AH4" i="11" s="1"/>
  <c r="AB3" i="11"/>
  <c r="J5" i="11"/>
  <c r="M5" i="14" l="1"/>
  <c r="N4" i="14"/>
  <c r="F25" i="14"/>
  <c r="F11" i="14"/>
  <c r="M5" i="13"/>
  <c r="N4" i="13"/>
  <c r="F19" i="13"/>
  <c r="F23" i="13"/>
  <c r="K5" i="11"/>
  <c r="N5" i="14" l="1"/>
  <c r="O4" i="14"/>
  <c r="N3" i="14"/>
  <c r="N5" i="13"/>
  <c r="O4" i="13"/>
  <c r="N3" i="13"/>
  <c r="L5" i="11"/>
  <c r="O5" i="14" l="1"/>
  <c r="P4" i="14"/>
  <c r="O5" i="13"/>
  <c r="P4" i="13"/>
  <c r="M5" i="11"/>
  <c r="P5" i="14" l="1"/>
  <c r="Q4" i="14"/>
  <c r="P5" i="13"/>
  <c r="Q4" i="13"/>
  <c r="N5" i="11"/>
  <c r="O5" i="11"/>
  <c r="Q5" i="14" l="1"/>
  <c r="R4" i="14"/>
  <c r="Q5" i="13"/>
  <c r="R4" i="13"/>
  <c r="P5" i="11"/>
  <c r="R5" i="14" l="1"/>
  <c r="S4" i="14"/>
  <c r="R5" i="13"/>
  <c r="S4" i="13"/>
  <c r="Q5" i="11"/>
  <c r="S5" i="14" l="1"/>
  <c r="T4" i="14"/>
  <c r="S5" i="13"/>
  <c r="T4" i="13"/>
  <c r="R5" i="11"/>
  <c r="T5" i="14" l="1"/>
  <c r="U4" i="14"/>
  <c r="T5" i="13"/>
  <c r="U4" i="13"/>
  <c r="S5" i="11"/>
  <c r="U5" i="14" l="1"/>
  <c r="V4" i="14"/>
  <c r="U3" i="14"/>
  <c r="U5" i="13"/>
  <c r="V4" i="13"/>
  <c r="U3" i="13"/>
  <c r="T5" i="11"/>
  <c r="V5" i="14" l="1"/>
  <c r="W4" i="14"/>
  <c r="V5" i="13"/>
  <c r="W4" i="13"/>
  <c r="U5" i="11"/>
  <c r="W5" i="14" l="1"/>
  <c r="X4" i="14"/>
  <c r="W5" i="13"/>
  <c r="X4" i="13"/>
  <c r="V5" i="11"/>
  <c r="X5" i="14" l="1"/>
  <c r="Y4" i="14"/>
  <c r="X5" i="13"/>
  <c r="Y4" i="13"/>
  <c r="W5" i="11"/>
  <c r="Y5" i="14" l="1"/>
  <c r="Z4" i="14"/>
  <c r="Y5" i="13"/>
  <c r="Z4" i="13"/>
  <c r="X5" i="11"/>
  <c r="Z5" i="14" l="1"/>
  <c r="AA4" i="14"/>
  <c r="Z5" i="13"/>
  <c r="AA4" i="13"/>
  <c r="Y5" i="11"/>
  <c r="AA5" i="14" l="1"/>
  <c r="AB4" i="14"/>
  <c r="AA5" i="13"/>
  <c r="AB4" i="13"/>
  <c r="Z5" i="11"/>
  <c r="AB5" i="14" l="1"/>
  <c r="AC4" i="14"/>
  <c r="AB3" i="14"/>
  <c r="AB5" i="13"/>
  <c r="AC4" i="13"/>
  <c r="AB3" i="13"/>
  <c r="AA5" i="11"/>
  <c r="AC5" i="14" l="1"/>
  <c r="AD4" i="14"/>
  <c r="AC5" i="13"/>
  <c r="AD4" i="13"/>
  <c r="AB5" i="11"/>
  <c r="AD5" i="14" l="1"/>
  <c r="AE4" i="14"/>
  <c r="AD5" i="13"/>
  <c r="AE4" i="13"/>
  <c r="AC5" i="11"/>
  <c r="AE5" i="14" l="1"/>
  <c r="AF4" i="14"/>
  <c r="AE5" i="13"/>
  <c r="AF4" i="13"/>
  <c r="AD5" i="11"/>
  <c r="AF5" i="14" l="1"/>
  <c r="AG4" i="14"/>
  <c r="AF5" i="13"/>
  <c r="AG4" i="13"/>
  <c r="AE5" i="11"/>
  <c r="AG5" i="14" l="1"/>
  <c r="AH4" i="14"/>
  <c r="AH5" i="14" s="1"/>
  <c r="AG5" i="13"/>
  <c r="AH4" i="13"/>
  <c r="AH5" i="13" s="1"/>
  <c r="AF5" i="11"/>
  <c r="AG5" i="11" l="1"/>
  <c r="AH5" i="11" l="1"/>
</calcChain>
</file>

<file path=xl/sharedStrings.xml><?xml version="1.0" encoding="utf-8"?>
<sst xmlns="http://schemas.openxmlformats.org/spreadsheetml/2006/main" count="203" uniqueCount="110">
  <si>
    <t>Report 3</t>
  </si>
  <si>
    <t>Project start:</t>
  </si>
  <si>
    <t>Group 8</t>
  </si>
  <si>
    <t>Display week:</t>
  </si>
  <si>
    <t>TASK</t>
  </si>
  <si>
    <t>ASSIGNED TO</t>
  </si>
  <si>
    <t>PROGRESS</t>
  </si>
  <si>
    <t>START</t>
  </si>
  <si>
    <t>END</t>
  </si>
  <si>
    <t xml:space="preserve">Do not delete this row. This row is hidden to preserve a formula that is used to highlight the current day within the project schedule. </t>
  </si>
  <si>
    <t>Initiation</t>
  </si>
  <si>
    <t>Document Design Template</t>
  </si>
  <si>
    <t>Antonio Vallarta</t>
  </si>
  <si>
    <t>Front Matter</t>
  </si>
  <si>
    <t>Abdullah</t>
  </si>
  <si>
    <t>Client Background</t>
  </si>
  <si>
    <t>Tanuj</t>
  </si>
  <si>
    <t>Develop charter</t>
  </si>
  <si>
    <t>Vidit</t>
  </si>
  <si>
    <t>Planning and design</t>
  </si>
  <si>
    <t>Problem Definition (goals problems etc.)</t>
  </si>
  <si>
    <t>Technical Description</t>
  </si>
  <si>
    <t>Method of Assessment</t>
  </si>
  <si>
    <t>Results</t>
  </si>
  <si>
    <t>Execution</t>
  </si>
  <si>
    <t>Discussion</t>
  </si>
  <si>
    <t>Recommendation</t>
  </si>
  <si>
    <t>Conclusion</t>
  </si>
  <si>
    <t>References</t>
  </si>
  <si>
    <t>Evaluation</t>
  </si>
  <si>
    <t>Appendices</t>
  </si>
  <si>
    <t>Revising and Editing</t>
  </si>
  <si>
    <t>Final Proofread</t>
  </si>
  <si>
    <t>Time to Rehearse/Record as Relevant</t>
  </si>
  <si>
    <t>Team Skills</t>
  </si>
  <si>
    <t>Team Member</t>
  </si>
  <si>
    <t>Category 1</t>
  </si>
  <si>
    <t>Category 2</t>
  </si>
  <si>
    <t>Category 3</t>
  </si>
  <si>
    <t>Antonio</t>
  </si>
  <si>
    <t>Outlining &amp; Organizing</t>
  </si>
  <si>
    <t>Document Design &amp; Formatting</t>
  </si>
  <si>
    <t>Leadership - Organization &amp; Delegation</t>
  </si>
  <si>
    <t>Revising, Editing &amp; Proofreading</t>
  </si>
  <si>
    <t>Drafting</t>
  </si>
  <si>
    <t>Negotiation &amp; Sociability</t>
  </si>
  <si>
    <t>Researching &amp; Note-Taking</t>
  </si>
  <si>
    <t>Designing Presentations</t>
  </si>
  <si>
    <t>Team Skills - Ideas &amp; Analysis</t>
  </si>
  <si>
    <t>Public Speaking</t>
  </si>
  <si>
    <t>Creating &amp; Incorporating Graphics</t>
  </si>
  <si>
    <t>Leadership - Respect &amp; Focus</t>
  </si>
  <si>
    <t>[1] SIMPLE GANTT CHART by Vertex42.com https://www.vertex42.com/ExcelTemplates/simple-gantt-chart.html</t>
  </si>
  <si>
    <t>Progress Report</t>
  </si>
  <si>
    <t>Presentation Format</t>
  </si>
  <si>
    <t>Assign sections and speakers.</t>
  </si>
  <si>
    <t>Slide Deck Creation</t>
  </si>
  <si>
    <t>Design presentation template.</t>
  </si>
  <si>
    <t>Draft slides for each section</t>
  </si>
  <si>
    <t>Include visuals &amp; graphics.</t>
  </si>
  <si>
    <t>Proofread</t>
  </si>
  <si>
    <t xml:space="preserve">Practice &amp; Rehearsals </t>
  </si>
  <si>
    <t>Each team member practices their segment.</t>
  </si>
  <si>
    <t>Everyone</t>
  </si>
  <si>
    <t>Conduct a full team run-through.</t>
  </si>
  <si>
    <t>Adjust slides based on team feedback.</t>
  </si>
  <si>
    <t>Final Recording/Edits</t>
  </si>
  <si>
    <t>Record final presentation (if applicable).</t>
  </si>
  <si>
    <t>Make final adjustments based on rehearsals.</t>
  </si>
  <si>
    <t>Submission</t>
  </si>
  <si>
    <t>Organizing Slide Structure</t>
  </si>
  <si>
    <t>Team Coordination</t>
  </si>
  <si>
    <t>Ensuring Logical Flow of Content</t>
  </si>
  <si>
    <t>Revising &amp; Editing Slides</t>
  </si>
  <si>
    <t>Scripting Narration</t>
  </si>
  <si>
    <t>Handling Q&amp;A Session</t>
  </si>
  <si>
    <t>Designing Presentation</t>
  </si>
  <si>
    <t>Creating Visuals &amp; Graphics</t>
  </si>
  <si>
    <t>Ensuring Clarity &amp; Simplicity</t>
  </si>
  <si>
    <t>Practicing Delivery</t>
  </si>
  <si>
    <t>Engaging Audience Effectively</t>
  </si>
  <si>
    <t>Define Investigation Scope</t>
  </si>
  <si>
    <t>Identify key research questions.</t>
  </si>
  <si>
    <t>Finalize research methodology.</t>
  </si>
  <si>
    <t>Assign responsibilities for data collection.</t>
  </si>
  <si>
    <t>Data Collection &amp; Research</t>
  </si>
  <si>
    <t>Conduct literature review.</t>
  </si>
  <si>
    <t>Gather experimental/test data.</t>
  </si>
  <si>
    <t>Conduct interviews/surveys (if applicable).</t>
  </si>
  <si>
    <t>Analyze collected data.</t>
  </si>
  <si>
    <t>Preliminary Findings &amp; Evaluation</t>
  </si>
  <si>
    <t>Organize findings into categories.</t>
  </si>
  <si>
    <t>Compare results against initial research questions.</t>
  </si>
  <si>
    <t>Identify any data gaps or issues.</t>
  </si>
  <si>
    <t xml:space="preserve">Refining &amp; Finalizing Analysis </t>
  </si>
  <si>
    <t>Validate research findings.</t>
  </si>
  <si>
    <t>Adjust design or recommendations if needed.</t>
  </si>
  <si>
    <t>Prepare summary of research for the report.</t>
  </si>
  <si>
    <t>Structuring Research Plan</t>
  </si>
  <si>
    <t>Managing Timeline &amp; Milestones</t>
  </si>
  <si>
    <t>Task Delegation &amp; Coordination</t>
  </si>
  <si>
    <t>Conducting Literature Review</t>
  </si>
  <si>
    <t>Data Collection &amp; Analysis</t>
  </si>
  <si>
    <t>Ensuring Research Accuracy</t>
  </si>
  <si>
    <t>Technical Writing (Documenting Findings)</t>
  </si>
  <si>
    <t>Evaluating Sources &amp; Validating Data</t>
  </si>
  <si>
    <t>Identifying Research Gaps</t>
  </si>
  <si>
    <t>Presenting Research Findings</t>
  </si>
  <si>
    <t>Creating Charts &amp; Visual Representations</t>
  </si>
  <si>
    <t>Summarizing Key Takeaways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</si>
</sst>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font>
      <sz val="11"/>
      <color theme="1"/>
      <name val="Arial"/>
      <family val="2"/>
      <scheme val="minor"/>
    </font>
    <font>
      <sz val="10"/>
      <name val="Arial"/>
      <family val="2"/>
      <scheme val="minor"/>
    </font>
    <font>
      <u/>
      <sz val="11"/>
      <color indexed="12"/>
      <name val="Arial"/>
      <family val="2"/>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b/>
      <sz val="40"/>
      <color theme="9"/>
      <name val="Arial Black"/>
      <family val="2"/>
      <scheme val="major"/>
    </font>
    <font>
      <b/>
      <sz val="12"/>
      <color rgb="FF000000"/>
      <name val="Arial"/>
      <scheme val="minor"/>
    </font>
    <font>
      <b/>
      <sz val="32"/>
      <color rgb="FF1363DF"/>
      <name val="Arial Black"/>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34">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7" fillId="0" borderId="0"/>
    <xf numFmtId="43" fontId="3" fillId="0" borderId="2"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5" fontId="3" fillId="0" borderId="2">
      <alignment horizontal="center" vertical="center"/>
    </xf>
    <xf numFmtId="164" fontId="3" fillId="0" borderId="1" applyFill="0">
      <alignment horizontal="center" vertical="center"/>
    </xf>
    <xf numFmtId="0" fontId="3" fillId="0" borderId="1" applyFill="0">
      <alignment horizontal="center" vertical="center"/>
    </xf>
    <xf numFmtId="0" fontId="3" fillId="0" borderId="1" applyFill="0">
      <alignment horizontal="left" vertical="center" indent="2"/>
    </xf>
  </cellStyleXfs>
  <cellXfs count="112">
    <xf numFmtId="0" fontId="0" fillId="0" borderId="0" xfId="0"/>
    <xf numFmtId="0" fontId="0" fillId="0" borderId="0" xfId="0" applyAlignment="1">
      <alignment horizontal="center"/>
    </xf>
    <xf numFmtId="0" fontId="7" fillId="0" borderId="0" xfId="3"/>
    <xf numFmtId="0" fontId="7" fillId="0" borderId="0" xfId="3" applyAlignment="1">
      <alignment wrapText="1"/>
    </xf>
    <xf numFmtId="0" fontId="7" fillId="0" borderId="0" xfId="0" applyFont="1" applyAlignment="1">
      <alignment horizontal="center"/>
    </xf>
    <xf numFmtId="0" fontId="6" fillId="0" borderId="0" xfId="0" applyFont="1"/>
    <xf numFmtId="0" fontId="9" fillId="0" borderId="0" xfId="0" applyFont="1"/>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10" fillId="0" borderId="0" xfId="0" applyFont="1"/>
    <xf numFmtId="0" fontId="10" fillId="0" borderId="0" xfId="0" applyFont="1" applyAlignment="1">
      <alignment horizontal="center"/>
    </xf>
    <xf numFmtId="0" fontId="11" fillId="0" borderId="0" xfId="0" applyFont="1"/>
    <xf numFmtId="0" fontId="3" fillId="0" borderId="0" xfId="0" applyFont="1"/>
    <xf numFmtId="0" fontId="3" fillId="0" borderId="0" xfId="0" applyFont="1" applyAlignment="1">
      <alignment horizontal="left" indent="1"/>
    </xf>
    <xf numFmtId="167" fontId="14" fillId="12" borderId="19" xfId="0" applyNumberFormat="1" applyFont="1" applyFill="1" applyBorder="1" applyAlignment="1">
      <alignment horizontal="center" vertical="center"/>
    </xf>
    <xf numFmtId="167" fontId="14" fillId="12" borderId="17" xfId="0" applyNumberFormat="1" applyFont="1" applyFill="1" applyBorder="1" applyAlignment="1">
      <alignment horizontal="center" vertical="center"/>
    </xf>
    <xf numFmtId="167" fontId="14" fillId="12" borderId="18" xfId="0" applyNumberFormat="1" applyFont="1" applyFill="1" applyBorder="1" applyAlignment="1">
      <alignment horizontal="center" vertical="center"/>
    </xf>
    <xf numFmtId="0" fontId="15" fillId="2" borderId="16" xfId="0" applyFont="1" applyFill="1" applyBorder="1" applyAlignment="1">
      <alignment horizontal="center" vertical="center" shrinkToFit="1"/>
    </xf>
    <xf numFmtId="0" fontId="15" fillId="2" borderId="14" xfId="0" applyFont="1" applyFill="1" applyBorder="1" applyAlignment="1">
      <alignment horizontal="center" vertical="center" shrinkToFit="1"/>
    </xf>
    <xf numFmtId="0" fontId="12" fillId="0" borderId="0" xfId="0" applyFont="1"/>
    <xf numFmtId="0" fontId="12" fillId="0" borderId="0" xfId="0" applyFont="1" applyAlignment="1">
      <alignment wrapText="1"/>
    </xf>
    <xf numFmtId="0" fontId="3" fillId="0" borderId="3" xfId="0" applyFont="1" applyBorder="1" applyAlignment="1">
      <alignment vertical="center"/>
    </xf>
    <xf numFmtId="0" fontId="16" fillId="6" borderId="0" xfId="0" applyFont="1" applyFill="1" applyAlignment="1">
      <alignment horizontal="left" vertical="center" indent="1"/>
    </xf>
    <xf numFmtId="0" fontId="12" fillId="6" borderId="0" xfId="11" applyFont="1" applyFill="1" applyBorder="1" applyAlignment="1">
      <alignment vertical="center"/>
    </xf>
    <xf numFmtId="9" fontId="1" fillId="6" borderId="0" xfId="2" applyFont="1" applyFill="1" applyBorder="1" applyAlignment="1">
      <alignment horizontal="center" vertical="center"/>
    </xf>
    <xf numFmtId="164" fontId="12"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3" fillId="0" borderId="12" xfId="0" applyFont="1" applyBorder="1" applyAlignment="1">
      <alignment vertical="center"/>
    </xf>
    <xf numFmtId="0" fontId="3" fillId="0" borderId="0" xfId="0" applyFont="1" applyAlignment="1">
      <alignment vertical="center"/>
    </xf>
    <xf numFmtId="0" fontId="12" fillId="3" borderId="6" xfId="12" applyFont="1" applyFill="1" applyBorder="1">
      <alignment horizontal="left" vertical="center" indent="2"/>
    </xf>
    <xf numFmtId="0" fontId="12" fillId="3" borderId="6" xfId="11" applyFont="1" applyFill="1" applyBorder="1" applyAlignment="1">
      <alignment vertical="center"/>
    </xf>
    <xf numFmtId="9" fontId="1" fillId="3" borderId="6" xfId="2" applyFont="1" applyFill="1" applyBorder="1" applyAlignment="1">
      <alignment horizontal="center" vertical="center"/>
    </xf>
    <xf numFmtId="164" fontId="12" fillId="3" borderId="6" xfId="10" applyFont="1" applyFill="1" applyBorder="1">
      <alignment horizontal="center" vertical="center"/>
    </xf>
    <xf numFmtId="0" fontId="3" fillId="0" borderId="4" xfId="0" applyFont="1" applyBorder="1" applyAlignment="1">
      <alignment vertical="center"/>
    </xf>
    <xf numFmtId="0" fontId="12" fillId="3" borderId="7" xfId="12" applyFont="1" applyFill="1" applyBorder="1">
      <alignment horizontal="left" vertical="center" indent="2"/>
    </xf>
    <xf numFmtId="0" fontId="12" fillId="3" borderId="7" xfId="11" applyFont="1" applyFill="1" applyBorder="1" applyAlignment="1">
      <alignment vertical="center"/>
    </xf>
    <xf numFmtId="9" fontId="1" fillId="3" borderId="7" xfId="2" applyFont="1" applyFill="1" applyBorder="1" applyAlignment="1">
      <alignment horizontal="center" vertical="center"/>
    </xf>
    <xf numFmtId="164" fontId="12" fillId="3" borderId="7" xfId="10" applyFont="1" applyFill="1" applyBorder="1">
      <alignment horizontal="center" vertical="center"/>
    </xf>
    <xf numFmtId="0" fontId="3" fillId="0" borderId="4" xfId="0" applyFont="1" applyBorder="1" applyAlignment="1">
      <alignment horizontal="right" vertical="center"/>
    </xf>
    <xf numFmtId="0" fontId="16" fillId="7" borderId="0" xfId="0" applyFont="1" applyFill="1" applyAlignment="1">
      <alignment horizontal="left" vertical="center" indent="1"/>
    </xf>
    <xf numFmtId="0" fontId="12" fillId="7" borderId="0" xfId="11" applyFont="1" applyFill="1" applyBorder="1" applyAlignment="1">
      <alignment vertical="center"/>
    </xf>
    <xf numFmtId="9" fontId="1" fillId="7" borderId="0" xfId="2" applyFont="1" applyFill="1" applyBorder="1" applyAlignment="1">
      <alignment horizontal="center" vertical="center"/>
    </xf>
    <xf numFmtId="164" fontId="12"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2" fillId="4" borderId="5" xfId="12" applyFont="1" applyFill="1" applyBorder="1">
      <alignment horizontal="left" vertical="center" indent="2"/>
    </xf>
    <xf numFmtId="0" fontId="12" fillId="4" borderId="5" xfId="11" applyFont="1" applyFill="1" applyBorder="1" applyAlignment="1">
      <alignment vertical="center"/>
    </xf>
    <xf numFmtId="9" fontId="1" fillId="4" borderId="5" xfId="2" applyFont="1" applyFill="1" applyBorder="1" applyAlignment="1">
      <alignment horizontal="center" vertical="center"/>
    </xf>
    <xf numFmtId="164" fontId="12" fillId="4" borderId="5" xfId="10" applyFont="1" applyFill="1" applyBorder="1">
      <alignment horizontal="center" vertical="center"/>
    </xf>
    <xf numFmtId="0" fontId="16" fillId="8" borderId="0" xfId="0" applyFont="1" applyFill="1" applyAlignment="1">
      <alignment horizontal="left" vertical="center" indent="1"/>
    </xf>
    <xf numFmtId="0" fontId="12" fillId="8" borderId="0" xfId="11" applyFont="1" applyFill="1" applyBorder="1" applyAlignment="1">
      <alignment vertical="center"/>
    </xf>
    <xf numFmtId="9" fontId="1" fillId="8" borderId="0" xfId="2" applyFont="1" applyFill="1" applyBorder="1" applyAlignment="1">
      <alignment horizontal="center" vertical="center"/>
    </xf>
    <xf numFmtId="164" fontId="12"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3" fillId="0" borderId="11" xfId="0" applyFont="1" applyBorder="1" applyAlignment="1">
      <alignment vertical="center"/>
    </xf>
    <xf numFmtId="0" fontId="12" fillId="5" borderId="8" xfId="12" applyFont="1" applyFill="1" applyBorder="1">
      <alignment horizontal="left" vertical="center" indent="2"/>
    </xf>
    <xf numFmtId="0" fontId="12" fillId="5" borderId="8" xfId="11" applyFont="1" applyFill="1" applyBorder="1" applyAlignment="1">
      <alignment vertical="center"/>
    </xf>
    <xf numFmtId="9" fontId="1" fillId="5" borderId="8" xfId="2" applyFont="1" applyFill="1" applyBorder="1" applyAlignment="1">
      <alignment horizontal="center" vertical="center"/>
    </xf>
    <xf numFmtId="164" fontId="12" fillId="5" borderId="8" xfId="10" applyFont="1" applyFill="1" applyBorder="1">
      <alignment horizontal="center" vertical="center"/>
    </xf>
    <xf numFmtId="0" fontId="16" fillId="9" borderId="0" xfId="0" applyFont="1" applyFill="1" applyAlignment="1">
      <alignment horizontal="left" vertical="center" indent="1"/>
    </xf>
    <xf numFmtId="0" fontId="12" fillId="9" borderId="0" xfId="11" applyFont="1" applyFill="1" applyBorder="1" applyAlignment="1">
      <alignment vertical="center"/>
    </xf>
    <xf numFmtId="9" fontId="1" fillId="9" borderId="0" xfId="2" applyFont="1" applyFill="1" applyBorder="1" applyAlignment="1">
      <alignment horizontal="center" vertical="center"/>
    </xf>
    <xf numFmtId="164" fontId="12"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3" fillId="0" borderId="10" xfId="0" applyFont="1" applyBorder="1" applyAlignment="1">
      <alignment vertical="center"/>
    </xf>
    <xf numFmtId="0" fontId="12" fillId="10" borderId="9" xfId="12" applyFont="1" applyFill="1" applyBorder="1">
      <alignment horizontal="left" vertical="center" indent="2"/>
    </xf>
    <xf numFmtId="0" fontId="12" fillId="10" borderId="9" xfId="11" applyFont="1" applyFill="1" applyBorder="1" applyAlignment="1">
      <alignment vertical="center"/>
    </xf>
    <xf numFmtId="9" fontId="1" fillId="10" borderId="9" xfId="2" applyFont="1" applyFill="1" applyBorder="1" applyAlignment="1">
      <alignment horizontal="center" vertical="center"/>
    </xf>
    <xf numFmtId="164" fontId="12" fillId="10" borderId="9" xfId="10" applyFont="1" applyFill="1" applyBorder="1">
      <alignment horizontal="center" vertical="center"/>
    </xf>
    <xf numFmtId="0" fontId="12" fillId="0" borderId="0" xfId="11" applyFont="1" applyBorder="1" applyAlignment="1">
      <alignment vertical="center"/>
    </xf>
    <xf numFmtId="9" fontId="1" fillId="0" borderId="0" xfId="2" applyFont="1" applyBorder="1" applyAlignment="1">
      <alignment horizontal="center" vertical="center"/>
    </xf>
    <xf numFmtId="164" fontId="12" fillId="0" borderId="0" xfId="10" applyFont="1" applyBorder="1">
      <alignment horizontal="center" vertical="center"/>
    </xf>
    <xf numFmtId="0" fontId="17" fillId="0" borderId="0" xfId="6" applyFont="1" applyAlignment="1">
      <alignment horizontal="left" vertical="center" indent="1"/>
    </xf>
    <xf numFmtId="0" fontId="17" fillId="0" borderId="0" xfId="7" applyFont="1" applyAlignment="1">
      <alignment horizontal="left" vertical="center" indent="1"/>
    </xf>
    <xf numFmtId="0" fontId="19" fillId="0" borderId="0" xfId="5" applyFont="1" applyAlignment="1">
      <alignment horizontal="left"/>
    </xf>
    <xf numFmtId="0" fontId="20" fillId="0" borderId="0" xfId="12" applyFont="1" applyBorder="1">
      <alignment horizontal="left" vertical="center" indent="2"/>
    </xf>
    <xf numFmtId="0" fontId="2" fillId="0" borderId="0" xfId="1" applyAlignment="1" applyProtection="1">
      <alignment horizontal="left" vertical="top" indent="1"/>
    </xf>
    <xf numFmtId="0" fontId="3" fillId="4" borderId="0" xfId="0" applyFont="1" applyFill="1" applyAlignment="1">
      <alignment vertical="center"/>
    </xf>
    <xf numFmtId="0" fontId="0" fillId="0" borderId="24" xfId="0" applyBorder="1"/>
    <xf numFmtId="0" fontId="0" fillId="0" borderId="25" xfId="0" applyBorder="1"/>
    <xf numFmtId="0" fontId="0" fillId="0" borderId="26" xfId="0" applyBorder="1"/>
    <xf numFmtId="0" fontId="0" fillId="0" borderId="28" xfId="0" applyBorder="1"/>
    <xf numFmtId="0" fontId="0" fillId="0" borderId="29" xfId="0" applyBorder="1" applyAlignment="1">
      <alignment wrapText="1"/>
    </xf>
    <xf numFmtId="0" fontId="0" fillId="0" borderId="30" xfId="0" applyBorder="1"/>
    <xf numFmtId="0" fontId="0" fillId="0" borderId="31" xfId="0" applyBorder="1" applyAlignment="1">
      <alignment wrapText="1"/>
    </xf>
    <xf numFmtId="0" fontId="0" fillId="0" borderId="32" xfId="0" applyBorder="1" applyAlignment="1">
      <alignment wrapText="1"/>
    </xf>
    <xf numFmtId="0" fontId="0" fillId="0" borderId="21" xfId="0" applyBorder="1" applyAlignment="1">
      <alignment wrapText="1"/>
    </xf>
    <xf numFmtId="0" fontId="0" fillId="0" borderId="22" xfId="0" applyBorder="1" applyAlignment="1">
      <alignment wrapText="1"/>
    </xf>
    <xf numFmtId="0" fontId="3" fillId="0" borderId="25" xfId="0" applyFont="1" applyBorder="1" applyAlignment="1">
      <alignment vertical="center" wrapText="1"/>
    </xf>
    <xf numFmtId="0" fontId="3" fillId="0" borderId="29" xfId="0" applyFont="1" applyBorder="1" applyAlignment="1">
      <alignment vertical="center" wrapText="1"/>
    </xf>
    <xf numFmtId="0" fontId="3" fillId="0" borderId="26" xfId="0" applyFont="1" applyBorder="1" applyAlignment="1">
      <alignment vertical="center" wrapText="1"/>
    </xf>
    <xf numFmtId="0" fontId="0" fillId="0" borderId="27" xfId="0" applyBorder="1" applyAlignment="1">
      <alignment wrapText="1"/>
    </xf>
    <xf numFmtId="0" fontId="18" fillId="0" borderId="0" xfId="0" applyFont="1" applyAlignment="1">
      <alignment horizontal="left"/>
    </xf>
    <xf numFmtId="165" fontId="18" fillId="0" borderId="0" xfId="9" applyFont="1" applyBorder="1" applyAlignment="1">
      <alignment horizontal="left"/>
    </xf>
    <xf numFmtId="0" fontId="17" fillId="0" borderId="0" xfId="8" applyFont="1" applyAlignment="1">
      <alignment horizontal="left"/>
    </xf>
    <xf numFmtId="166" fontId="12" fillId="2" borderId="17" xfId="0" applyNumberFormat="1" applyFont="1" applyFill="1" applyBorder="1" applyAlignment="1">
      <alignment horizontal="center" vertical="center" wrapText="1"/>
    </xf>
    <xf numFmtId="166" fontId="12" fillId="2" borderId="13" xfId="0" applyNumberFormat="1" applyFont="1" applyFill="1" applyBorder="1" applyAlignment="1">
      <alignment horizontal="center" vertical="center" wrapText="1"/>
    </xf>
    <xf numFmtId="0" fontId="0" fillId="0" borderId="23" xfId="0" applyBorder="1" applyAlignment="1">
      <alignment horizontal="center"/>
    </xf>
    <xf numFmtId="0" fontId="0" fillId="0" borderId="24" xfId="0"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0" fontId="20" fillId="0" borderId="33" xfId="12" applyFont="1" applyBorder="1" applyAlignment="1">
      <alignment horizontal="center" vertical="center" indent="2"/>
    </xf>
    <xf numFmtId="0" fontId="20" fillId="0" borderId="31" xfId="12" applyFont="1" applyBorder="1" applyAlignment="1">
      <alignment horizontal="center" vertical="center" indent="2"/>
    </xf>
    <xf numFmtId="0" fontId="20" fillId="0" borderId="32" xfId="12" applyFont="1" applyBorder="1" applyAlignment="1">
      <alignment horizontal="center" vertical="center" indent="2"/>
    </xf>
    <xf numFmtId="0" fontId="0" fillId="0" borderId="20" xfId="0" applyBorder="1" applyAlignment="1">
      <alignment horizontal="center"/>
    </xf>
    <xf numFmtId="0" fontId="0" fillId="0" borderId="22" xfId="0" applyBorder="1" applyAlignment="1">
      <alignment horizontal="center"/>
    </xf>
    <xf numFmtId="0" fontId="13" fillId="11" borderId="15" xfId="0" applyFont="1" applyFill="1" applyBorder="1" applyAlignment="1">
      <alignment horizontal="center" vertical="center"/>
    </xf>
    <xf numFmtId="0" fontId="7" fillId="0" borderId="0" xfId="3" applyAlignment="1">
      <alignment wrapText="1"/>
    </xf>
    <xf numFmtId="0" fontId="13" fillId="11" borderId="15" xfId="0" applyFont="1" applyFill="1" applyBorder="1" applyAlignment="1">
      <alignment horizontal="left" vertical="center" indent="1"/>
    </xf>
    <xf numFmtId="0" fontId="13" fillId="11" borderId="15" xfId="0" applyFont="1" applyFill="1" applyBorder="1" applyAlignment="1">
      <alignment vertical="center"/>
    </xf>
    <xf numFmtId="0" fontId="21" fillId="0" borderId="0" xfId="5" applyFont="1" applyAlignment="1">
      <alignment horizontal="left"/>
    </xf>
    <xf numFmtId="0" fontId="0" fillId="0" borderId="25" xfId="0" applyBorder="1" applyAlignment="1">
      <alignment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9">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8"/>
      <tableStyleElement type="headerRow" dxfId="107"/>
      <tableStyleElement type="totalRow" dxfId="106"/>
      <tableStyleElement type="firstColumn" dxfId="105"/>
      <tableStyleElement type="lastColumn" dxfId="104"/>
      <tableStyleElement type="firstRowStripe" dxfId="103"/>
      <tableStyleElement type="secondRowStripe" dxfId="102"/>
      <tableStyleElement type="firstColumnStripe" dxfId="101"/>
      <tableStyleElement type="secondColumnStripe" dxfId="10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H39"/>
  <sheetViews>
    <sheetView showGridLines="0" tabSelected="1" showRuler="0" topLeftCell="A21" zoomScaleNormal="100" zoomScalePageLayoutView="70" workbookViewId="0">
      <selection activeCell="E18" sqref="E18"/>
    </sheetView>
  </sheetViews>
  <sheetFormatPr defaultColWidth="8.75" defaultRowHeight="30" customHeight="1"/>
  <cols>
    <col min="1" max="1" width="2.75" style="2" customWidth="1"/>
    <col min="2" max="2" width="33.125" customWidth="1"/>
    <col min="3" max="3" width="30.75" customWidth="1"/>
    <col min="4" max="4" width="23.625" customWidth="1"/>
    <col min="5" max="5" width="26.125" style="1" customWidth="1"/>
    <col min="6" max="6" width="20.875" customWidth="1"/>
    <col min="7" max="34" width="4.75" customWidth="1"/>
    <col min="35" max="35" width="2.75" customWidth="1"/>
  </cols>
  <sheetData>
    <row r="1" spans="1:34" ht="90" customHeight="1">
      <c r="A1" s="3"/>
      <c r="B1" s="74" t="s">
        <v>0</v>
      </c>
      <c r="C1" s="6"/>
      <c r="D1" s="7"/>
      <c r="E1" s="8"/>
      <c r="F1" s="9"/>
      <c r="G1" s="94" t="s">
        <v>1</v>
      </c>
      <c r="H1" s="94"/>
      <c r="I1" s="94"/>
      <c r="J1" s="94"/>
      <c r="K1" s="94"/>
      <c r="L1" s="94"/>
      <c r="M1" s="94"/>
      <c r="N1" s="12"/>
      <c r="O1" s="93">
        <f ca="1">TODAY()</f>
        <v>45728</v>
      </c>
      <c r="P1" s="93"/>
      <c r="Q1" s="93"/>
      <c r="R1" s="93"/>
      <c r="S1" s="93"/>
      <c r="T1" s="93"/>
      <c r="U1" s="93"/>
      <c r="V1" s="93"/>
      <c r="W1" s="93"/>
      <c r="X1" s="93"/>
    </row>
    <row r="2" spans="1:34" ht="30" customHeight="1">
      <c r="B2" s="72" t="s">
        <v>2</v>
      </c>
      <c r="C2" s="73"/>
      <c r="D2" s="10"/>
      <c r="E2" s="11"/>
      <c r="F2" s="10"/>
      <c r="G2" s="94" t="s">
        <v>3</v>
      </c>
      <c r="H2" s="94"/>
      <c r="I2" s="94"/>
      <c r="J2" s="94"/>
      <c r="K2" s="94"/>
      <c r="L2" s="94"/>
      <c r="M2" s="94"/>
      <c r="N2" s="12"/>
      <c r="O2" s="92">
        <v>1</v>
      </c>
      <c r="P2" s="92"/>
      <c r="Q2" s="92"/>
      <c r="R2" s="92"/>
      <c r="S2" s="92"/>
      <c r="T2" s="92"/>
      <c r="U2" s="92"/>
      <c r="V2" s="92"/>
      <c r="W2" s="92"/>
      <c r="X2" s="92"/>
    </row>
    <row r="3" spans="1:34" s="13" customFormat="1" ht="30" customHeight="1">
      <c r="A3" s="3"/>
      <c r="B3" s="76"/>
      <c r="E3" s="14"/>
      <c r="G3" s="95">
        <f ca="1">G4</f>
        <v>45726</v>
      </c>
      <c r="H3" s="95"/>
      <c r="I3" s="95"/>
      <c r="J3" s="95"/>
      <c r="K3" s="95"/>
      <c r="L3" s="95"/>
      <c r="M3" s="95"/>
      <c r="N3" s="96">
        <f ca="1">N4</f>
        <v>45733</v>
      </c>
      <c r="O3" s="96"/>
      <c r="P3" s="96"/>
      <c r="Q3" s="96"/>
      <c r="R3" s="96"/>
      <c r="S3" s="96"/>
      <c r="T3" s="96"/>
      <c r="U3" s="96">
        <f ca="1">U4</f>
        <v>45740</v>
      </c>
      <c r="V3" s="96"/>
      <c r="W3" s="96"/>
      <c r="X3" s="96"/>
      <c r="Y3" s="96"/>
      <c r="Z3" s="96"/>
      <c r="AA3" s="96"/>
      <c r="AB3" s="96">
        <f ca="1">AB4</f>
        <v>45747</v>
      </c>
      <c r="AC3" s="96"/>
      <c r="AD3" s="96"/>
      <c r="AE3" s="96"/>
      <c r="AF3" s="96"/>
      <c r="AG3" s="96"/>
      <c r="AH3" s="96"/>
    </row>
    <row r="4" spans="1:34" s="13" customFormat="1" ht="15" customHeight="1">
      <c r="A4" s="107"/>
      <c r="B4" s="108" t="s">
        <v>4</v>
      </c>
      <c r="C4" s="109" t="s">
        <v>5</v>
      </c>
      <c r="D4" s="106" t="s">
        <v>6</v>
      </c>
      <c r="E4" s="106" t="s">
        <v>7</v>
      </c>
      <c r="F4" s="106" t="s">
        <v>8</v>
      </c>
      <c r="G4" s="15">
        <f ca="1">Project_Start-WEEKDAY(Project_Start,1)+2+7*(Display_Week-1)</f>
        <v>45726</v>
      </c>
      <c r="H4" s="15">
        <f ca="1">G4+1</f>
        <v>45727</v>
      </c>
      <c r="I4" s="15">
        <f t="shared" ref="I4:AH4" ca="1" si="0">H4+1</f>
        <v>45728</v>
      </c>
      <c r="J4" s="15">
        <f t="shared" ca="1" si="0"/>
        <v>45729</v>
      </c>
      <c r="K4" s="15">
        <f t="shared" ca="1" si="0"/>
        <v>45730</v>
      </c>
      <c r="L4" s="15">
        <f t="shared" ca="1" si="0"/>
        <v>45731</v>
      </c>
      <c r="M4" s="16">
        <f t="shared" ca="1" si="0"/>
        <v>45732</v>
      </c>
      <c r="N4" s="17">
        <f ca="1">M4+1</f>
        <v>45733</v>
      </c>
      <c r="O4" s="15">
        <f ca="1">N4+1</f>
        <v>45734</v>
      </c>
      <c r="P4" s="15">
        <f t="shared" ca="1" si="0"/>
        <v>45735</v>
      </c>
      <c r="Q4" s="15">
        <f t="shared" ca="1" si="0"/>
        <v>45736</v>
      </c>
      <c r="R4" s="15">
        <f t="shared" ca="1" si="0"/>
        <v>45737</v>
      </c>
      <c r="S4" s="15">
        <f t="shared" ca="1" si="0"/>
        <v>45738</v>
      </c>
      <c r="T4" s="16">
        <f t="shared" ca="1" si="0"/>
        <v>45739</v>
      </c>
      <c r="U4" s="17">
        <f ca="1">T4+1</f>
        <v>45740</v>
      </c>
      <c r="V4" s="15">
        <f ca="1">U4+1</f>
        <v>45741</v>
      </c>
      <c r="W4" s="15">
        <f t="shared" ca="1" si="0"/>
        <v>45742</v>
      </c>
      <c r="X4" s="15">
        <f t="shared" ca="1" si="0"/>
        <v>45743</v>
      </c>
      <c r="Y4" s="15">
        <f t="shared" ca="1" si="0"/>
        <v>45744</v>
      </c>
      <c r="Z4" s="15">
        <f t="shared" ca="1" si="0"/>
        <v>45745</v>
      </c>
      <c r="AA4" s="16">
        <f t="shared" ca="1" si="0"/>
        <v>45746</v>
      </c>
      <c r="AB4" s="17">
        <f ca="1">AA4+1</f>
        <v>45747</v>
      </c>
      <c r="AC4" s="15">
        <f ca="1">AB4+1</f>
        <v>45748</v>
      </c>
      <c r="AD4" s="15">
        <f t="shared" ca="1" si="0"/>
        <v>45749</v>
      </c>
      <c r="AE4" s="15">
        <f t="shared" ca="1" si="0"/>
        <v>45750</v>
      </c>
      <c r="AF4" s="15">
        <f t="shared" ca="1" si="0"/>
        <v>45751</v>
      </c>
      <c r="AG4" s="15">
        <f t="shared" ca="1" si="0"/>
        <v>45752</v>
      </c>
      <c r="AH4" s="16">
        <f t="shared" ca="1" si="0"/>
        <v>45753</v>
      </c>
    </row>
    <row r="5" spans="1:34" s="13" customFormat="1" ht="15" customHeight="1">
      <c r="A5" s="107"/>
      <c r="B5" s="108"/>
      <c r="C5" s="109"/>
      <c r="D5" s="106"/>
      <c r="E5" s="106"/>
      <c r="F5" s="106"/>
      <c r="G5" s="18" t="str">
        <f t="shared" ref="G5:AH5" ca="1" si="1">LEFT(TEXT(G4,"ddd"),1)</f>
        <v>M</v>
      </c>
      <c r="H5" s="19" t="str">
        <f t="shared" ca="1" si="1"/>
        <v>T</v>
      </c>
      <c r="I5" s="19" t="str">
        <f t="shared" ca="1" si="1"/>
        <v>W</v>
      </c>
      <c r="J5" s="19" t="str">
        <f t="shared" ca="1" si="1"/>
        <v>T</v>
      </c>
      <c r="K5" s="19" t="str">
        <f t="shared" ca="1" si="1"/>
        <v>F</v>
      </c>
      <c r="L5" s="19" t="str">
        <f t="shared" ca="1" si="1"/>
        <v>S</v>
      </c>
      <c r="M5" s="19" t="str">
        <f t="shared" ca="1" si="1"/>
        <v>S</v>
      </c>
      <c r="N5" s="19" t="str">
        <f t="shared" ca="1" si="1"/>
        <v>M</v>
      </c>
      <c r="O5" s="19" t="str">
        <f t="shared" ca="1" si="1"/>
        <v>T</v>
      </c>
      <c r="P5" s="19" t="str">
        <f t="shared" ca="1" si="1"/>
        <v>W</v>
      </c>
      <c r="Q5" s="19" t="str">
        <f t="shared" ca="1" si="1"/>
        <v>T</v>
      </c>
      <c r="R5" s="19" t="str">
        <f t="shared" ca="1" si="1"/>
        <v>F</v>
      </c>
      <c r="S5" s="19" t="str">
        <f t="shared" ca="1" si="1"/>
        <v>S</v>
      </c>
      <c r="T5" s="19" t="str">
        <f t="shared" ca="1" si="1"/>
        <v>S</v>
      </c>
      <c r="U5" s="19" t="str">
        <f t="shared" ca="1" si="1"/>
        <v>M</v>
      </c>
      <c r="V5" s="19" t="str">
        <f t="shared" ca="1" si="1"/>
        <v>T</v>
      </c>
      <c r="W5" s="19" t="str">
        <f t="shared" ca="1" si="1"/>
        <v>W</v>
      </c>
      <c r="X5" s="19" t="str">
        <f t="shared" ca="1" si="1"/>
        <v>T</v>
      </c>
      <c r="Y5" s="19" t="str">
        <f t="shared" ca="1" si="1"/>
        <v>F</v>
      </c>
      <c r="Z5" s="19" t="str">
        <f t="shared" ca="1" si="1"/>
        <v>S</v>
      </c>
      <c r="AA5" s="19" t="str">
        <f t="shared" ca="1" si="1"/>
        <v>S</v>
      </c>
      <c r="AB5" s="19" t="str">
        <f t="shared" ca="1" si="1"/>
        <v>M</v>
      </c>
      <c r="AC5" s="19" t="str">
        <f t="shared" ca="1" si="1"/>
        <v>T</v>
      </c>
      <c r="AD5" s="19" t="str">
        <f t="shared" ca="1" si="1"/>
        <v>W</v>
      </c>
      <c r="AE5" s="19" t="str">
        <f t="shared" ca="1" si="1"/>
        <v>T</v>
      </c>
      <c r="AF5" s="19" t="str">
        <f t="shared" ca="1" si="1"/>
        <v>F</v>
      </c>
      <c r="AG5" s="19" t="str">
        <f t="shared" ca="1" si="1"/>
        <v>S</v>
      </c>
      <c r="AH5" s="19" t="str">
        <f t="shared" ca="1" si="1"/>
        <v>S</v>
      </c>
    </row>
    <row r="6" spans="1:34" s="13" customFormat="1" ht="30" hidden="1" customHeight="1">
      <c r="A6" s="2" t="s">
        <v>9</v>
      </c>
      <c r="B6" s="20"/>
      <c r="C6" s="21"/>
      <c r="D6" s="20"/>
      <c r="E6" s="20"/>
      <c r="F6" s="20"/>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row>
    <row r="7" spans="1:34" s="29" customFormat="1" ht="30" customHeight="1">
      <c r="A7" s="3"/>
      <c r="B7" s="23" t="s">
        <v>10</v>
      </c>
      <c r="C7" s="24"/>
      <c r="D7" s="25"/>
      <c r="E7" s="26"/>
      <c r="F7" s="27"/>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row>
    <row r="8" spans="1:34" s="29" customFormat="1" ht="30" customHeight="1">
      <c r="A8" s="3"/>
      <c r="B8" s="30" t="s">
        <v>11</v>
      </c>
      <c r="C8" s="31" t="s">
        <v>12</v>
      </c>
      <c r="D8" s="32">
        <v>1</v>
      </c>
      <c r="E8" s="33">
        <f ca="1">Project_Start</f>
        <v>45728</v>
      </c>
      <c r="F8" s="33">
        <f ca="1">E8+3</f>
        <v>45731</v>
      </c>
      <c r="G8" s="34"/>
      <c r="H8" s="34"/>
      <c r="I8" s="34"/>
      <c r="J8" s="34"/>
      <c r="K8" s="34"/>
      <c r="L8" s="34"/>
      <c r="M8" s="34"/>
      <c r="N8" s="34"/>
      <c r="O8" s="34"/>
      <c r="P8" s="34"/>
      <c r="Q8" s="34"/>
      <c r="R8" s="34"/>
      <c r="S8" s="34"/>
      <c r="T8" s="34"/>
      <c r="U8" s="34"/>
      <c r="X8" s="34"/>
      <c r="Y8" s="34"/>
      <c r="Z8" s="34"/>
      <c r="AA8" s="34"/>
      <c r="AB8" s="34"/>
      <c r="AC8" s="34"/>
      <c r="AD8" s="34"/>
      <c r="AE8" s="34"/>
      <c r="AF8" s="34"/>
      <c r="AG8" s="34"/>
      <c r="AH8" s="34"/>
    </row>
    <row r="9" spans="1:34" s="29" customFormat="1" ht="30" customHeight="1">
      <c r="A9" s="3"/>
      <c r="B9" s="35" t="s">
        <v>13</v>
      </c>
      <c r="C9" s="36" t="s">
        <v>14</v>
      </c>
      <c r="D9" s="37">
        <v>1</v>
      </c>
      <c r="E9" s="38">
        <f ca="1">F8</f>
        <v>45731</v>
      </c>
      <c r="F9" s="38">
        <f ca="1">E9+2</f>
        <v>45733</v>
      </c>
      <c r="G9" s="34"/>
      <c r="H9" s="34"/>
      <c r="I9" s="34"/>
      <c r="J9" s="34"/>
      <c r="K9" s="34"/>
      <c r="L9" s="34"/>
      <c r="M9" s="34"/>
      <c r="N9" s="34"/>
      <c r="O9" s="34"/>
      <c r="P9" s="34"/>
      <c r="Q9" s="39"/>
      <c r="R9" s="39"/>
      <c r="S9" s="34"/>
      <c r="Y9" s="34"/>
      <c r="Z9" s="34"/>
      <c r="AA9" s="34"/>
      <c r="AB9" s="34"/>
      <c r="AC9" s="34"/>
      <c r="AD9" s="34"/>
      <c r="AE9" s="34"/>
      <c r="AF9" s="34"/>
      <c r="AG9" s="34"/>
      <c r="AH9" s="34"/>
    </row>
    <row r="10" spans="1:34" s="29" customFormat="1" ht="30" customHeight="1">
      <c r="A10" s="2"/>
      <c r="B10" s="35" t="s">
        <v>15</v>
      </c>
      <c r="C10" s="36" t="s">
        <v>16</v>
      </c>
      <c r="D10" s="37">
        <v>1</v>
      </c>
      <c r="E10" s="38">
        <f ca="1">F9</f>
        <v>45733</v>
      </c>
      <c r="F10" s="38">
        <f ca="1">E10+4</f>
        <v>45737</v>
      </c>
      <c r="G10" s="34"/>
      <c r="H10" s="34"/>
      <c r="I10" s="34"/>
      <c r="J10" s="34"/>
      <c r="K10" s="34"/>
      <c r="L10" s="34"/>
      <c r="M10" s="34"/>
      <c r="N10" s="34"/>
      <c r="O10" s="34"/>
      <c r="P10" s="34"/>
      <c r="Q10" s="34"/>
      <c r="R10" s="34"/>
      <c r="S10" s="34"/>
      <c r="T10" s="34"/>
      <c r="U10" s="34"/>
      <c r="X10" s="34"/>
      <c r="Y10" s="34"/>
      <c r="Z10" s="34"/>
      <c r="AA10" s="34"/>
      <c r="AB10" s="34"/>
      <c r="AC10" s="34"/>
      <c r="AD10" s="34"/>
      <c r="AE10" s="34"/>
      <c r="AF10" s="34"/>
      <c r="AG10" s="34"/>
      <c r="AH10" s="34"/>
    </row>
    <row r="11" spans="1:34" s="29" customFormat="1" ht="30" customHeight="1">
      <c r="A11" s="2"/>
      <c r="B11" s="35" t="s">
        <v>17</v>
      </c>
      <c r="C11" s="36" t="s">
        <v>18</v>
      </c>
      <c r="D11" s="37">
        <v>1</v>
      </c>
      <c r="E11" s="38">
        <f ca="1">F10</f>
        <v>45737</v>
      </c>
      <c r="F11" s="38">
        <f ca="1">E11+5</f>
        <v>45742</v>
      </c>
      <c r="G11" s="34"/>
      <c r="H11" s="34"/>
      <c r="I11" s="34"/>
      <c r="J11" s="34"/>
      <c r="K11" s="34"/>
      <c r="L11" s="34"/>
      <c r="M11" s="34"/>
      <c r="N11" s="34"/>
      <c r="O11" s="34"/>
      <c r="P11" s="34"/>
      <c r="Q11" s="34"/>
      <c r="R11" s="34"/>
      <c r="U11" s="34"/>
      <c r="X11" s="34"/>
      <c r="Y11" s="34"/>
      <c r="Z11" s="34"/>
      <c r="AA11" s="34"/>
      <c r="AB11" s="34"/>
      <c r="AC11" s="34"/>
      <c r="AD11" s="34"/>
      <c r="AE11" s="34"/>
      <c r="AF11" s="34"/>
      <c r="AG11" s="34"/>
      <c r="AH11" s="34"/>
    </row>
    <row r="12" spans="1:34" s="29" customFormat="1" ht="30" customHeight="1">
      <c r="A12" s="3"/>
      <c r="B12" s="40" t="s">
        <v>19</v>
      </c>
      <c r="C12" s="41"/>
      <c r="D12" s="42"/>
      <c r="E12" s="43"/>
      <c r="F12" s="44"/>
    </row>
    <row r="13" spans="1:34" s="29" customFormat="1" ht="30" customHeight="1">
      <c r="A13" s="3"/>
      <c r="B13" s="45" t="s">
        <v>20</v>
      </c>
      <c r="C13" s="46" t="s">
        <v>12</v>
      </c>
      <c r="D13" s="47">
        <v>0</v>
      </c>
      <c r="E13" s="48">
        <v>45727</v>
      </c>
      <c r="F13" s="48">
        <f>E13+4</f>
        <v>45731</v>
      </c>
      <c r="G13" s="34"/>
      <c r="N13" s="34"/>
      <c r="O13" s="34"/>
      <c r="P13" s="34"/>
      <c r="Q13" s="34"/>
      <c r="R13" s="34"/>
      <c r="S13" s="34"/>
      <c r="T13" s="34"/>
      <c r="U13" s="34"/>
      <c r="V13" s="34"/>
      <c r="W13" s="34"/>
      <c r="X13" s="34"/>
      <c r="Y13" s="34"/>
      <c r="Z13" s="34"/>
      <c r="AA13" s="34"/>
      <c r="AB13" s="34"/>
      <c r="AC13" s="34"/>
      <c r="AD13" s="34"/>
      <c r="AE13" s="34"/>
      <c r="AF13" s="34"/>
      <c r="AG13" s="34"/>
      <c r="AH13" s="34"/>
    </row>
    <row r="14" spans="1:34" s="29" customFormat="1" ht="30" customHeight="1">
      <c r="A14" s="2"/>
      <c r="B14" s="45" t="s">
        <v>21</v>
      </c>
      <c r="C14" s="46" t="s">
        <v>16</v>
      </c>
      <c r="D14" s="47">
        <v>0</v>
      </c>
      <c r="E14" s="48">
        <f>E13+2</f>
        <v>45729</v>
      </c>
      <c r="F14" s="48">
        <f>E14+5</f>
        <v>45734</v>
      </c>
      <c r="G14" s="34"/>
      <c r="N14" s="34"/>
      <c r="O14" s="34"/>
      <c r="P14" s="34"/>
      <c r="Q14" s="34"/>
      <c r="R14" s="34"/>
      <c r="S14" s="34"/>
      <c r="T14" s="34"/>
      <c r="U14" s="34"/>
      <c r="V14" s="34"/>
      <c r="W14" s="34"/>
      <c r="X14" s="34"/>
      <c r="Y14" s="34"/>
      <c r="Z14" s="34"/>
      <c r="AA14" s="34"/>
      <c r="AB14" s="34"/>
      <c r="AC14" s="34"/>
      <c r="AD14" s="34"/>
      <c r="AE14" s="34"/>
      <c r="AF14" s="34"/>
      <c r="AG14" s="34"/>
      <c r="AH14" s="34"/>
    </row>
    <row r="15" spans="1:34" s="29" customFormat="1" ht="30" customHeight="1">
      <c r="A15" s="2"/>
      <c r="B15" s="45" t="s">
        <v>22</v>
      </c>
      <c r="C15" s="77" t="s">
        <v>14</v>
      </c>
      <c r="D15" s="47">
        <v>0</v>
      </c>
      <c r="E15" s="48">
        <f>F14</f>
        <v>45734</v>
      </c>
      <c r="F15" s="48">
        <f>E15+3</f>
        <v>45737</v>
      </c>
      <c r="G15" s="34"/>
      <c r="N15" s="34"/>
      <c r="O15" s="34"/>
      <c r="P15" s="34"/>
      <c r="Q15" s="34"/>
      <c r="R15" s="34"/>
      <c r="S15" s="34"/>
      <c r="T15" s="34"/>
      <c r="U15" s="34"/>
      <c r="V15" s="34"/>
      <c r="W15" s="34"/>
      <c r="X15" s="34"/>
      <c r="Y15" s="34"/>
      <c r="Z15" s="34"/>
      <c r="AA15" s="34"/>
      <c r="AB15" s="34"/>
      <c r="AC15" s="34"/>
      <c r="AD15" s="34"/>
      <c r="AE15" s="34"/>
      <c r="AF15" s="34"/>
      <c r="AG15" s="34"/>
      <c r="AH15" s="34"/>
    </row>
    <row r="16" spans="1:34" s="29" customFormat="1" ht="30" customHeight="1">
      <c r="A16" s="2"/>
      <c r="B16" s="45" t="s">
        <v>23</v>
      </c>
      <c r="C16" s="46" t="s">
        <v>18</v>
      </c>
      <c r="D16" s="47">
        <v>0</v>
      </c>
      <c r="E16" s="48">
        <f>E15</f>
        <v>45734</v>
      </c>
      <c r="F16" s="48">
        <f>E16+2</f>
        <v>45736</v>
      </c>
      <c r="G16" s="34"/>
      <c r="N16" s="34"/>
      <c r="O16" s="34"/>
      <c r="P16" s="34"/>
      <c r="Q16" s="34"/>
      <c r="R16" s="34"/>
      <c r="S16" s="34"/>
      <c r="T16" s="34"/>
      <c r="U16" s="34"/>
      <c r="V16" s="34"/>
      <c r="W16" s="34"/>
      <c r="X16" s="34"/>
      <c r="Y16" s="34"/>
      <c r="Z16" s="34"/>
      <c r="AA16" s="34"/>
      <c r="AB16" s="34"/>
      <c r="AC16" s="34"/>
      <c r="AD16" s="34"/>
      <c r="AE16" s="34"/>
      <c r="AF16" s="34"/>
      <c r="AG16" s="34"/>
      <c r="AH16" s="34"/>
    </row>
    <row r="17" spans="1:34" s="29" customFormat="1" ht="30" customHeight="1">
      <c r="A17" s="2"/>
      <c r="B17" s="49" t="s">
        <v>24</v>
      </c>
      <c r="C17" s="50"/>
      <c r="D17" s="51"/>
      <c r="E17" s="52"/>
      <c r="F17" s="53"/>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row>
    <row r="18" spans="1:34" s="29" customFormat="1" ht="30" customHeight="1">
      <c r="A18" s="2"/>
      <c r="B18" s="55" t="s">
        <v>25</v>
      </c>
      <c r="C18" s="56" t="s">
        <v>12</v>
      </c>
      <c r="D18" s="57">
        <v>0</v>
      </c>
      <c r="E18" s="58">
        <f ca="1">E8+15</f>
        <v>45743</v>
      </c>
      <c r="F18" s="58">
        <f ca="1">E18+5</f>
        <v>45748</v>
      </c>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row>
    <row r="19" spans="1:34" s="29" customFormat="1" ht="30" customHeight="1">
      <c r="A19" s="2"/>
      <c r="B19" s="55" t="s">
        <v>26</v>
      </c>
      <c r="C19" s="56" t="s">
        <v>14</v>
      </c>
      <c r="D19" s="57">
        <v>0</v>
      </c>
      <c r="E19" s="58">
        <f ca="1">F18+1</f>
        <v>45749</v>
      </c>
      <c r="F19" s="58">
        <f ca="1">E19+3</f>
        <v>45752</v>
      </c>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row>
    <row r="20" spans="1:34" s="29" customFormat="1" ht="30" customHeight="1">
      <c r="A20" s="2"/>
      <c r="B20" s="55" t="s">
        <v>27</v>
      </c>
      <c r="C20" s="56" t="s">
        <v>16</v>
      </c>
      <c r="D20" s="57">
        <v>0</v>
      </c>
      <c r="E20" s="58">
        <f ca="1">E19</f>
        <v>45749</v>
      </c>
      <c r="F20" s="58">
        <f ca="1">E20+4</f>
        <v>45753</v>
      </c>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row>
    <row r="21" spans="1:34" s="29" customFormat="1" ht="30" customHeight="1">
      <c r="A21" s="2"/>
      <c r="B21" s="55" t="s">
        <v>28</v>
      </c>
      <c r="C21" s="56" t="s">
        <v>18</v>
      </c>
      <c r="D21" s="57">
        <v>0</v>
      </c>
      <c r="E21" s="58">
        <f ca="1">F20-1</f>
        <v>45752</v>
      </c>
      <c r="F21" s="58">
        <f ca="1">E21+1</f>
        <v>45753</v>
      </c>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row>
    <row r="22" spans="1:34" s="29" customFormat="1" ht="30" customHeight="1">
      <c r="A22" s="2"/>
      <c r="B22" s="59" t="s">
        <v>29</v>
      </c>
      <c r="C22" s="60"/>
      <c r="D22" s="61"/>
      <c r="E22" s="62"/>
      <c r="F22" s="63"/>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row>
    <row r="23" spans="1:34" s="29" customFormat="1" ht="30" customHeight="1">
      <c r="A23" s="2"/>
      <c r="B23" s="65" t="s">
        <v>30</v>
      </c>
      <c r="C23" s="66" t="s">
        <v>12</v>
      </c>
      <c r="D23" s="67">
        <v>0</v>
      </c>
      <c r="E23" s="68">
        <f ca="1">E18+2</f>
        <v>45745</v>
      </c>
      <c r="F23" s="68">
        <f ca="1">E23+3</f>
        <v>45748</v>
      </c>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row>
    <row r="24" spans="1:34" s="29" customFormat="1" ht="30" customHeight="1">
      <c r="A24" s="2"/>
      <c r="B24" s="65" t="s">
        <v>31</v>
      </c>
      <c r="C24" s="66" t="s">
        <v>14</v>
      </c>
      <c r="D24" s="67">
        <v>0</v>
      </c>
      <c r="E24" s="68">
        <f ca="1">F23</f>
        <v>45748</v>
      </c>
      <c r="F24" s="68">
        <f ca="1">E24+4</f>
        <v>45752</v>
      </c>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row>
    <row r="25" spans="1:34" s="29" customFormat="1" ht="30" customHeight="1">
      <c r="A25" s="2"/>
      <c r="B25" s="65" t="s">
        <v>32</v>
      </c>
      <c r="C25" s="66" t="s">
        <v>16</v>
      </c>
      <c r="D25" s="67">
        <v>0</v>
      </c>
      <c r="E25" s="68">
        <f ca="1">F24</f>
        <v>45752</v>
      </c>
      <c r="F25" s="68">
        <f ca="1">E25+1</f>
        <v>45753</v>
      </c>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row>
    <row r="26" spans="1:34" s="29" customFormat="1" ht="30" customHeight="1">
      <c r="A26" s="2"/>
      <c r="B26" s="65" t="s">
        <v>33</v>
      </c>
      <c r="C26" s="66" t="s">
        <v>18</v>
      </c>
      <c r="D26" s="67">
        <v>0</v>
      </c>
      <c r="E26" s="68">
        <f ca="1">E23+5</f>
        <v>45750</v>
      </c>
      <c r="F26" s="68">
        <f ca="1">E26+3</f>
        <v>45753</v>
      </c>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row>
    <row r="27" spans="1:34" s="29" customFormat="1" ht="30" customHeight="1">
      <c r="A27" s="2"/>
      <c r="B27"/>
      <c r="C27"/>
      <c r="D27"/>
      <c r="E27"/>
      <c r="F27"/>
      <c r="G27"/>
      <c r="H27"/>
      <c r="I27"/>
      <c r="J27"/>
      <c r="K27"/>
      <c r="L27"/>
      <c r="M27"/>
      <c r="N27"/>
      <c r="O27"/>
      <c r="P27"/>
      <c r="Q27"/>
      <c r="R27"/>
      <c r="S27"/>
      <c r="T27"/>
      <c r="U27"/>
      <c r="V27"/>
      <c r="W27"/>
      <c r="X27"/>
      <c r="Y27"/>
      <c r="Z27"/>
      <c r="AA27"/>
      <c r="AB27"/>
      <c r="AC27"/>
      <c r="AD27"/>
      <c r="AE27"/>
      <c r="AF27"/>
      <c r="AG27"/>
      <c r="AH27"/>
    </row>
    <row r="28" spans="1:34" s="29" customFormat="1" ht="30" customHeight="1">
      <c r="A28" s="101" t="s">
        <v>34</v>
      </c>
      <c r="B28" s="102"/>
      <c r="C28" s="102"/>
      <c r="D28" s="102"/>
      <c r="E28" s="103"/>
      <c r="F28"/>
      <c r="G28"/>
      <c r="H28"/>
      <c r="I28"/>
      <c r="J28"/>
      <c r="K28"/>
      <c r="L28"/>
      <c r="M28"/>
      <c r="N28"/>
      <c r="O28"/>
      <c r="P28"/>
      <c r="Q28"/>
      <c r="R28"/>
      <c r="S28"/>
      <c r="T28"/>
      <c r="U28"/>
      <c r="V28"/>
      <c r="W28"/>
      <c r="X28"/>
      <c r="Y28"/>
      <c r="Z28"/>
      <c r="AA28"/>
      <c r="AB28"/>
      <c r="AC28"/>
      <c r="AD28"/>
      <c r="AE28"/>
      <c r="AF28"/>
      <c r="AG28"/>
      <c r="AH28"/>
    </row>
    <row r="29" spans="1:34" s="29" customFormat="1" ht="30" customHeight="1">
      <c r="A29" s="104" t="s">
        <v>35</v>
      </c>
      <c r="B29" s="105"/>
      <c r="C29" t="s">
        <v>36</v>
      </c>
      <c r="D29" s="81" t="s">
        <v>37</v>
      </c>
      <c r="E29" s="78" t="s">
        <v>38</v>
      </c>
      <c r="F29"/>
      <c r="G29"/>
      <c r="H29"/>
      <c r="I29"/>
      <c r="J29"/>
      <c r="K29"/>
      <c r="L29"/>
      <c r="M29"/>
      <c r="N29"/>
      <c r="O29"/>
      <c r="P29"/>
      <c r="Q29"/>
      <c r="R29"/>
      <c r="S29"/>
      <c r="T29"/>
      <c r="U29"/>
      <c r="V29"/>
      <c r="W29"/>
      <c r="X29"/>
      <c r="Y29"/>
      <c r="Z29"/>
      <c r="AA29"/>
      <c r="AB29"/>
      <c r="AC29"/>
      <c r="AD29"/>
      <c r="AE29"/>
      <c r="AF29"/>
      <c r="AG29"/>
      <c r="AH29"/>
    </row>
    <row r="30" spans="1:34" s="29" customFormat="1" ht="30" customHeight="1">
      <c r="A30" s="104" t="s">
        <v>39</v>
      </c>
      <c r="B30" s="105"/>
      <c r="C30" s="86" t="s">
        <v>40</v>
      </c>
      <c r="D30" s="91" t="s">
        <v>41</v>
      </c>
      <c r="E30" s="87" t="s">
        <v>42</v>
      </c>
      <c r="F30"/>
      <c r="G30"/>
      <c r="H30"/>
      <c r="I30"/>
      <c r="J30"/>
      <c r="K30"/>
      <c r="L30"/>
      <c r="M30"/>
      <c r="N30"/>
      <c r="O30"/>
      <c r="P30"/>
      <c r="Q30"/>
      <c r="R30"/>
      <c r="S30"/>
      <c r="T30"/>
      <c r="U30"/>
      <c r="V30"/>
      <c r="W30"/>
      <c r="X30"/>
      <c r="Y30"/>
      <c r="Z30"/>
      <c r="AA30"/>
      <c r="AB30"/>
      <c r="AC30"/>
      <c r="AD30"/>
      <c r="AE30"/>
      <c r="AF30"/>
      <c r="AG30"/>
      <c r="AH30"/>
    </row>
    <row r="31" spans="1:34" s="29" customFormat="1" ht="30" customHeight="1">
      <c r="A31" s="99" t="s">
        <v>14</v>
      </c>
      <c r="B31" s="100"/>
      <c r="C31" s="84" t="s">
        <v>43</v>
      </c>
      <c r="D31" s="83" t="s">
        <v>44</v>
      </c>
      <c r="E31" s="85" t="s">
        <v>45</v>
      </c>
      <c r="F31"/>
      <c r="G31"/>
      <c r="H31"/>
      <c r="I31"/>
      <c r="J31"/>
      <c r="K31"/>
      <c r="L31"/>
      <c r="M31"/>
      <c r="N31"/>
      <c r="O31"/>
      <c r="P31"/>
      <c r="Q31"/>
      <c r="R31"/>
      <c r="S31"/>
      <c r="T31"/>
      <c r="U31"/>
      <c r="V31"/>
      <c r="W31"/>
      <c r="X31"/>
      <c r="Y31"/>
      <c r="Z31"/>
      <c r="AA31"/>
      <c r="AB31"/>
      <c r="AC31"/>
      <c r="AD31"/>
      <c r="AE31"/>
      <c r="AF31"/>
      <c r="AG31"/>
      <c r="AH31"/>
    </row>
    <row r="32" spans="1:34" s="29" customFormat="1" ht="30" customHeight="1">
      <c r="A32" s="97" t="s">
        <v>16</v>
      </c>
      <c r="B32" s="98"/>
      <c r="C32" s="88" t="s">
        <v>46</v>
      </c>
      <c r="D32" s="89" t="s">
        <v>47</v>
      </c>
      <c r="E32" s="90" t="s">
        <v>48</v>
      </c>
      <c r="L32"/>
      <c r="M32"/>
      <c r="N32"/>
      <c r="O32"/>
      <c r="P32"/>
      <c r="Q32"/>
      <c r="R32"/>
      <c r="S32"/>
      <c r="T32"/>
      <c r="U32"/>
      <c r="V32"/>
      <c r="W32"/>
      <c r="X32"/>
      <c r="Y32"/>
      <c r="Z32"/>
      <c r="AA32"/>
      <c r="AB32"/>
      <c r="AC32"/>
      <c r="AD32"/>
      <c r="AE32"/>
      <c r="AF32"/>
      <c r="AG32"/>
      <c r="AH32"/>
    </row>
    <row r="33" spans="1:34" s="29" customFormat="1" ht="30" customHeight="1">
      <c r="A33" s="99" t="s">
        <v>18</v>
      </c>
      <c r="B33" s="100"/>
      <c r="C33" s="79" t="s">
        <v>49</v>
      </c>
      <c r="D33" s="82" t="s">
        <v>50</v>
      </c>
      <c r="E33" s="80" t="s">
        <v>51</v>
      </c>
      <c r="F33"/>
      <c r="G33"/>
      <c r="H33"/>
      <c r="I33"/>
      <c r="J33"/>
      <c r="K33"/>
      <c r="L33"/>
      <c r="M33"/>
      <c r="N33"/>
      <c r="O33"/>
      <c r="P33"/>
      <c r="Q33"/>
      <c r="R33"/>
      <c r="S33"/>
      <c r="T33"/>
      <c r="U33"/>
      <c r="V33"/>
      <c r="W33"/>
      <c r="X33"/>
      <c r="Y33"/>
      <c r="Z33"/>
      <c r="AA33"/>
      <c r="AB33"/>
      <c r="AC33"/>
      <c r="AD33"/>
      <c r="AE33"/>
      <c r="AF33"/>
      <c r="AG33"/>
      <c r="AH33"/>
    </row>
    <row r="34" spans="1:34" s="29" customFormat="1" ht="30" customHeight="1">
      <c r="A34" s="2"/>
      <c r="B34"/>
      <c r="C34"/>
      <c r="D34"/>
      <c r="E34"/>
      <c r="F34"/>
      <c r="G34"/>
      <c r="H34"/>
      <c r="I34"/>
      <c r="J34"/>
      <c r="K34"/>
      <c r="L34"/>
      <c r="M34"/>
      <c r="N34"/>
      <c r="O34"/>
      <c r="P34"/>
      <c r="Q34"/>
      <c r="R34"/>
      <c r="S34"/>
      <c r="T34"/>
      <c r="U34"/>
      <c r="V34"/>
      <c r="W34"/>
      <c r="X34"/>
      <c r="Y34"/>
      <c r="Z34"/>
      <c r="AA34"/>
      <c r="AB34"/>
      <c r="AC34"/>
      <c r="AD34"/>
      <c r="AE34"/>
      <c r="AF34"/>
      <c r="AG34"/>
      <c r="AH34"/>
    </row>
    <row r="35" spans="1:34" s="29" customFormat="1" ht="30" customHeight="1">
      <c r="A35" s="2"/>
      <c r="B35"/>
      <c r="C35"/>
      <c r="D35"/>
      <c r="E35"/>
      <c r="F35"/>
      <c r="G35"/>
      <c r="H35"/>
      <c r="I35"/>
      <c r="J35"/>
      <c r="K35"/>
      <c r="L35"/>
      <c r="M35"/>
      <c r="N35"/>
      <c r="O35"/>
      <c r="P35"/>
      <c r="Q35"/>
      <c r="R35"/>
      <c r="S35"/>
      <c r="T35"/>
      <c r="U35"/>
      <c r="V35"/>
      <c r="W35"/>
      <c r="X35"/>
      <c r="Y35"/>
      <c r="Z35"/>
      <c r="AA35"/>
      <c r="AB35"/>
      <c r="AC35"/>
      <c r="AD35"/>
      <c r="AE35"/>
      <c r="AF35"/>
      <c r="AG35"/>
      <c r="AH35"/>
    </row>
    <row r="36" spans="1:34" s="29" customFormat="1" ht="30" customHeight="1">
      <c r="A36" s="2"/>
      <c r="B36"/>
      <c r="C36"/>
      <c r="D36"/>
      <c r="E36"/>
      <c r="F36"/>
      <c r="G36"/>
      <c r="H36"/>
      <c r="I36"/>
      <c r="J36"/>
      <c r="K36"/>
      <c r="L36"/>
      <c r="M36"/>
      <c r="N36"/>
      <c r="O36"/>
      <c r="P36"/>
      <c r="Q36"/>
      <c r="R36"/>
      <c r="S36"/>
      <c r="T36"/>
      <c r="U36"/>
      <c r="V36"/>
      <c r="W36"/>
      <c r="X36"/>
      <c r="Y36"/>
      <c r="Z36"/>
      <c r="AA36"/>
      <c r="AB36"/>
      <c r="AC36"/>
      <c r="AD36"/>
      <c r="AE36"/>
      <c r="AF36"/>
      <c r="AG36"/>
      <c r="AH36"/>
    </row>
    <row r="37" spans="1:34" s="29" customFormat="1" ht="30" customHeight="1">
      <c r="A37" s="2"/>
      <c r="B37" s="75" t="s">
        <v>28</v>
      </c>
      <c r="C37" s="69"/>
      <c r="D37" s="70"/>
      <c r="E37" s="71"/>
      <c r="F37" s="71"/>
      <c r="G37"/>
      <c r="H37"/>
      <c r="I37"/>
      <c r="J37"/>
      <c r="K37"/>
      <c r="L37"/>
      <c r="M37"/>
      <c r="N37"/>
      <c r="O37"/>
      <c r="P37"/>
      <c r="Q37"/>
      <c r="R37"/>
      <c r="S37"/>
      <c r="T37"/>
      <c r="U37"/>
      <c r="V37"/>
      <c r="W37"/>
      <c r="X37"/>
      <c r="Y37"/>
      <c r="Z37"/>
      <c r="AA37"/>
      <c r="AB37"/>
      <c r="AC37"/>
      <c r="AD37"/>
      <c r="AE37"/>
      <c r="AF37"/>
      <c r="AG37"/>
      <c r="AH37"/>
    </row>
    <row r="38" spans="1:34" ht="30" customHeight="1">
      <c r="B38" t="s">
        <v>52</v>
      </c>
    </row>
    <row r="39" spans="1:34" ht="30" customHeight="1">
      <c r="C39" s="5"/>
      <c r="F39" s="4"/>
    </row>
  </sheetData>
  <mergeCells count="20">
    <mergeCell ref="A32:B32"/>
    <mergeCell ref="A33:B33"/>
    <mergeCell ref="A28:E28"/>
    <mergeCell ref="AB3:AH3"/>
    <mergeCell ref="A29:B29"/>
    <mergeCell ref="A30:B30"/>
    <mergeCell ref="A31:B31"/>
    <mergeCell ref="F4:F5"/>
    <mergeCell ref="A4:A5"/>
    <mergeCell ref="B4:B5"/>
    <mergeCell ref="C4:C5"/>
    <mergeCell ref="D4:D5"/>
    <mergeCell ref="E4:E5"/>
    <mergeCell ref="O2:X2"/>
    <mergeCell ref="O1:X1"/>
    <mergeCell ref="G1:M1"/>
    <mergeCell ref="G2:M2"/>
    <mergeCell ref="G3:M3"/>
    <mergeCell ref="N3:T3"/>
    <mergeCell ref="U3:AA3"/>
  </mergeCells>
  <conditionalFormatting sqref="D6:D26 D37">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X8:AG8 X10:AG11 Y9:AG9">
    <cfRule type="expression" dxfId="99" priority="6">
      <formula>AND(task_start&lt;=X$4,ROUNDDOWN((task_end-task_start+1)*task_progress,0)+task_start-1&gt;=X$4)</formula>
    </cfRule>
    <cfRule type="expression" dxfId="98" priority="7" stopIfTrue="1">
      <formula>AND(task_end&gt;=X$4,task_start&lt;Y$4)</formula>
    </cfRule>
  </conditionalFormatting>
  <conditionalFormatting sqref="G13:G16 Y13:AG16">
    <cfRule type="expression" dxfId="97" priority="4">
      <formula>AND(task_start&lt;=G$4,ROUNDDOWN((task_end-task_start+1)*task_progress,0)+task_start-1&gt;=G$4)</formula>
    </cfRule>
    <cfRule type="expression" dxfId="96" priority="5" stopIfTrue="1">
      <formula>AND(task_end&gt;=G$4,task_start&lt;H$4)</formula>
    </cfRule>
  </conditionalFormatting>
  <conditionalFormatting sqref="G18:AG21">
    <cfRule type="expression" dxfId="95" priority="2">
      <formula>AND(task_start&lt;=G$4,ROUNDDOWN((task_end-task_start+1)*task_progress,0)+task_start-1&gt;=G$4)</formula>
    </cfRule>
    <cfRule type="expression" dxfId="94" priority="3" stopIfTrue="1">
      <formula>AND(task_end&gt;=G$4,task_start&lt;H$4)</formula>
    </cfRule>
  </conditionalFormatting>
  <conditionalFormatting sqref="G23:AG26 G38:AG38">
    <cfRule type="expression" dxfId="93" priority="36">
      <formula>AND(task_start&lt;=G$4,ROUNDDOWN((task_end-task_start+1)*task_progress,0)+task_start-1&gt;=G$4)</formula>
    </cfRule>
    <cfRule type="expression" dxfId="92" priority="37" stopIfTrue="1">
      <formula>AND(task_end&gt;=G$4,task_start&lt;H$4)</formula>
    </cfRule>
  </conditionalFormatting>
  <conditionalFormatting sqref="G38:AG38 G3:AG7 X8:AG8 X10:AG11 Y9:AG9 G12:AG12 G17:AG26 G13:G16 Y13:AG16">
    <cfRule type="expression" dxfId="91" priority="1">
      <formula>AND(TODAY()&gt;=G$4, TODAY()&lt;H$4)</formula>
    </cfRule>
  </conditionalFormatting>
  <conditionalFormatting sqref="AH8:AH11">
    <cfRule type="expression" dxfId="90" priority="40">
      <formula>AND(task_start&lt;=AH$4,ROUNDDOWN((task_end-task_start+1)*task_progress,0)+task_start-1&gt;=AH$4)</formula>
    </cfRule>
    <cfRule type="expression" dxfId="89" priority="41" stopIfTrue="1">
      <formula>AND(task_end&gt;=AH$4,task_start&lt;#REF!)</formula>
    </cfRule>
  </conditionalFormatting>
  <conditionalFormatting sqref="AH13:AH16">
    <cfRule type="expression" dxfId="88" priority="44">
      <formula>AND(task_start&lt;=AH$4,ROUNDDOWN((task_end-task_start+1)*task_progress,0)+task_start-1&gt;=AH$4)</formula>
    </cfRule>
    <cfRule type="expression" dxfId="87" priority="45" stopIfTrue="1">
      <formula>AND(task_end&gt;=AH$4,task_start&lt;#REF!)</formula>
    </cfRule>
  </conditionalFormatting>
  <conditionalFormatting sqref="AH18:AH21">
    <cfRule type="expression" dxfId="86" priority="48">
      <formula>AND(task_start&lt;=AH$4,ROUNDDOWN((task_end-task_start+1)*task_progress,0)+task_start-1&gt;=AH$4)</formula>
    </cfRule>
    <cfRule type="expression" dxfId="85" priority="49" stopIfTrue="1">
      <formula>AND(task_end&gt;=AH$4,task_start&lt;#REF!)</formula>
    </cfRule>
  </conditionalFormatting>
  <conditionalFormatting sqref="AH23:AH26 AH38">
    <cfRule type="expression" dxfId="84" priority="52">
      <formula>AND(task_start&lt;=AH$4,ROUNDDOWN((task_end-task_start+1)*task_progress,0)+task_start-1&gt;=AH$4)</formula>
    </cfRule>
    <cfRule type="expression" dxfId="83" priority="53" stopIfTrue="1">
      <formula>AND(task_end&gt;=AH$4,task_start&lt;#REF!)</formula>
    </cfRule>
  </conditionalFormatting>
  <conditionalFormatting sqref="AH3:AH26 AH38">
    <cfRule type="expression" dxfId="82" priority="55">
      <formula>AND(TODAY()&gt;=AH$4, TODAY()&lt;#REF!)</formula>
    </cfRule>
  </conditionalFormatting>
  <conditionalFormatting sqref="G8:U8 G10:U10 G9:S9 G11:P11">
    <cfRule type="expression" dxfId="81" priority="73">
      <formula>AND(task_start&lt;=I$4,ROUNDDOWN((task_end-task_start+1)*task_progress,0)+task_start-1&gt;=I$4)</formula>
    </cfRule>
    <cfRule type="expression" dxfId="80" priority="74" stopIfTrue="1">
      <formula>AND(task_end&gt;=I$4,task_start&lt;J$4)</formula>
    </cfRule>
  </conditionalFormatting>
  <conditionalFormatting sqref="G8:U8 G10:U10 G9:S9 G11:P11">
    <cfRule type="expression" dxfId="79" priority="78">
      <formula>AND(TODAY()&gt;=I$4, TODAY()&lt;J$4)</formula>
    </cfRule>
  </conditionalFormatting>
  <conditionalFormatting sqref="U11">
    <cfRule type="expression" dxfId="78" priority="81">
      <formula>AND(task_start&lt;=X$4,ROUNDDOWN((task_end-task_start+1)*task_progress,0)+task_start-1&gt;=X$4)</formula>
    </cfRule>
    <cfRule type="expression" dxfId="77" priority="82" stopIfTrue="1">
      <formula>AND(task_end&gt;=X$4,task_start&lt;Y$4)</formula>
    </cfRule>
  </conditionalFormatting>
  <conditionalFormatting sqref="U11">
    <cfRule type="expression" dxfId="76" priority="84">
      <formula>AND(TODAY()&gt;=X$4, TODAY()&lt;Y$4)</formula>
    </cfRule>
  </conditionalFormatting>
  <conditionalFormatting sqref="Q11:R11">
    <cfRule type="expression" dxfId="75" priority="87">
      <formula>AND(task_start&lt;=V$4,ROUNDDOWN((task_end-task_start+1)*task_progress,0)+task_start-1&gt;=V$4)</formula>
    </cfRule>
    <cfRule type="expression" dxfId="74" priority="88" stopIfTrue="1">
      <formula>AND(task_end&gt;=V$4,task_start&lt;W$4)</formula>
    </cfRule>
  </conditionalFormatting>
  <conditionalFormatting sqref="Q11:R11">
    <cfRule type="expression" dxfId="73" priority="90">
      <formula>AND(TODAY()&gt;=V$4, TODAY()&lt;W$4)</formula>
    </cfRule>
  </conditionalFormatting>
  <conditionalFormatting sqref="N13:X16">
    <cfRule type="expression" dxfId="72" priority="93">
      <formula>AND(task_start&lt;=H$4,ROUNDDOWN((task_end-task_start+1)*task_progress,0)+task_start-1&gt;=H$4)</formula>
    </cfRule>
    <cfRule type="expression" dxfId="71" priority="94" stopIfTrue="1">
      <formula>AND(task_end&gt;=H$4,task_start&lt;I$4)</formula>
    </cfRule>
  </conditionalFormatting>
  <conditionalFormatting sqref="N13:X16">
    <cfRule type="expression" dxfId="70" priority="98">
      <formula>AND(TODAY()&gt;=H$4, TODAY()&lt;I$4)</formula>
    </cfRule>
  </conditionalFormatting>
  <dataValidations count="11">
    <dataValidation type="whole" operator="greaterThanOrEqual" allowBlank="1" showInputMessage="1" promptTitle="Display Week" prompt="Changing this number will scroll the Gantt Chart view." sqref="O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2"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 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5A8B7-EA63-4067-90D3-1A0562936C6B}">
  <sheetPr>
    <pageSetUpPr fitToPage="1"/>
  </sheetPr>
  <dimension ref="A1:AH37"/>
  <sheetViews>
    <sheetView showGridLines="0" showRuler="0" topLeftCell="A16" zoomScaleNormal="100" zoomScalePageLayoutView="70" workbookViewId="0">
      <selection activeCell="J17" sqref="J17"/>
    </sheetView>
  </sheetViews>
  <sheetFormatPr defaultColWidth="8.75" defaultRowHeight="30" customHeight="1"/>
  <cols>
    <col min="1" max="1" width="2.75" style="2" customWidth="1"/>
    <col min="2" max="2" width="40.125" customWidth="1"/>
    <col min="3" max="3" width="24.75" customWidth="1"/>
    <col min="4" max="4" width="23.625" customWidth="1"/>
    <col min="5" max="5" width="26.125" style="1" customWidth="1"/>
    <col min="6" max="6" width="20.875" customWidth="1"/>
    <col min="7" max="34" width="4.75" customWidth="1"/>
    <col min="35" max="35" width="2.75" customWidth="1"/>
  </cols>
  <sheetData>
    <row r="1" spans="1:34" ht="90" customHeight="1">
      <c r="A1" s="3"/>
      <c r="B1" s="110" t="s">
        <v>53</v>
      </c>
      <c r="C1" s="110"/>
      <c r="D1" s="7"/>
      <c r="E1" s="8"/>
      <c r="F1" s="9"/>
      <c r="G1" s="94" t="s">
        <v>1</v>
      </c>
      <c r="H1" s="94"/>
      <c r="I1" s="94"/>
      <c r="J1" s="94"/>
      <c r="K1" s="94"/>
      <c r="L1" s="94"/>
      <c r="M1" s="94"/>
      <c r="N1" s="12"/>
      <c r="O1" s="93">
        <v>45733</v>
      </c>
      <c r="P1" s="93"/>
      <c r="Q1" s="93"/>
      <c r="R1" s="93"/>
      <c r="S1" s="93"/>
      <c r="T1" s="93"/>
      <c r="U1" s="93"/>
      <c r="V1" s="93"/>
      <c r="W1" s="93"/>
      <c r="X1" s="93"/>
    </row>
    <row r="2" spans="1:34" ht="30" customHeight="1">
      <c r="B2" s="72" t="s">
        <v>2</v>
      </c>
      <c r="C2" s="73"/>
      <c r="D2" s="10"/>
      <c r="E2" s="11"/>
      <c r="F2" s="10"/>
      <c r="G2" s="94" t="s">
        <v>3</v>
      </c>
      <c r="H2" s="94"/>
      <c r="I2" s="94"/>
      <c r="J2" s="94"/>
      <c r="K2" s="94"/>
      <c r="L2" s="94"/>
      <c r="M2" s="94"/>
      <c r="N2" s="12"/>
      <c r="O2" s="92">
        <v>1</v>
      </c>
      <c r="P2" s="92"/>
      <c r="Q2" s="92"/>
      <c r="R2" s="92"/>
      <c r="S2" s="92"/>
      <c r="T2" s="92"/>
      <c r="U2" s="92"/>
      <c r="V2" s="92"/>
      <c r="W2" s="92"/>
      <c r="X2" s="92"/>
    </row>
    <row r="3" spans="1:34" s="13" customFormat="1" ht="30" customHeight="1">
      <c r="A3" s="3"/>
      <c r="B3" s="76"/>
      <c r="E3" s="14"/>
      <c r="G3" s="95">
        <f>G4</f>
        <v>45733</v>
      </c>
      <c r="H3" s="95"/>
      <c r="I3" s="95"/>
      <c r="J3" s="95"/>
      <c r="K3" s="95"/>
      <c r="L3" s="95"/>
      <c r="M3" s="95"/>
      <c r="N3" s="96">
        <f>N4</f>
        <v>45740</v>
      </c>
      <c r="O3" s="96"/>
      <c r="P3" s="96"/>
      <c r="Q3" s="96"/>
      <c r="R3" s="96"/>
      <c r="S3" s="96"/>
      <c r="T3" s="96"/>
      <c r="U3" s="96">
        <f>U4</f>
        <v>45747</v>
      </c>
      <c r="V3" s="96"/>
      <c r="W3" s="96"/>
      <c r="X3" s="96"/>
      <c r="Y3" s="96"/>
      <c r="Z3" s="96"/>
      <c r="AA3" s="96"/>
      <c r="AB3" s="96">
        <f>AB4</f>
        <v>45754</v>
      </c>
      <c r="AC3" s="96"/>
      <c r="AD3" s="96"/>
      <c r="AE3" s="96"/>
      <c r="AF3" s="96"/>
      <c r="AG3" s="96"/>
      <c r="AH3" s="96"/>
    </row>
    <row r="4" spans="1:34" s="13" customFormat="1" ht="15" customHeight="1">
      <c r="A4" s="107"/>
      <c r="B4" s="108" t="s">
        <v>4</v>
      </c>
      <c r="C4" s="109" t="s">
        <v>5</v>
      </c>
      <c r="D4" s="106" t="s">
        <v>6</v>
      </c>
      <c r="E4" s="106" t="s">
        <v>7</v>
      </c>
      <c r="F4" s="106" t="s">
        <v>8</v>
      </c>
      <c r="G4" s="15">
        <f>Project_Start-WEEKDAY(Project_Start,1)+2+7*(Display_Week-1)</f>
        <v>45733</v>
      </c>
      <c r="H4" s="15">
        <f>G4+1</f>
        <v>45734</v>
      </c>
      <c r="I4" s="15">
        <f t="shared" ref="I4:AH4" si="0">H4+1</f>
        <v>45735</v>
      </c>
      <c r="J4" s="15">
        <f t="shared" si="0"/>
        <v>45736</v>
      </c>
      <c r="K4" s="15">
        <f t="shared" si="0"/>
        <v>45737</v>
      </c>
      <c r="L4" s="15">
        <f t="shared" si="0"/>
        <v>45738</v>
      </c>
      <c r="M4" s="16">
        <f t="shared" si="0"/>
        <v>45739</v>
      </c>
      <c r="N4" s="17">
        <f>M4+1</f>
        <v>45740</v>
      </c>
      <c r="O4" s="15">
        <f>N4+1</f>
        <v>45741</v>
      </c>
      <c r="P4" s="15">
        <f t="shared" si="0"/>
        <v>45742</v>
      </c>
      <c r="Q4" s="15">
        <f t="shared" si="0"/>
        <v>45743</v>
      </c>
      <c r="R4" s="15">
        <f t="shared" si="0"/>
        <v>45744</v>
      </c>
      <c r="S4" s="15">
        <f t="shared" si="0"/>
        <v>45745</v>
      </c>
      <c r="T4" s="16">
        <f t="shared" si="0"/>
        <v>45746</v>
      </c>
      <c r="U4" s="17">
        <f>T4+1</f>
        <v>45747</v>
      </c>
      <c r="V4" s="15">
        <f>U4+1</f>
        <v>45748</v>
      </c>
      <c r="W4" s="15">
        <f t="shared" si="0"/>
        <v>45749</v>
      </c>
      <c r="X4" s="15">
        <f t="shared" si="0"/>
        <v>45750</v>
      </c>
      <c r="Y4" s="15">
        <f t="shared" si="0"/>
        <v>45751</v>
      </c>
      <c r="Z4" s="15">
        <f t="shared" si="0"/>
        <v>45752</v>
      </c>
      <c r="AA4" s="16">
        <f t="shared" si="0"/>
        <v>45753</v>
      </c>
      <c r="AB4" s="17">
        <f>AA4+1</f>
        <v>45754</v>
      </c>
      <c r="AC4" s="15">
        <f>AB4+1</f>
        <v>45755</v>
      </c>
      <c r="AD4" s="15">
        <f t="shared" si="0"/>
        <v>45756</v>
      </c>
      <c r="AE4" s="15">
        <f t="shared" si="0"/>
        <v>45757</v>
      </c>
      <c r="AF4" s="15">
        <f t="shared" si="0"/>
        <v>45758</v>
      </c>
      <c r="AG4" s="15">
        <f t="shared" si="0"/>
        <v>45759</v>
      </c>
      <c r="AH4" s="16">
        <f t="shared" si="0"/>
        <v>45760</v>
      </c>
    </row>
    <row r="5" spans="1:34" s="13" customFormat="1" ht="15" customHeight="1">
      <c r="A5" s="107"/>
      <c r="B5" s="108"/>
      <c r="C5" s="109"/>
      <c r="D5" s="106"/>
      <c r="E5" s="106"/>
      <c r="F5" s="106"/>
      <c r="G5" s="18" t="str">
        <f t="shared" ref="G5:AH5" si="1">LEFT(TEXT(G4,"ddd"),1)</f>
        <v>M</v>
      </c>
      <c r="H5" s="19" t="str">
        <f t="shared" si="1"/>
        <v>T</v>
      </c>
      <c r="I5" s="19" t="str">
        <f t="shared" si="1"/>
        <v>W</v>
      </c>
      <c r="J5" s="19" t="str">
        <f t="shared" si="1"/>
        <v>T</v>
      </c>
      <c r="K5" s="19" t="str">
        <f t="shared" si="1"/>
        <v>F</v>
      </c>
      <c r="L5" s="19" t="str">
        <f t="shared" si="1"/>
        <v>S</v>
      </c>
      <c r="M5" s="19" t="str">
        <f t="shared" si="1"/>
        <v>S</v>
      </c>
      <c r="N5" s="19" t="str">
        <f t="shared" si="1"/>
        <v>M</v>
      </c>
      <c r="O5" s="19" t="str">
        <f t="shared" si="1"/>
        <v>T</v>
      </c>
      <c r="P5" s="19" t="str">
        <f t="shared" si="1"/>
        <v>W</v>
      </c>
      <c r="Q5" s="19" t="str">
        <f t="shared" si="1"/>
        <v>T</v>
      </c>
      <c r="R5" s="19" t="str">
        <f t="shared" si="1"/>
        <v>F</v>
      </c>
      <c r="S5" s="19" t="str">
        <f t="shared" si="1"/>
        <v>S</v>
      </c>
      <c r="T5" s="19" t="str">
        <f t="shared" si="1"/>
        <v>S</v>
      </c>
      <c r="U5" s="19" t="str">
        <f t="shared" si="1"/>
        <v>M</v>
      </c>
      <c r="V5" s="19" t="str">
        <f t="shared" si="1"/>
        <v>T</v>
      </c>
      <c r="W5" s="19" t="str">
        <f t="shared" si="1"/>
        <v>W</v>
      </c>
      <c r="X5" s="19" t="str">
        <f t="shared" si="1"/>
        <v>T</v>
      </c>
      <c r="Y5" s="19" t="str">
        <f t="shared" si="1"/>
        <v>F</v>
      </c>
      <c r="Z5" s="19" t="str">
        <f t="shared" si="1"/>
        <v>S</v>
      </c>
      <c r="AA5" s="19" t="str">
        <f t="shared" si="1"/>
        <v>S</v>
      </c>
      <c r="AB5" s="19" t="str">
        <f t="shared" si="1"/>
        <v>M</v>
      </c>
      <c r="AC5" s="19" t="str">
        <f t="shared" si="1"/>
        <v>T</v>
      </c>
      <c r="AD5" s="19" t="str">
        <f t="shared" si="1"/>
        <v>W</v>
      </c>
      <c r="AE5" s="19" t="str">
        <f t="shared" si="1"/>
        <v>T</v>
      </c>
      <c r="AF5" s="19" t="str">
        <f t="shared" si="1"/>
        <v>F</v>
      </c>
      <c r="AG5" s="19" t="str">
        <f t="shared" si="1"/>
        <v>S</v>
      </c>
      <c r="AH5" s="19" t="str">
        <f t="shared" si="1"/>
        <v>S</v>
      </c>
    </row>
    <row r="6" spans="1:34" s="13" customFormat="1" ht="30" hidden="1" customHeight="1">
      <c r="A6" s="2" t="s">
        <v>9</v>
      </c>
      <c r="B6" s="20"/>
      <c r="C6" s="21"/>
      <c r="D6" s="20"/>
      <c r="E6" s="20"/>
      <c r="F6" s="20"/>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row>
    <row r="7" spans="1:34" s="29" customFormat="1" ht="30" customHeight="1">
      <c r="A7" s="3"/>
      <c r="B7" s="23" t="s">
        <v>10</v>
      </c>
      <c r="C7" s="24"/>
      <c r="D7" s="25"/>
      <c r="E7" s="26"/>
      <c r="F7" s="27"/>
      <c r="G7" s="28"/>
      <c r="H7" s="28"/>
      <c r="J7" s="28"/>
      <c r="K7" s="28"/>
      <c r="L7" s="28"/>
      <c r="M7" s="28"/>
      <c r="N7" s="28"/>
      <c r="O7" s="28"/>
      <c r="P7" s="28"/>
      <c r="Q7" s="28"/>
      <c r="R7" s="28"/>
      <c r="S7" s="28"/>
      <c r="T7" s="28"/>
      <c r="U7" s="28"/>
      <c r="V7" s="28"/>
      <c r="W7" s="28"/>
      <c r="X7" s="28"/>
      <c r="Y7" s="28"/>
      <c r="Z7" s="28"/>
      <c r="AA7" s="28"/>
      <c r="AB7" s="28"/>
      <c r="AC7" s="28"/>
      <c r="AD7" s="28"/>
      <c r="AE7" s="28"/>
      <c r="AF7" s="28"/>
      <c r="AG7" s="28"/>
      <c r="AH7" s="28"/>
    </row>
    <row r="8" spans="1:34" s="29" customFormat="1" ht="30" customHeight="1">
      <c r="A8" s="3"/>
      <c r="B8" s="30" t="s">
        <v>54</v>
      </c>
      <c r="C8" s="31" t="s">
        <v>12</v>
      </c>
      <c r="D8" s="32">
        <v>0</v>
      </c>
      <c r="E8" s="33">
        <f>Project_Start</f>
        <v>45733</v>
      </c>
      <c r="F8" s="33">
        <f>E8+3</f>
        <v>45736</v>
      </c>
      <c r="G8" s="34"/>
      <c r="H8" s="34"/>
      <c r="M8" s="34"/>
      <c r="N8" s="34"/>
      <c r="O8" s="34"/>
      <c r="R8" s="34"/>
      <c r="S8" s="34"/>
      <c r="T8" s="34"/>
      <c r="Y8" s="34"/>
      <c r="Z8" s="34"/>
      <c r="AA8" s="34"/>
      <c r="AB8" s="34"/>
      <c r="AC8" s="34"/>
      <c r="AD8" s="34"/>
      <c r="AE8" s="34"/>
      <c r="AF8" s="34"/>
      <c r="AG8" s="34"/>
      <c r="AH8" s="34"/>
    </row>
    <row r="9" spans="1:34" s="29" customFormat="1" ht="30" customHeight="1">
      <c r="A9" s="3"/>
      <c r="B9" s="35" t="s">
        <v>55</v>
      </c>
      <c r="C9" s="36" t="s">
        <v>14</v>
      </c>
      <c r="D9" s="37">
        <v>0</v>
      </c>
      <c r="E9" s="38">
        <f>F8-2</f>
        <v>45734</v>
      </c>
      <c r="F9" s="38">
        <f>E9+1</f>
        <v>45735</v>
      </c>
      <c r="G9" s="34"/>
      <c r="H9" s="34"/>
      <c r="J9" s="34"/>
      <c r="K9" s="34"/>
      <c r="Q9" s="34"/>
      <c r="R9" s="34"/>
      <c r="S9" s="34"/>
      <c r="Y9" s="34"/>
      <c r="Z9" s="34"/>
      <c r="AA9" s="34"/>
      <c r="AB9" s="34"/>
      <c r="AC9" s="39"/>
      <c r="AD9" s="39"/>
      <c r="AE9" s="34"/>
      <c r="AF9" s="34"/>
      <c r="AG9" s="34"/>
    </row>
    <row r="10" spans="1:34" s="29" customFormat="1" ht="30" customHeight="1">
      <c r="A10" s="3"/>
      <c r="B10" s="40" t="s">
        <v>56</v>
      </c>
      <c r="C10" s="41"/>
      <c r="D10" s="42"/>
      <c r="E10" s="43"/>
      <c r="F10" s="44"/>
    </row>
    <row r="11" spans="1:34" s="29" customFormat="1" ht="30" customHeight="1">
      <c r="A11" s="3"/>
      <c r="B11" s="45" t="s">
        <v>57</v>
      </c>
      <c r="C11" s="46" t="s">
        <v>12</v>
      </c>
      <c r="D11" s="47">
        <v>0</v>
      </c>
      <c r="E11" s="48">
        <f>F8</f>
        <v>45736</v>
      </c>
      <c r="F11" s="48">
        <f>E11+2</f>
        <v>45738</v>
      </c>
      <c r="G11" s="34"/>
      <c r="H11" s="34"/>
      <c r="I11" s="34"/>
      <c r="J11" s="34"/>
      <c r="K11" s="34"/>
      <c r="L11" s="34"/>
      <c r="M11" s="34"/>
      <c r="N11" s="34"/>
      <c r="O11" s="34"/>
      <c r="P11" s="34"/>
      <c r="Q11" s="34"/>
      <c r="R11" s="34"/>
      <c r="AB11" s="34"/>
      <c r="AC11" s="34"/>
      <c r="AD11" s="34"/>
      <c r="AE11" s="34"/>
      <c r="AF11" s="34"/>
      <c r="AG11" s="34"/>
      <c r="AH11" s="34"/>
    </row>
    <row r="12" spans="1:34" s="29" customFormat="1" ht="30" customHeight="1">
      <c r="A12" s="2"/>
      <c r="B12" s="45" t="s">
        <v>58</v>
      </c>
      <c r="C12" s="46" t="s">
        <v>16</v>
      </c>
      <c r="D12" s="47">
        <v>0</v>
      </c>
      <c r="E12" s="48">
        <f>E11+2</f>
        <v>45738</v>
      </c>
      <c r="F12" s="48">
        <f>E12+5</f>
        <v>45743</v>
      </c>
      <c r="G12" s="34"/>
      <c r="H12" s="34"/>
      <c r="I12" s="34"/>
      <c r="J12" s="34"/>
      <c r="K12" s="34"/>
      <c r="L12" s="34"/>
      <c r="M12" s="34"/>
      <c r="N12" s="34"/>
      <c r="O12" s="34"/>
      <c r="P12" s="34"/>
      <c r="Q12" s="34"/>
      <c r="R12" s="34"/>
      <c r="AB12" s="39"/>
      <c r="AC12" s="34"/>
      <c r="AD12" s="34"/>
      <c r="AE12" s="34"/>
      <c r="AF12" s="34"/>
      <c r="AG12" s="34"/>
      <c r="AH12" s="34"/>
    </row>
    <row r="13" spans="1:34" s="29" customFormat="1" ht="30" customHeight="1">
      <c r="A13" s="2"/>
      <c r="B13" s="45" t="s">
        <v>59</v>
      </c>
      <c r="C13" s="77" t="s">
        <v>14</v>
      </c>
      <c r="D13" s="47">
        <v>0</v>
      </c>
      <c r="E13" s="48">
        <f>F12</f>
        <v>45743</v>
      </c>
      <c r="F13" s="48">
        <f>E13+3</f>
        <v>45746</v>
      </c>
      <c r="G13" s="34"/>
      <c r="H13" s="34"/>
      <c r="I13" s="34"/>
      <c r="J13" s="34"/>
      <c r="K13" s="34"/>
      <c r="L13" s="34"/>
      <c r="M13" s="34"/>
      <c r="N13" s="34"/>
      <c r="O13" s="34"/>
      <c r="P13" s="34"/>
      <c r="Q13" s="34"/>
      <c r="R13" s="34"/>
      <c r="AB13" s="34"/>
      <c r="AC13" s="34"/>
      <c r="AD13" s="34"/>
      <c r="AE13" s="34"/>
      <c r="AF13" s="34"/>
      <c r="AG13" s="34"/>
      <c r="AH13" s="34"/>
    </row>
    <row r="14" spans="1:34" s="29" customFormat="1" ht="30" customHeight="1">
      <c r="A14" s="2"/>
      <c r="B14" s="45" t="s">
        <v>60</v>
      </c>
      <c r="C14" s="46" t="s">
        <v>18</v>
      </c>
      <c r="D14" s="47">
        <v>0</v>
      </c>
      <c r="E14" s="48">
        <f>E13</f>
        <v>45743</v>
      </c>
      <c r="F14" s="48">
        <f>E14+2</f>
        <v>45745</v>
      </c>
      <c r="G14" s="34"/>
      <c r="H14" s="34"/>
      <c r="I14" s="34"/>
      <c r="J14" s="34"/>
      <c r="K14" s="34"/>
      <c r="L14" s="34"/>
      <c r="M14" s="34"/>
      <c r="N14" s="34"/>
      <c r="O14" s="34"/>
      <c r="P14" s="34"/>
      <c r="Q14" s="34"/>
      <c r="R14" s="34"/>
      <c r="AG14" s="34"/>
      <c r="AH14" s="34"/>
    </row>
    <row r="15" spans="1:34" s="29" customFormat="1" ht="30" customHeight="1">
      <c r="A15" s="2"/>
      <c r="B15" s="49" t="s">
        <v>61</v>
      </c>
      <c r="C15" s="50"/>
      <c r="D15" s="51"/>
      <c r="E15" s="52"/>
      <c r="F15" s="53"/>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row>
    <row r="16" spans="1:34" s="29" customFormat="1" ht="30" customHeight="1">
      <c r="A16" s="2"/>
      <c r="B16" s="55" t="s">
        <v>62</v>
      </c>
      <c r="C16" s="56" t="s">
        <v>63</v>
      </c>
      <c r="D16" s="57">
        <v>0</v>
      </c>
      <c r="E16" s="58">
        <f>E8+15</f>
        <v>45748</v>
      </c>
      <c r="F16" s="58">
        <f>E16+5</f>
        <v>45753</v>
      </c>
      <c r="G16" s="34"/>
      <c r="H16" s="34"/>
      <c r="I16" s="54"/>
      <c r="J16" s="34"/>
      <c r="K16" s="34"/>
      <c r="L16" s="34"/>
      <c r="M16" s="34"/>
      <c r="N16" s="34"/>
      <c r="O16" s="34"/>
      <c r="P16" s="34"/>
      <c r="Q16" s="34"/>
      <c r="R16" s="34"/>
      <c r="S16" s="34"/>
      <c r="T16" s="34"/>
      <c r="U16" s="34"/>
      <c r="AD16" s="34"/>
      <c r="AH16" s="34"/>
    </row>
    <row r="17" spans="1:34" s="29" customFormat="1" ht="30" customHeight="1">
      <c r="A17" s="2"/>
      <c r="B17" s="55" t="s">
        <v>64</v>
      </c>
      <c r="C17" s="56" t="s">
        <v>63</v>
      </c>
      <c r="D17" s="57">
        <v>0</v>
      </c>
      <c r="E17" s="58">
        <f>F16+1</f>
        <v>45754</v>
      </c>
      <c r="F17" s="58">
        <f>E17+3</f>
        <v>45757</v>
      </c>
      <c r="G17" s="34"/>
      <c r="H17" s="34"/>
      <c r="I17" s="34"/>
      <c r="J17" s="34"/>
      <c r="K17" s="34"/>
      <c r="L17" s="34"/>
      <c r="M17" s="34"/>
      <c r="N17" s="34"/>
      <c r="O17" s="34"/>
      <c r="P17" s="34"/>
      <c r="Q17" s="34"/>
      <c r="R17" s="34"/>
      <c r="S17" s="34"/>
      <c r="T17" s="34"/>
      <c r="U17" s="34"/>
      <c r="AD17" s="34"/>
      <c r="AH17" s="34"/>
    </row>
    <row r="18" spans="1:34" s="29" customFormat="1" ht="30" customHeight="1">
      <c r="A18" s="2"/>
      <c r="B18" s="55" t="s">
        <v>65</v>
      </c>
      <c r="C18" s="56" t="s">
        <v>18</v>
      </c>
      <c r="D18" s="57">
        <v>0</v>
      </c>
      <c r="E18" s="58">
        <f>E17</f>
        <v>45754</v>
      </c>
      <c r="F18" s="58">
        <f>E18+4</f>
        <v>45758</v>
      </c>
      <c r="G18" s="34"/>
      <c r="H18" s="34"/>
      <c r="I18" s="34"/>
      <c r="J18" s="34"/>
      <c r="K18" s="34"/>
      <c r="L18" s="34"/>
      <c r="M18" s="34"/>
      <c r="N18" s="34"/>
      <c r="O18" s="34"/>
      <c r="P18" s="34"/>
      <c r="Q18" s="34"/>
      <c r="R18" s="34"/>
      <c r="S18" s="34"/>
      <c r="T18" s="34"/>
      <c r="U18" s="34"/>
      <c r="AD18" s="34"/>
      <c r="AH18" s="34"/>
    </row>
    <row r="19" spans="1:34" s="29" customFormat="1" ht="30" customHeight="1">
      <c r="A19" s="2"/>
      <c r="B19" s="55" t="s">
        <v>28</v>
      </c>
      <c r="C19" s="56" t="s">
        <v>16</v>
      </c>
      <c r="D19" s="57">
        <v>0</v>
      </c>
      <c r="E19" s="58">
        <f>F18-1</f>
        <v>45757</v>
      </c>
      <c r="F19" s="58">
        <f>E19+1</f>
        <v>45758</v>
      </c>
      <c r="G19" s="34"/>
      <c r="H19" s="34"/>
      <c r="I19" s="34"/>
      <c r="J19" s="34"/>
      <c r="K19" s="34"/>
      <c r="L19" s="34"/>
      <c r="M19" s="34"/>
      <c r="N19" s="34"/>
      <c r="O19" s="34"/>
      <c r="P19" s="34"/>
      <c r="Q19" s="34"/>
      <c r="R19" s="34"/>
      <c r="S19" s="34"/>
      <c r="T19" s="34"/>
      <c r="U19" s="34"/>
      <c r="AD19" s="34"/>
      <c r="AH19" s="34"/>
    </row>
    <row r="20" spans="1:34" s="29" customFormat="1" ht="30" customHeight="1">
      <c r="A20" s="2"/>
      <c r="B20" s="59" t="s">
        <v>66</v>
      </c>
      <c r="C20" s="60"/>
      <c r="D20" s="61"/>
      <c r="E20" s="62"/>
      <c r="F20" s="63"/>
      <c r="G20" s="64"/>
      <c r="H20" s="64"/>
      <c r="I20" s="34"/>
      <c r="J20" s="64"/>
      <c r="K20" s="64"/>
      <c r="L20" s="64"/>
      <c r="M20" s="64"/>
      <c r="N20" s="64"/>
      <c r="O20" s="64"/>
      <c r="P20" s="64"/>
      <c r="Q20" s="64"/>
      <c r="R20" s="64"/>
      <c r="S20" s="64"/>
      <c r="T20" s="64"/>
      <c r="U20" s="64"/>
      <c r="AD20" s="64"/>
      <c r="AH20" s="64"/>
    </row>
    <row r="21" spans="1:34" s="29" customFormat="1" ht="30" customHeight="1">
      <c r="A21" s="2"/>
      <c r="B21" s="65" t="s">
        <v>67</v>
      </c>
      <c r="C21" s="66" t="s">
        <v>12</v>
      </c>
      <c r="D21" s="67">
        <v>0</v>
      </c>
      <c r="E21" s="68">
        <f>E16+2</f>
        <v>45750</v>
      </c>
      <c r="F21" s="68">
        <f>E21+3</f>
        <v>45753</v>
      </c>
      <c r="G21" s="34"/>
      <c r="H21" s="34"/>
      <c r="I21" s="34"/>
      <c r="J21" s="34"/>
      <c r="K21" s="34"/>
      <c r="L21" s="34"/>
      <c r="M21" s="34"/>
      <c r="N21" s="34"/>
      <c r="O21" s="34"/>
      <c r="P21" s="34"/>
      <c r="Q21" s="34"/>
      <c r="R21" s="34"/>
      <c r="S21" s="34"/>
      <c r="T21" s="34"/>
      <c r="U21" s="34"/>
      <c r="AD21" s="34"/>
      <c r="AH21" s="34"/>
    </row>
    <row r="22" spans="1:34" s="29" customFormat="1" ht="30" customHeight="1">
      <c r="A22" s="2"/>
      <c r="B22" s="65" t="s">
        <v>68</v>
      </c>
      <c r="C22" s="66" t="s">
        <v>14</v>
      </c>
      <c r="D22" s="67">
        <v>0</v>
      </c>
      <c r="E22" s="68">
        <f>F21</f>
        <v>45753</v>
      </c>
      <c r="F22" s="68">
        <f>E22+4</f>
        <v>45757</v>
      </c>
      <c r="G22" s="34"/>
      <c r="H22" s="34"/>
      <c r="I22" s="34"/>
      <c r="J22" s="34"/>
      <c r="K22" s="34"/>
      <c r="L22" s="34"/>
      <c r="M22" s="34"/>
      <c r="N22" s="34"/>
      <c r="O22" s="34"/>
      <c r="P22" s="34"/>
      <c r="Q22" s="34"/>
      <c r="R22" s="34"/>
      <c r="S22" s="34"/>
      <c r="T22" s="34"/>
      <c r="U22" s="34"/>
      <c r="AD22" s="34"/>
      <c r="AH22" s="34"/>
    </row>
    <row r="23" spans="1:34" s="29" customFormat="1" ht="30" customHeight="1">
      <c r="A23" s="2"/>
      <c r="B23" s="65" t="s">
        <v>32</v>
      </c>
      <c r="C23" s="66" t="s">
        <v>16</v>
      </c>
      <c r="D23" s="67">
        <v>0</v>
      </c>
      <c r="E23" s="68">
        <f>F22</f>
        <v>45757</v>
      </c>
      <c r="F23" s="68">
        <f>E23+1</f>
        <v>45758</v>
      </c>
      <c r="G23" s="34"/>
      <c r="H23" s="34"/>
      <c r="I23" s="34"/>
      <c r="J23" s="34"/>
      <c r="K23" s="34"/>
      <c r="L23" s="34"/>
      <c r="M23" s="34"/>
      <c r="N23" s="34"/>
      <c r="O23" s="34"/>
      <c r="P23" s="34"/>
      <c r="Q23" s="34"/>
      <c r="R23" s="34"/>
      <c r="S23" s="34"/>
      <c r="T23" s="34"/>
      <c r="U23" s="34"/>
      <c r="AD23" s="34"/>
      <c r="AH23" s="34"/>
    </row>
    <row r="24" spans="1:34" s="29" customFormat="1" ht="30" customHeight="1">
      <c r="A24" s="2"/>
      <c r="B24" s="65" t="s">
        <v>69</v>
      </c>
      <c r="C24" s="66" t="s">
        <v>18</v>
      </c>
      <c r="D24" s="67">
        <v>0</v>
      </c>
      <c r="E24" s="68">
        <f>E21+5</f>
        <v>45755</v>
      </c>
      <c r="F24" s="68">
        <f>E24+3</f>
        <v>45758</v>
      </c>
      <c r="G24" s="34"/>
      <c r="H24" s="34"/>
      <c r="I24" s="34"/>
      <c r="J24" s="34"/>
      <c r="K24" s="34"/>
      <c r="L24" s="34"/>
      <c r="M24" s="34"/>
      <c r="N24" s="34"/>
      <c r="O24" s="34"/>
      <c r="P24" s="34"/>
      <c r="Q24" s="34"/>
      <c r="R24" s="34"/>
      <c r="S24" s="34"/>
      <c r="T24" s="34"/>
      <c r="U24" s="34"/>
      <c r="AD24" s="34"/>
      <c r="AH24" s="34"/>
    </row>
    <row r="25" spans="1:34" s="29" customFormat="1" ht="30" customHeight="1">
      <c r="A25" s="2"/>
      <c r="B25"/>
      <c r="C25"/>
      <c r="D25"/>
      <c r="E25"/>
      <c r="F25"/>
      <c r="G25"/>
      <c r="H25"/>
      <c r="I25"/>
      <c r="J25"/>
      <c r="K25"/>
      <c r="L25"/>
      <c r="M25"/>
      <c r="N25"/>
      <c r="O25"/>
      <c r="P25"/>
      <c r="Q25"/>
      <c r="R25"/>
      <c r="S25"/>
      <c r="T25"/>
      <c r="U25"/>
      <c r="V25"/>
      <c r="W25"/>
      <c r="X25"/>
      <c r="Y25"/>
      <c r="Z25"/>
      <c r="AA25"/>
      <c r="AB25"/>
      <c r="AC25"/>
      <c r="AD25"/>
      <c r="AE25"/>
      <c r="AF25"/>
      <c r="AG25"/>
      <c r="AH25"/>
    </row>
    <row r="26" spans="1:34" s="29" customFormat="1" ht="30" customHeight="1">
      <c r="A26" s="101" t="s">
        <v>34</v>
      </c>
      <c r="B26" s="102"/>
      <c r="C26" s="102"/>
      <c r="D26" s="102"/>
      <c r="E26" s="103"/>
      <c r="F26"/>
      <c r="G26"/>
      <c r="H26"/>
      <c r="I26"/>
      <c r="J26"/>
      <c r="K26"/>
      <c r="L26"/>
      <c r="M26"/>
      <c r="N26"/>
      <c r="O26"/>
      <c r="P26"/>
      <c r="Q26"/>
      <c r="R26"/>
      <c r="S26"/>
      <c r="T26"/>
      <c r="U26"/>
      <c r="V26"/>
      <c r="W26"/>
      <c r="X26"/>
      <c r="Y26"/>
      <c r="Z26"/>
      <c r="AA26"/>
      <c r="AB26"/>
      <c r="AC26"/>
      <c r="AD26"/>
      <c r="AE26"/>
      <c r="AF26"/>
      <c r="AG26"/>
      <c r="AH26"/>
    </row>
    <row r="27" spans="1:34" s="29" customFormat="1" ht="30" customHeight="1">
      <c r="A27" s="104" t="s">
        <v>35</v>
      </c>
      <c r="B27" s="105"/>
      <c r="C27" t="s">
        <v>36</v>
      </c>
      <c r="D27" s="81" t="s">
        <v>37</v>
      </c>
      <c r="E27" s="78" t="s">
        <v>38</v>
      </c>
      <c r="F27"/>
      <c r="G27"/>
      <c r="H27"/>
      <c r="I27"/>
      <c r="J27"/>
      <c r="K27"/>
      <c r="L27"/>
      <c r="M27"/>
      <c r="N27"/>
      <c r="O27"/>
      <c r="P27"/>
      <c r="Q27"/>
      <c r="R27"/>
      <c r="S27"/>
      <c r="T27"/>
      <c r="U27"/>
      <c r="V27"/>
      <c r="W27"/>
      <c r="X27"/>
      <c r="Y27"/>
      <c r="Z27"/>
      <c r="AA27"/>
      <c r="AB27"/>
      <c r="AC27"/>
      <c r="AD27"/>
      <c r="AE27"/>
      <c r="AF27"/>
      <c r="AG27"/>
      <c r="AH27"/>
    </row>
    <row r="28" spans="1:34" s="29" customFormat="1" ht="30" customHeight="1">
      <c r="A28" s="104" t="s">
        <v>39</v>
      </c>
      <c r="B28" s="105"/>
      <c r="C28" s="86" t="s">
        <v>70</v>
      </c>
      <c r="D28" s="91" t="s">
        <v>71</v>
      </c>
      <c r="E28" s="87" t="s">
        <v>72</v>
      </c>
      <c r="F28"/>
      <c r="G28"/>
      <c r="H28"/>
      <c r="I28"/>
      <c r="J28"/>
      <c r="K28"/>
      <c r="L28"/>
      <c r="M28"/>
      <c r="N28"/>
      <c r="O28"/>
      <c r="P28"/>
      <c r="Q28"/>
      <c r="R28"/>
      <c r="S28"/>
      <c r="T28"/>
      <c r="U28"/>
      <c r="V28"/>
      <c r="W28"/>
      <c r="X28"/>
      <c r="Y28"/>
      <c r="Z28"/>
      <c r="AA28"/>
      <c r="AB28"/>
      <c r="AC28"/>
      <c r="AD28"/>
      <c r="AE28"/>
      <c r="AF28"/>
      <c r="AG28"/>
      <c r="AH28"/>
    </row>
    <row r="29" spans="1:34" s="29" customFormat="1" ht="30" customHeight="1">
      <c r="A29" s="99" t="s">
        <v>14</v>
      </c>
      <c r="B29" s="100"/>
      <c r="C29" s="84" t="s">
        <v>73</v>
      </c>
      <c r="D29" s="83" t="s">
        <v>74</v>
      </c>
      <c r="E29" s="85" t="s">
        <v>75</v>
      </c>
      <c r="F29"/>
      <c r="G29"/>
      <c r="H29"/>
      <c r="I29"/>
      <c r="J29"/>
      <c r="K29"/>
      <c r="L29"/>
      <c r="M29"/>
      <c r="N29"/>
      <c r="O29"/>
      <c r="P29"/>
      <c r="Q29"/>
      <c r="R29"/>
      <c r="S29"/>
      <c r="T29"/>
      <c r="U29"/>
      <c r="V29"/>
      <c r="W29"/>
      <c r="X29"/>
      <c r="Y29"/>
      <c r="Z29"/>
      <c r="AA29"/>
      <c r="AB29"/>
      <c r="AC29"/>
      <c r="AD29"/>
      <c r="AE29"/>
      <c r="AF29"/>
      <c r="AG29"/>
      <c r="AH29"/>
    </row>
    <row r="30" spans="1:34" s="29" customFormat="1" ht="30" customHeight="1">
      <c r="A30" s="97" t="s">
        <v>16</v>
      </c>
      <c r="B30" s="98"/>
      <c r="C30" s="88" t="s">
        <v>76</v>
      </c>
      <c r="D30" s="89" t="s">
        <v>77</v>
      </c>
      <c r="E30" s="90" t="s">
        <v>78</v>
      </c>
      <c r="L30"/>
      <c r="M30"/>
      <c r="N30"/>
      <c r="O30"/>
      <c r="P30"/>
      <c r="Q30"/>
      <c r="R30"/>
      <c r="S30"/>
      <c r="T30"/>
      <c r="U30"/>
      <c r="V30"/>
      <c r="W30"/>
      <c r="X30"/>
      <c r="Y30"/>
      <c r="Z30"/>
      <c r="AA30"/>
      <c r="AB30"/>
      <c r="AC30"/>
      <c r="AD30"/>
      <c r="AE30"/>
      <c r="AF30"/>
      <c r="AG30"/>
      <c r="AH30"/>
    </row>
    <row r="31" spans="1:34" s="29" customFormat="1" ht="30" customHeight="1">
      <c r="A31" s="99" t="s">
        <v>18</v>
      </c>
      <c r="B31" s="100"/>
      <c r="C31" s="79" t="s">
        <v>49</v>
      </c>
      <c r="D31" s="82" t="s">
        <v>79</v>
      </c>
      <c r="E31" s="80" t="s">
        <v>80</v>
      </c>
      <c r="F31"/>
      <c r="G31"/>
      <c r="H31"/>
      <c r="I31"/>
      <c r="J31"/>
      <c r="K31"/>
      <c r="L31"/>
      <c r="M31"/>
      <c r="N31"/>
      <c r="O31"/>
      <c r="P31"/>
      <c r="Q31"/>
      <c r="R31"/>
      <c r="S31"/>
      <c r="T31"/>
      <c r="U31"/>
      <c r="V31"/>
      <c r="W31"/>
      <c r="X31"/>
      <c r="Y31"/>
      <c r="Z31"/>
      <c r="AA31"/>
      <c r="AB31"/>
      <c r="AC31"/>
      <c r="AD31"/>
      <c r="AE31"/>
      <c r="AF31"/>
      <c r="AG31"/>
      <c r="AH31"/>
    </row>
    <row r="32" spans="1:34" s="29" customFormat="1" ht="30" customHeight="1">
      <c r="A32" s="2"/>
      <c r="B32"/>
      <c r="C32"/>
      <c r="D32"/>
      <c r="E32"/>
      <c r="F32"/>
      <c r="G32"/>
      <c r="H32"/>
      <c r="I32"/>
      <c r="J32"/>
      <c r="K32"/>
      <c r="L32"/>
      <c r="M32"/>
      <c r="N32"/>
      <c r="O32"/>
      <c r="P32"/>
      <c r="Q32"/>
      <c r="R32"/>
      <c r="S32"/>
      <c r="T32"/>
      <c r="U32"/>
      <c r="V32"/>
      <c r="W32"/>
      <c r="X32"/>
      <c r="Y32"/>
      <c r="Z32"/>
      <c r="AA32"/>
      <c r="AB32"/>
      <c r="AC32"/>
      <c r="AD32"/>
      <c r="AE32"/>
      <c r="AF32"/>
      <c r="AG32"/>
      <c r="AH32"/>
    </row>
    <row r="33" spans="1:34" s="29" customFormat="1" ht="30" customHeight="1">
      <c r="A33" s="2"/>
      <c r="B33"/>
      <c r="C33"/>
      <c r="D33"/>
      <c r="E33"/>
      <c r="F33"/>
      <c r="G33"/>
      <c r="H33"/>
      <c r="I33"/>
      <c r="J33"/>
      <c r="K33"/>
      <c r="L33"/>
      <c r="M33"/>
      <c r="N33"/>
      <c r="O33"/>
      <c r="P33"/>
      <c r="Q33"/>
      <c r="R33"/>
      <c r="S33"/>
      <c r="T33"/>
      <c r="U33"/>
      <c r="V33"/>
      <c r="W33"/>
      <c r="X33"/>
      <c r="Y33"/>
      <c r="Z33"/>
      <c r="AA33"/>
      <c r="AB33"/>
      <c r="AC33"/>
      <c r="AD33"/>
      <c r="AE33"/>
      <c r="AF33"/>
      <c r="AG33"/>
      <c r="AH33"/>
    </row>
    <row r="34" spans="1:34" s="29" customFormat="1" ht="30" customHeight="1">
      <c r="A34" s="2"/>
      <c r="B34"/>
      <c r="C34"/>
      <c r="D34"/>
      <c r="E34"/>
      <c r="F34"/>
      <c r="G34"/>
      <c r="H34"/>
      <c r="I34"/>
      <c r="J34"/>
      <c r="K34"/>
      <c r="L34"/>
      <c r="M34"/>
      <c r="N34"/>
      <c r="O34"/>
      <c r="P34"/>
      <c r="Q34"/>
      <c r="R34"/>
      <c r="S34"/>
      <c r="T34"/>
      <c r="U34"/>
      <c r="V34"/>
      <c r="W34"/>
      <c r="X34"/>
      <c r="Y34"/>
      <c r="Z34"/>
      <c r="AA34"/>
      <c r="AB34"/>
      <c r="AC34"/>
      <c r="AD34"/>
      <c r="AE34"/>
      <c r="AF34"/>
      <c r="AG34"/>
      <c r="AH34"/>
    </row>
    <row r="35" spans="1:34" s="29" customFormat="1" ht="30" customHeight="1">
      <c r="A35" s="2"/>
      <c r="B35" s="75" t="s">
        <v>28</v>
      </c>
      <c r="C35" s="69"/>
      <c r="D35" s="70"/>
      <c r="E35" s="71"/>
      <c r="F35" s="71"/>
      <c r="G35"/>
      <c r="H35"/>
      <c r="I35"/>
      <c r="J35"/>
      <c r="K35"/>
      <c r="L35"/>
      <c r="M35"/>
      <c r="N35"/>
      <c r="O35"/>
      <c r="P35"/>
      <c r="Q35"/>
      <c r="R35"/>
      <c r="S35"/>
      <c r="T35"/>
      <c r="U35"/>
      <c r="V35"/>
      <c r="W35"/>
      <c r="X35"/>
      <c r="Y35"/>
      <c r="Z35"/>
      <c r="AA35"/>
      <c r="AB35"/>
      <c r="AC35"/>
      <c r="AD35"/>
      <c r="AE35"/>
      <c r="AF35"/>
      <c r="AG35"/>
      <c r="AH35"/>
    </row>
    <row r="36" spans="1:34" ht="30" customHeight="1">
      <c r="B36" t="s">
        <v>52</v>
      </c>
    </row>
    <row r="37" spans="1:34" ht="30" customHeight="1">
      <c r="C37" s="5"/>
      <c r="F37" s="4"/>
    </row>
  </sheetData>
  <mergeCells count="21">
    <mergeCell ref="B1:C1"/>
    <mergeCell ref="A26:E26"/>
    <mergeCell ref="A27:B27"/>
    <mergeCell ref="A28:B28"/>
    <mergeCell ref="A29:B29"/>
    <mergeCell ref="A30:B30"/>
    <mergeCell ref="A31:B31"/>
    <mergeCell ref="AB3:AH3"/>
    <mergeCell ref="A4:A5"/>
    <mergeCell ref="B4:B5"/>
    <mergeCell ref="C4:C5"/>
    <mergeCell ref="D4:D5"/>
    <mergeCell ref="E4:E5"/>
    <mergeCell ref="F4:F5"/>
    <mergeCell ref="G1:M1"/>
    <mergeCell ref="O1:X1"/>
    <mergeCell ref="G2:M2"/>
    <mergeCell ref="O2:X2"/>
    <mergeCell ref="G3:M3"/>
    <mergeCell ref="N3:T3"/>
    <mergeCell ref="U3:AA3"/>
  </mergeCells>
  <conditionalFormatting sqref="D6:D24 D35">
    <cfRule type="dataBar" priority="8">
      <dataBar>
        <cfvo type="num" val="0"/>
        <cfvo type="num" val="1"/>
        <color theme="0"/>
      </dataBar>
      <extLst>
        <ext xmlns:x14="http://schemas.microsoft.com/office/spreadsheetml/2009/9/main" uri="{B025F937-C7B1-47D3-B67F-A62EFF666E3E}">
          <x14:id>{41F51DE1-D078-4354-920C-5A686EE18514}</x14:id>
        </ext>
      </extLst>
    </cfRule>
  </conditionalFormatting>
  <conditionalFormatting sqref="G8:H9 Y8:AG8 J9:K9 M8:O8 R8:T8">
    <cfRule type="expression" dxfId="69" priority="6">
      <formula>AND(task_start&lt;=G$4,ROUNDDOWN((task_end-task_start+1)*task_progress,0)+task_start-1&gt;=G$4)</formula>
    </cfRule>
    <cfRule type="expression" dxfId="68" priority="7" stopIfTrue="1">
      <formula>AND(task_end&gt;=G$4,task_start&lt;H$4)</formula>
    </cfRule>
  </conditionalFormatting>
  <conditionalFormatting sqref="G11:G14 AC11:AG12 AE13:AG13 AG14">
    <cfRule type="expression" dxfId="67" priority="4">
      <formula>AND(task_start&lt;=G$4,ROUNDDOWN((task_end-task_start+1)*task_progress,0)+task_start-1&gt;=G$4)</formula>
    </cfRule>
    <cfRule type="expression" dxfId="66" priority="5" stopIfTrue="1">
      <formula>AND(task_end&gt;=G$4,task_start&lt;H$4)</formula>
    </cfRule>
  </conditionalFormatting>
  <conditionalFormatting sqref="G16:H19 J16:L19 I15:I24">
    <cfRule type="expression" dxfId="65" priority="2">
      <formula>AND(task_start&lt;=G$4,ROUNDDOWN((task_end-task_start+1)*task_progress,0)+task_start-1&gt;=G$4)</formula>
    </cfRule>
    <cfRule type="expression" dxfId="64" priority="3" stopIfTrue="1">
      <formula>AND(task_end&gt;=G$4,task_start&lt;H$4)</formula>
    </cfRule>
  </conditionalFormatting>
  <conditionalFormatting sqref="G36:AG36 G21:H24 J21:L24">
    <cfRule type="expression" dxfId="63" priority="9">
      <formula>AND(task_start&lt;=G$4,ROUNDDOWN((task_end-task_start+1)*task_progress,0)+task_start-1&gt;=G$4)</formula>
    </cfRule>
    <cfRule type="expression" dxfId="62" priority="10" stopIfTrue="1">
      <formula>AND(task_end&gt;=G$4,task_start&lt;H$4)</formula>
    </cfRule>
  </conditionalFormatting>
  <conditionalFormatting sqref="G36:AG36 G3:AG6 Y8:AG8 G11:G14 AC11:AG12 AE13:AG13 AG14 G7:H10 J7:AG7 J10:AG10 J9:K9 J16:L24 J15:AG15 G15:I24 M8:O8 R8:T8">
    <cfRule type="expression" dxfId="61" priority="1">
      <formula>AND(TODAY()&gt;=G$4, TODAY()&lt;H$4)</formula>
    </cfRule>
  </conditionalFormatting>
  <conditionalFormatting sqref="AH8">
    <cfRule type="expression" dxfId="60" priority="11">
      <formula>AND(task_start&lt;=AH$4,ROUNDDOWN((task_end-task_start+1)*task_progress,0)+task_start-1&gt;=AH$4)</formula>
    </cfRule>
    <cfRule type="expression" dxfId="59" priority="12" stopIfTrue="1">
      <formula>AND(task_end&gt;=AH$4,task_start&lt;#REF!)</formula>
    </cfRule>
  </conditionalFormatting>
  <conditionalFormatting sqref="AH11:AH14">
    <cfRule type="expression" dxfId="58" priority="13">
      <formula>AND(task_start&lt;=AH$4,ROUNDDOWN((task_end-task_start+1)*task_progress,0)+task_start-1&gt;=AH$4)</formula>
    </cfRule>
    <cfRule type="expression" dxfId="57" priority="14" stopIfTrue="1">
      <formula>AND(task_end&gt;=AH$4,task_start&lt;#REF!)</formula>
    </cfRule>
  </conditionalFormatting>
  <conditionalFormatting sqref="AH16:AH19">
    <cfRule type="expression" dxfId="56" priority="15">
      <formula>AND(task_start&lt;=AH$4,ROUNDDOWN((task_end-task_start+1)*task_progress,0)+task_start-1&gt;=AH$4)</formula>
    </cfRule>
    <cfRule type="expression" dxfId="55" priority="16" stopIfTrue="1">
      <formula>AND(task_end&gt;=AH$4,task_start&lt;#REF!)</formula>
    </cfRule>
  </conditionalFormatting>
  <conditionalFormatting sqref="AH21:AH24 AH36">
    <cfRule type="expression" dxfId="54" priority="17">
      <formula>AND(task_start&lt;=AH$4,ROUNDDOWN((task_end-task_start+1)*task_progress,0)+task_start-1&gt;=AH$4)</formula>
    </cfRule>
    <cfRule type="expression" dxfId="53" priority="18" stopIfTrue="1">
      <formula>AND(task_end&gt;=AH$4,task_start&lt;#REF!)</formula>
    </cfRule>
  </conditionalFormatting>
  <conditionalFormatting sqref="AH36 AH3:AH8 AH10:AH24">
    <cfRule type="expression" dxfId="52" priority="19">
      <formula>AND(TODAY()&gt;=AH$4, TODAY()&lt;#REF!)</formula>
    </cfRule>
  </conditionalFormatting>
  <conditionalFormatting sqref="O13">
    <cfRule type="expression" dxfId="51" priority="61">
      <formula>AND(TODAY()&gt;=S$4, TODAY()&lt;T$4)</formula>
    </cfRule>
  </conditionalFormatting>
  <conditionalFormatting sqref="AF9">
    <cfRule type="expression" dxfId="50" priority="64">
      <formula>AND(task_start&lt;=AH$4,ROUNDDOWN((task_end-task_start+1)*task_progress,0)+task_start-1&gt;=AH$4)</formula>
    </cfRule>
    <cfRule type="expression" dxfId="49" priority="65" stopIfTrue="1">
      <formula>AND(task_end&gt;=AH$4,task_start&lt;#REF!)</formula>
    </cfRule>
  </conditionalFormatting>
  <conditionalFormatting sqref="AF9">
    <cfRule type="expression" dxfId="48" priority="67">
      <formula>AND(TODAY()&gt;=AH$4, TODAY()&lt;#REF!)</formula>
    </cfRule>
  </conditionalFormatting>
  <conditionalFormatting sqref="Y9:AG9">
    <cfRule type="expression" dxfId="47" priority="68">
      <formula>AND(task_start&lt;=O$4,ROUNDDOWN((task_end-task_start+1)*task_progress,0)+task_start-1&gt;=O$4)</formula>
    </cfRule>
    <cfRule type="expression" dxfId="46" priority="69" stopIfTrue="1">
      <formula>AND(task_end&gt;=O$4,task_start&lt;P$4)</formula>
    </cfRule>
  </conditionalFormatting>
  <conditionalFormatting sqref="Y9:AG9">
    <cfRule type="expression" dxfId="45" priority="70">
      <formula>AND(TODAY()&gt;=O$4, TODAY()&lt;P$4)</formula>
    </cfRule>
  </conditionalFormatting>
  <conditionalFormatting sqref="R8:S8">
    <cfRule type="expression" dxfId="44" priority="101">
      <formula>AND(task_start&lt;=W$4,ROUNDDOWN((task_end-task_start+1)*task_progress,0)+task_start-1&gt;=W$4)</formula>
    </cfRule>
    <cfRule type="expression" dxfId="43" priority="102" stopIfTrue="1">
      <formula>AND(task_end&gt;=W$4,task_start&lt;X$4)</formula>
    </cfRule>
  </conditionalFormatting>
  <conditionalFormatting sqref="R8:S8">
    <cfRule type="expression" dxfId="42" priority="104">
      <formula>AND(TODAY()&gt;=W$4, TODAY()&lt;X$4)</formula>
    </cfRule>
  </conditionalFormatting>
  <conditionalFormatting sqref="Q9:S9">
    <cfRule type="expression" dxfId="41" priority="107">
      <formula>AND(task_start&lt;=L$4,ROUNDDOWN((task_end-task_start+1)*task_progress,0)+task_start-1&gt;=L$4)</formula>
    </cfRule>
    <cfRule type="expression" dxfId="40" priority="108" stopIfTrue="1">
      <formula>AND(task_end&gt;=L$4,task_start&lt;M$4)</formula>
    </cfRule>
  </conditionalFormatting>
  <conditionalFormatting sqref="Q9:S9">
    <cfRule type="expression" dxfId="39" priority="110">
      <formula>AND(TODAY()&gt;=L$4, TODAY()&lt;M$4)</formula>
    </cfRule>
  </conditionalFormatting>
  <conditionalFormatting sqref="AB11:AB12 Q11:R14">
    <cfRule type="expression" dxfId="38" priority="113">
      <formula>AND(task_start&lt;=H$4,ROUNDDOWN((task_end-task_start+1)*task_progress,0)+task_start-1&gt;=H$4)</formula>
    </cfRule>
    <cfRule type="expression" dxfId="37" priority="114" stopIfTrue="1">
      <formula>AND(task_end&gt;=H$4,task_start&lt;I$4)</formula>
    </cfRule>
  </conditionalFormatting>
  <conditionalFormatting sqref="AB11:AB12 Q11:R14">
    <cfRule type="expression" dxfId="36" priority="118">
      <formula>AND(TODAY()&gt;=H$4, TODAY()&lt;I$4)</formula>
    </cfRule>
  </conditionalFormatting>
  <conditionalFormatting sqref="AD16:AD19">
    <cfRule type="expression" dxfId="35" priority="121">
      <formula>AND(task_start&lt;=AG$4,ROUNDDOWN((task_end-task_start+1)*task_progress,0)+task_start-1&gt;=AG$4)</formula>
    </cfRule>
    <cfRule type="expression" dxfId="34" priority="122" stopIfTrue="1">
      <formula>AND(task_end&gt;=AG$4,task_start&lt;AH$4)</formula>
    </cfRule>
  </conditionalFormatting>
  <conditionalFormatting sqref="AD21:AD24">
    <cfRule type="expression" dxfId="33" priority="127">
      <formula>AND(task_start&lt;=AG$4,ROUNDDOWN((task_end-task_start+1)*task_progress,0)+task_start-1&gt;=AG$4)</formula>
    </cfRule>
    <cfRule type="expression" dxfId="32" priority="128" stopIfTrue="1">
      <formula>AND(task_end&gt;=AG$4,task_start&lt;AH$4)</formula>
    </cfRule>
  </conditionalFormatting>
  <conditionalFormatting sqref="AD16:AD24">
    <cfRule type="expression" dxfId="31" priority="132">
      <formula>AND(TODAY()&gt;=AG$4, TODAY()&lt;AH$4)</formula>
    </cfRule>
  </conditionalFormatting>
  <conditionalFormatting sqref="H11:P12 H13:N13 H14:P14 AB13:AD13">
    <cfRule type="expression" dxfId="30" priority="135">
      <formula>AND(task_start&lt;=J$4,ROUNDDOWN((task_end-task_start+1)*task_progress,0)+task_start-1&gt;=J$4)</formula>
    </cfRule>
    <cfRule type="expression" dxfId="29" priority="136" stopIfTrue="1">
      <formula>AND(task_end&gt;=J$4,task_start&lt;K$4)</formula>
    </cfRule>
  </conditionalFormatting>
  <conditionalFormatting sqref="H11:P12 H13:N13 H14:P14 AB13:AD13">
    <cfRule type="expression" dxfId="28" priority="140">
      <formula>AND(TODAY()&gt;=J$4, TODAY()&lt;K$4)</formula>
    </cfRule>
  </conditionalFormatting>
  <conditionalFormatting sqref="O13">
    <cfRule type="expression" dxfId="27" priority="144">
      <formula>AND(task_start&lt;=S$4,ROUNDDOWN((task_end-task_start+1)*task_progress,0)+task_start-1&gt;=S$4)</formula>
    </cfRule>
    <cfRule type="expression" dxfId="26" priority="145" stopIfTrue="1">
      <formula>AND(task_end&gt;=S$4,task_start&lt;T$4)</formula>
    </cfRule>
  </conditionalFormatting>
  <conditionalFormatting sqref="P13">
    <cfRule type="expression" dxfId="25" priority="166">
      <formula>AND(task_start&lt;=AC$4,ROUNDDOWN((task_end-task_start+1)*task_progress,0)+task_start-1&gt;=AC$4)</formula>
    </cfRule>
    <cfRule type="expression" dxfId="24" priority="167" stopIfTrue="1">
      <formula>AND(task_end&gt;=AC$4,task_start&lt;AD$4)</formula>
    </cfRule>
  </conditionalFormatting>
  <conditionalFormatting sqref="P13">
    <cfRule type="expression" dxfId="23" priority="169">
      <formula>AND(TODAY()&gt;=AC$4, TODAY()&lt;AD$4)</formula>
    </cfRule>
  </conditionalFormatting>
  <conditionalFormatting sqref="M16:U19">
    <cfRule type="expression" dxfId="22" priority="172">
      <formula>AND(task_start&lt;=X$4,ROUNDDOWN((task_end-task_start+1)*task_progress,0)+task_start-1&gt;=X$4)</formula>
    </cfRule>
    <cfRule type="expression" dxfId="21" priority="173" stopIfTrue="1">
      <formula>AND(task_end&gt;=X$4,task_start&lt;Y$4)</formula>
    </cfRule>
  </conditionalFormatting>
  <conditionalFormatting sqref="M21:U24">
    <cfRule type="expression" dxfId="20" priority="178">
      <formula>AND(task_start&lt;=X$4,ROUNDDOWN((task_end-task_start+1)*task_progress,0)+task_start-1&gt;=X$4)</formula>
    </cfRule>
    <cfRule type="expression" dxfId="19" priority="179" stopIfTrue="1">
      <formula>AND(task_end&gt;=X$4,task_start&lt;Y$4)</formula>
    </cfRule>
  </conditionalFormatting>
  <conditionalFormatting sqref="M16:U24">
    <cfRule type="expression" dxfId="18" priority="183">
      <formula>AND(TODAY()&gt;=X$4, TODAY()&lt;Y$4)</formula>
    </cfRule>
  </conditionalFormatting>
  <dataValidations count="11">
    <dataValidation allowBlank="1" showInputMessage="1" showErrorMessage="1" prompt="Phase 4's sample block starts in cell B26." sqref="A20" xr:uid="{4C109D35-045C-46D7-82ED-723012FDA0CD}"/>
    <dataValidation allowBlank="1" showInputMessage="1" showErrorMessage="1" prompt="Phase 3's sample block starts in cell B20." sqref="A15" xr:uid="{DE2FBA38-C20D-43ED-990E-1A81438D4D9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xr:uid="{3EEDEECA-08DA-43E1-B37C-011E0486076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E42F98E4-60EB-4696-B63A-91F43FD5F72F}"/>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01BE9431-2BE3-479F-91EA-9B44E90109DE}"/>
    <dataValidation allowBlank="1" showInputMessage="1" showErrorMessage="1" prompt="Cell B8 contains the Phase 1 sample title. Enter a new title in cell B8._x000a_To delete the phase and work only from tasks, simply delete this row." sqref="A7" xr:uid="{0360F52B-A2F4-4688-9A0A-1CBE179D536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97C6AE4D-5E01-4BB7-8B07-7EF07F18642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C0E22E25-6DA9-410F-8222-051CDA78E1AC}"/>
    <dataValidation allowBlank="1" showInputMessage="1" showErrorMessage="1" prompt="Enter Company name in cel B2." sqref="A2" xr:uid="{EA04CD33-DF7E-4D7C-BD17-93CF61B0577F}"/>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89E44C4E-9948-4254-B03F-6C2818CC8C17}"/>
    <dataValidation type="whole" operator="greaterThanOrEqual" allowBlank="1" showInputMessage="1" promptTitle="Display Week" prompt="Changing this number will scroll the Gantt Chart view." sqref="O2" xr:uid="{E61B8825-5092-4FC1-8906-A41471CFDC38}">
      <formula1>1</formula1>
    </dataValidation>
  </dataValidations>
  <printOptions horizontalCentered="1"/>
  <pageMargins left="0.35" right="0.35" top="0.35" bottom="0.5" header="0.3" footer="0.3"/>
  <pageSetup scale="57"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1F51DE1-D078-4354-920C-5A686EE18514}">
            <x14:dataBar minLength="0" maxLength="100" gradient="0">
              <x14:cfvo type="num">
                <xm:f>0</xm:f>
              </x14:cfvo>
              <x14:cfvo type="num">
                <xm:f>1</xm:f>
              </x14:cfvo>
              <x14:negativeFillColor rgb="FFFF0000"/>
              <x14:axisColor rgb="FF000000"/>
            </x14:dataBar>
          </x14:cfRule>
          <xm:sqref>D6:D24 D35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1D67B-5B4B-439A-A47B-329AB68421CD}">
  <sheetPr>
    <pageSetUpPr fitToPage="1"/>
  </sheetPr>
  <dimension ref="A1:AH39"/>
  <sheetViews>
    <sheetView showGridLines="0" showRuler="0" topLeftCell="A28" zoomScaleNormal="100" zoomScalePageLayoutView="70" workbookViewId="0">
      <selection activeCell="F22" sqref="F22"/>
    </sheetView>
  </sheetViews>
  <sheetFormatPr defaultColWidth="8.75" defaultRowHeight="30" customHeight="1"/>
  <cols>
    <col min="1" max="1" width="2.75" style="2" customWidth="1"/>
    <col min="2" max="2" width="40.125" customWidth="1"/>
    <col min="3" max="3" width="26.5" customWidth="1"/>
    <col min="4" max="4" width="23.625" customWidth="1"/>
    <col min="5" max="5" width="26.125" style="1" customWidth="1"/>
    <col min="6" max="6" width="20.875" customWidth="1"/>
    <col min="7" max="34" width="4.75" customWidth="1"/>
    <col min="35" max="35" width="2.75" customWidth="1"/>
  </cols>
  <sheetData>
    <row r="1" spans="1:34" ht="90" customHeight="1">
      <c r="A1" s="3"/>
      <c r="B1" s="74" t="s">
        <v>0</v>
      </c>
      <c r="C1" s="6"/>
      <c r="D1" s="7"/>
      <c r="E1" s="8"/>
      <c r="F1" s="9"/>
      <c r="G1" s="94" t="s">
        <v>1</v>
      </c>
      <c r="H1" s="94"/>
      <c r="I1" s="94"/>
      <c r="J1" s="94"/>
      <c r="K1" s="94"/>
      <c r="L1" s="94"/>
      <c r="M1" s="94"/>
      <c r="N1" s="12"/>
      <c r="O1" s="93">
        <f ca="1">TODAY()</f>
        <v>45728</v>
      </c>
      <c r="P1" s="93"/>
      <c r="Q1" s="93"/>
      <c r="R1" s="93"/>
      <c r="S1" s="93"/>
      <c r="T1" s="93"/>
      <c r="U1" s="93"/>
      <c r="V1" s="93"/>
      <c r="W1" s="93"/>
      <c r="X1" s="93"/>
    </row>
    <row r="2" spans="1:34" ht="30" customHeight="1">
      <c r="B2" s="72" t="s">
        <v>2</v>
      </c>
      <c r="C2" s="73"/>
      <c r="D2" s="10"/>
      <c r="E2" s="11"/>
      <c r="F2" s="10"/>
      <c r="G2" s="94" t="s">
        <v>3</v>
      </c>
      <c r="H2" s="94"/>
      <c r="I2" s="94"/>
      <c r="J2" s="94"/>
      <c r="K2" s="94"/>
      <c r="L2" s="94"/>
      <c r="M2" s="94"/>
      <c r="N2" s="12"/>
      <c r="O2" s="92">
        <v>1</v>
      </c>
      <c r="P2" s="92"/>
      <c r="Q2" s="92"/>
      <c r="R2" s="92"/>
      <c r="S2" s="92"/>
      <c r="T2" s="92"/>
      <c r="U2" s="92"/>
      <c r="V2" s="92"/>
      <c r="W2" s="92"/>
      <c r="X2" s="92"/>
    </row>
    <row r="3" spans="1:34" s="13" customFormat="1" ht="30" customHeight="1">
      <c r="A3" s="3"/>
      <c r="B3" s="76"/>
      <c r="E3" s="14"/>
      <c r="G3" s="95">
        <f ca="1">G4</f>
        <v>45726</v>
      </c>
      <c r="H3" s="95"/>
      <c r="I3" s="95"/>
      <c r="J3" s="95"/>
      <c r="K3" s="95"/>
      <c r="L3" s="95"/>
      <c r="M3" s="95"/>
      <c r="N3" s="96">
        <f ca="1">N4</f>
        <v>45733</v>
      </c>
      <c r="O3" s="96"/>
      <c r="P3" s="96"/>
      <c r="Q3" s="96"/>
      <c r="R3" s="96"/>
      <c r="S3" s="96"/>
      <c r="T3" s="96"/>
      <c r="U3" s="96">
        <f ca="1">U4</f>
        <v>45740</v>
      </c>
      <c r="V3" s="96"/>
      <c r="W3" s="96"/>
      <c r="X3" s="96"/>
      <c r="Y3" s="96"/>
      <c r="Z3" s="96"/>
      <c r="AA3" s="96"/>
      <c r="AB3" s="96">
        <f ca="1">AB4</f>
        <v>45747</v>
      </c>
      <c r="AC3" s="96"/>
      <c r="AD3" s="96"/>
      <c r="AE3" s="96"/>
      <c r="AF3" s="96"/>
      <c r="AG3" s="96"/>
      <c r="AH3" s="96"/>
    </row>
    <row r="4" spans="1:34" s="13" customFormat="1" ht="15" customHeight="1">
      <c r="A4" s="107"/>
      <c r="B4" s="108" t="s">
        <v>4</v>
      </c>
      <c r="C4" s="109" t="s">
        <v>5</v>
      </c>
      <c r="D4" s="106" t="s">
        <v>6</v>
      </c>
      <c r="E4" s="106" t="s">
        <v>7</v>
      </c>
      <c r="F4" s="106" t="s">
        <v>8</v>
      </c>
      <c r="G4" s="15">
        <f ca="1">Project_Start-WEEKDAY(Project_Start,1)+2+7*(Display_Week-1)</f>
        <v>45726</v>
      </c>
      <c r="H4" s="15">
        <f ca="1">G4+1</f>
        <v>45727</v>
      </c>
      <c r="I4" s="15">
        <f t="shared" ref="I4:AH4" ca="1" si="0">H4+1</f>
        <v>45728</v>
      </c>
      <c r="J4" s="15">
        <f t="shared" ca="1" si="0"/>
        <v>45729</v>
      </c>
      <c r="K4" s="15">
        <f t="shared" ca="1" si="0"/>
        <v>45730</v>
      </c>
      <c r="L4" s="15">
        <f t="shared" ca="1" si="0"/>
        <v>45731</v>
      </c>
      <c r="M4" s="16">
        <f t="shared" ca="1" si="0"/>
        <v>45732</v>
      </c>
      <c r="N4" s="17">
        <f ca="1">M4+1</f>
        <v>45733</v>
      </c>
      <c r="O4" s="15">
        <f ca="1">N4+1</f>
        <v>45734</v>
      </c>
      <c r="P4" s="15">
        <f t="shared" ca="1" si="0"/>
        <v>45735</v>
      </c>
      <c r="Q4" s="15">
        <f t="shared" ca="1" si="0"/>
        <v>45736</v>
      </c>
      <c r="R4" s="15">
        <f t="shared" ca="1" si="0"/>
        <v>45737</v>
      </c>
      <c r="S4" s="15">
        <f t="shared" ca="1" si="0"/>
        <v>45738</v>
      </c>
      <c r="T4" s="16">
        <f t="shared" ca="1" si="0"/>
        <v>45739</v>
      </c>
      <c r="U4" s="17">
        <f ca="1">T4+1</f>
        <v>45740</v>
      </c>
      <c r="V4" s="15">
        <f ca="1">U4+1</f>
        <v>45741</v>
      </c>
      <c r="W4" s="15">
        <f t="shared" ca="1" si="0"/>
        <v>45742</v>
      </c>
      <c r="X4" s="15">
        <f t="shared" ca="1" si="0"/>
        <v>45743</v>
      </c>
      <c r="Y4" s="15">
        <f t="shared" ca="1" si="0"/>
        <v>45744</v>
      </c>
      <c r="Z4" s="15">
        <f t="shared" ca="1" si="0"/>
        <v>45745</v>
      </c>
      <c r="AA4" s="16">
        <f t="shared" ca="1" si="0"/>
        <v>45746</v>
      </c>
      <c r="AB4" s="17">
        <f ca="1">AA4+1</f>
        <v>45747</v>
      </c>
      <c r="AC4" s="15">
        <f ca="1">AB4+1</f>
        <v>45748</v>
      </c>
      <c r="AD4" s="15">
        <f t="shared" ca="1" si="0"/>
        <v>45749</v>
      </c>
      <c r="AE4" s="15">
        <f t="shared" ca="1" si="0"/>
        <v>45750</v>
      </c>
      <c r="AF4" s="15">
        <f t="shared" ca="1" si="0"/>
        <v>45751</v>
      </c>
      <c r="AG4" s="15">
        <f t="shared" ca="1" si="0"/>
        <v>45752</v>
      </c>
      <c r="AH4" s="16">
        <f t="shared" ca="1" si="0"/>
        <v>45753</v>
      </c>
    </row>
    <row r="5" spans="1:34" s="13" customFormat="1" ht="15" customHeight="1">
      <c r="A5" s="107"/>
      <c r="B5" s="108"/>
      <c r="C5" s="109"/>
      <c r="D5" s="106"/>
      <c r="E5" s="106"/>
      <c r="F5" s="106"/>
      <c r="G5" s="18" t="str">
        <f t="shared" ref="G5:AH5" ca="1" si="1">LEFT(TEXT(G4,"ddd"),1)</f>
        <v>M</v>
      </c>
      <c r="H5" s="19" t="str">
        <f t="shared" ca="1" si="1"/>
        <v>T</v>
      </c>
      <c r="I5" s="19" t="str">
        <f t="shared" ca="1" si="1"/>
        <v>W</v>
      </c>
      <c r="J5" s="19" t="str">
        <f t="shared" ca="1" si="1"/>
        <v>T</v>
      </c>
      <c r="K5" s="19" t="str">
        <f t="shared" ca="1" si="1"/>
        <v>F</v>
      </c>
      <c r="L5" s="19" t="str">
        <f t="shared" ca="1" si="1"/>
        <v>S</v>
      </c>
      <c r="M5" s="19" t="str">
        <f t="shared" ca="1" si="1"/>
        <v>S</v>
      </c>
      <c r="N5" s="19" t="str">
        <f t="shared" ca="1" si="1"/>
        <v>M</v>
      </c>
      <c r="O5" s="19" t="str">
        <f t="shared" ca="1" si="1"/>
        <v>T</v>
      </c>
      <c r="P5" s="19" t="str">
        <f t="shared" ca="1" si="1"/>
        <v>W</v>
      </c>
      <c r="Q5" s="19" t="str">
        <f t="shared" ca="1" si="1"/>
        <v>T</v>
      </c>
      <c r="R5" s="19" t="str">
        <f t="shared" ca="1" si="1"/>
        <v>F</v>
      </c>
      <c r="S5" s="19" t="str">
        <f t="shared" ca="1" si="1"/>
        <v>S</v>
      </c>
      <c r="T5" s="19" t="str">
        <f t="shared" ca="1" si="1"/>
        <v>S</v>
      </c>
      <c r="U5" s="19" t="str">
        <f t="shared" ca="1" si="1"/>
        <v>M</v>
      </c>
      <c r="V5" s="19" t="str">
        <f t="shared" ca="1" si="1"/>
        <v>T</v>
      </c>
      <c r="W5" s="19" t="str">
        <f t="shared" ca="1" si="1"/>
        <v>W</v>
      </c>
      <c r="X5" s="19" t="str">
        <f t="shared" ca="1" si="1"/>
        <v>T</v>
      </c>
      <c r="Y5" s="19" t="str">
        <f t="shared" ca="1" si="1"/>
        <v>F</v>
      </c>
      <c r="Z5" s="19" t="str">
        <f t="shared" ca="1" si="1"/>
        <v>S</v>
      </c>
      <c r="AA5" s="19" t="str">
        <f t="shared" ca="1" si="1"/>
        <v>S</v>
      </c>
      <c r="AB5" s="19" t="str">
        <f t="shared" ca="1" si="1"/>
        <v>M</v>
      </c>
      <c r="AC5" s="19" t="str">
        <f t="shared" ca="1" si="1"/>
        <v>T</v>
      </c>
      <c r="AD5" s="19" t="str">
        <f t="shared" ca="1" si="1"/>
        <v>W</v>
      </c>
      <c r="AE5" s="19" t="str">
        <f t="shared" ca="1" si="1"/>
        <v>T</v>
      </c>
      <c r="AF5" s="19" t="str">
        <f t="shared" ca="1" si="1"/>
        <v>F</v>
      </c>
      <c r="AG5" s="19" t="str">
        <f t="shared" ca="1" si="1"/>
        <v>S</v>
      </c>
      <c r="AH5" s="19" t="str">
        <f t="shared" ca="1" si="1"/>
        <v>S</v>
      </c>
    </row>
    <row r="6" spans="1:34" s="13" customFormat="1" ht="30" hidden="1" customHeight="1">
      <c r="A6" s="2" t="s">
        <v>9</v>
      </c>
      <c r="B6" s="20"/>
      <c r="C6" s="21"/>
      <c r="D6" s="20"/>
      <c r="E6" s="20"/>
      <c r="F6" s="20"/>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row>
    <row r="7" spans="1:34" s="29" customFormat="1" ht="30" customHeight="1">
      <c r="A7" s="3"/>
      <c r="B7" s="23" t="s">
        <v>81</v>
      </c>
      <c r="C7" s="24"/>
      <c r="D7" s="25"/>
      <c r="E7" s="26"/>
      <c r="F7" s="27"/>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row>
    <row r="8" spans="1:34" s="29" customFormat="1" ht="30" customHeight="1">
      <c r="A8" s="3"/>
      <c r="B8" s="30" t="s">
        <v>82</v>
      </c>
      <c r="C8" s="31" t="s">
        <v>12</v>
      </c>
      <c r="D8" s="32">
        <v>0</v>
      </c>
      <c r="E8" s="33">
        <f ca="1">Project_Start</f>
        <v>45728</v>
      </c>
      <c r="F8" s="33">
        <f ca="1">E8+3</f>
        <v>45731</v>
      </c>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row>
    <row r="9" spans="1:34" s="29" customFormat="1" ht="30" customHeight="1">
      <c r="A9" s="3"/>
      <c r="B9" s="35" t="s">
        <v>83</v>
      </c>
      <c r="C9" s="36" t="s">
        <v>14</v>
      </c>
      <c r="D9" s="37">
        <v>0</v>
      </c>
      <c r="E9" s="38">
        <f ca="1">F8</f>
        <v>45731</v>
      </c>
      <c r="F9" s="38">
        <f ca="1">E9+2</f>
        <v>45733</v>
      </c>
      <c r="G9" s="34"/>
      <c r="H9" s="34"/>
      <c r="I9" s="34"/>
      <c r="J9" s="34"/>
      <c r="K9" s="34"/>
      <c r="L9" s="34"/>
      <c r="M9" s="34"/>
      <c r="N9" s="34"/>
      <c r="O9" s="34"/>
      <c r="P9" s="34"/>
      <c r="Q9" s="34"/>
      <c r="R9" s="34"/>
      <c r="S9" s="39"/>
      <c r="T9" s="39"/>
      <c r="U9" s="34"/>
      <c r="V9" s="34"/>
      <c r="W9" s="34"/>
      <c r="X9" s="34"/>
      <c r="Y9" s="34"/>
      <c r="Z9" s="34"/>
      <c r="AA9" s="34"/>
      <c r="AB9" s="34"/>
      <c r="AC9" s="34"/>
      <c r="AD9" s="34"/>
      <c r="AE9" s="34"/>
      <c r="AF9" s="34"/>
      <c r="AG9" s="34"/>
      <c r="AH9" s="34"/>
    </row>
    <row r="10" spans="1:34" s="29" customFormat="1" ht="30" customHeight="1">
      <c r="A10" s="2"/>
      <c r="B10" s="35" t="s">
        <v>84</v>
      </c>
      <c r="C10" s="36" t="s">
        <v>16</v>
      </c>
      <c r="D10" s="37">
        <v>0</v>
      </c>
      <c r="E10" s="38">
        <f ca="1">F9</f>
        <v>45733</v>
      </c>
      <c r="F10" s="38">
        <f ca="1">E10+4</f>
        <v>45737</v>
      </c>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row>
    <row r="11" spans="1:34" s="29" customFormat="1" ht="30" customHeight="1">
      <c r="A11" s="2"/>
      <c r="B11" s="35" t="s">
        <v>17</v>
      </c>
      <c r="C11" s="36" t="s">
        <v>18</v>
      </c>
      <c r="D11" s="37">
        <v>0</v>
      </c>
      <c r="E11" s="38">
        <f ca="1">F10</f>
        <v>45737</v>
      </c>
      <c r="F11" s="38">
        <f ca="1">E11+5</f>
        <v>45742</v>
      </c>
      <c r="G11" s="34"/>
      <c r="H11" s="34"/>
      <c r="I11" s="34"/>
      <c r="J11" s="34"/>
      <c r="K11" s="34"/>
      <c r="L11" s="34"/>
      <c r="M11" s="34"/>
      <c r="N11" s="34"/>
      <c r="O11" s="34"/>
      <c r="P11" s="34"/>
      <c r="Q11" s="34"/>
      <c r="R11" s="34"/>
      <c r="S11" s="34"/>
      <c r="T11" s="34"/>
      <c r="U11" s="34"/>
      <c r="V11" s="34"/>
      <c r="W11" s="39"/>
      <c r="X11" s="34"/>
      <c r="Y11" s="34"/>
      <c r="Z11" s="34"/>
      <c r="AA11" s="34"/>
      <c r="AB11" s="34"/>
      <c r="AC11" s="34"/>
      <c r="AD11" s="34"/>
      <c r="AE11" s="34"/>
      <c r="AF11" s="34"/>
      <c r="AG11" s="34"/>
      <c r="AH11" s="34"/>
    </row>
    <row r="12" spans="1:34" s="29" customFormat="1" ht="30" customHeight="1">
      <c r="A12" s="3"/>
      <c r="B12" s="40" t="s">
        <v>85</v>
      </c>
      <c r="C12" s="41"/>
      <c r="D12" s="42"/>
      <c r="E12" s="43"/>
      <c r="F12" s="44"/>
    </row>
    <row r="13" spans="1:34" s="29" customFormat="1" ht="30" customHeight="1">
      <c r="A13" s="3"/>
      <c r="B13" s="45" t="s">
        <v>86</v>
      </c>
      <c r="C13" s="46" t="s">
        <v>12</v>
      </c>
      <c r="D13" s="47">
        <v>0</v>
      </c>
      <c r="E13" s="48">
        <v>45727</v>
      </c>
      <c r="F13" s="48">
        <f>E13+4</f>
        <v>45731</v>
      </c>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row>
    <row r="14" spans="1:34" s="29" customFormat="1" ht="30" customHeight="1">
      <c r="A14" s="2"/>
      <c r="B14" s="45" t="s">
        <v>87</v>
      </c>
      <c r="C14" s="46" t="s">
        <v>16</v>
      </c>
      <c r="D14" s="47">
        <v>0</v>
      </c>
      <c r="E14" s="48">
        <f>E13+2</f>
        <v>45729</v>
      </c>
      <c r="F14" s="48">
        <f>E14+5</f>
        <v>45734</v>
      </c>
      <c r="G14" s="34"/>
      <c r="H14" s="34"/>
      <c r="I14" s="34"/>
      <c r="J14" s="34"/>
      <c r="K14" s="34"/>
      <c r="L14" s="34"/>
      <c r="M14" s="34"/>
      <c r="N14" s="34"/>
      <c r="O14" s="34"/>
      <c r="P14" s="34"/>
      <c r="Q14" s="34"/>
      <c r="R14" s="34"/>
      <c r="S14" s="39"/>
      <c r="T14" s="39"/>
      <c r="U14" s="34"/>
      <c r="V14" s="34"/>
      <c r="W14" s="34"/>
      <c r="X14" s="34"/>
      <c r="Y14" s="34"/>
      <c r="Z14" s="34"/>
      <c r="AA14" s="34"/>
      <c r="AB14" s="34"/>
      <c r="AC14" s="34"/>
      <c r="AD14" s="34"/>
      <c r="AE14" s="34"/>
      <c r="AF14" s="34"/>
      <c r="AG14" s="34"/>
      <c r="AH14" s="34"/>
    </row>
    <row r="15" spans="1:34" s="29" customFormat="1" ht="30" customHeight="1">
      <c r="A15" s="2"/>
      <c r="B15" s="45" t="s">
        <v>88</v>
      </c>
      <c r="C15" s="77" t="s">
        <v>14</v>
      </c>
      <c r="D15" s="47">
        <v>0</v>
      </c>
      <c r="E15" s="48">
        <f>F14</f>
        <v>45734</v>
      </c>
      <c r="F15" s="48">
        <f>E15+3</f>
        <v>45737</v>
      </c>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row>
    <row r="16" spans="1:34" s="29" customFormat="1" ht="30" customHeight="1">
      <c r="A16" s="2"/>
      <c r="B16" s="45" t="s">
        <v>89</v>
      </c>
      <c r="C16" s="46" t="s">
        <v>18</v>
      </c>
      <c r="D16" s="47">
        <v>0</v>
      </c>
      <c r="E16" s="48">
        <f>E15</f>
        <v>45734</v>
      </c>
      <c r="F16" s="48">
        <f>E16+2</f>
        <v>45736</v>
      </c>
      <c r="G16" s="34"/>
      <c r="H16" s="34"/>
      <c r="I16" s="34"/>
      <c r="J16" s="34"/>
      <c r="K16" s="34"/>
      <c r="L16" s="34"/>
      <c r="M16" s="34"/>
      <c r="N16" s="34"/>
      <c r="O16" s="34"/>
      <c r="P16" s="34"/>
      <c r="Q16" s="34"/>
      <c r="R16" s="34"/>
      <c r="S16" s="34"/>
      <c r="T16" s="34"/>
      <c r="U16" s="34"/>
      <c r="V16" s="34"/>
      <c r="W16" s="39"/>
      <c r="X16" s="34"/>
      <c r="Y16" s="34"/>
      <c r="Z16" s="34"/>
      <c r="AA16" s="34"/>
      <c r="AB16" s="34"/>
      <c r="AC16" s="34"/>
      <c r="AD16" s="34"/>
      <c r="AE16" s="34"/>
      <c r="AF16" s="34"/>
      <c r="AG16" s="34"/>
      <c r="AH16" s="34"/>
    </row>
    <row r="17" spans="1:34" s="29" customFormat="1" ht="30" customHeight="1">
      <c r="A17" s="2"/>
      <c r="B17" s="49" t="s">
        <v>90</v>
      </c>
      <c r="C17" s="50"/>
      <c r="D17" s="51"/>
      <c r="E17" s="52"/>
      <c r="F17" s="53"/>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row>
    <row r="18" spans="1:34" s="29" customFormat="1" ht="30" customHeight="1">
      <c r="A18" s="2"/>
      <c r="B18" s="55" t="s">
        <v>91</v>
      </c>
      <c r="C18" s="56" t="s">
        <v>12</v>
      </c>
      <c r="D18" s="57">
        <v>0</v>
      </c>
      <c r="E18" s="58">
        <f ca="1">E8+13</f>
        <v>45741</v>
      </c>
      <c r="F18" s="58">
        <f ca="1">E18+2</f>
        <v>45743</v>
      </c>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row>
    <row r="19" spans="1:34" s="29" customFormat="1" ht="30" customHeight="1">
      <c r="A19" s="2"/>
      <c r="B19" s="55" t="s">
        <v>92</v>
      </c>
      <c r="C19" s="56" t="s">
        <v>14</v>
      </c>
      <c r="D19" s="57">
        <v>0</v>
      </c>
      <c r="E19" s="58">
        <f ca="1">F18+1</f>
        <v>45744</v>
      </c>
      <c r="F19" s="58">
        <f ca="1">E19+2</f>
        <v>45746</v>
      </c>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row>
    <row r="20" spans="1:34" s="29" customFormat="1" ht="30" customHeight="1">
      <c r="A20" s="2"/>
      <c r="B20" s="55" t="s">
        <v>93</v>
      </c>
      <c r="C20" s="56" t="s">
        <v>16</v>
      </c>
      <c r="D20" s="57">
        <v>0</v>
      </c>
      <c r="E20" s="58">
        <f ca="1">E19</f>
        <v>45744</v>
      </c>
      <c r="F20" s="58">
        <f ca="1">E20+3</f>
        <v>45747</v>
      </c>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row>
    <row r="21" spans="1:34" s="29" customFormat="1" ht="30" customHeight="1">
      <c r="A21" s="2"/>
      <c r="B21" s="55" t="s">
        <v>28</v>
      </c>
      <c r="C21" s="56" t="s">
        <v>18</v>
      </c>
      <c r="D21" s="57">
        <v>0</v>
      </c>
      <c r="E21" s="58">
        <f ca="1">F20-1</f>
        <v>45746</v>
      </c>
      <c r="F21" s="58">
        <f ca="1">E21</f>
        <v>45746</v>
      </c>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row>
    <row r="22" spans="1:34" s="29" customFormat="1" ht="30" customHeight="1">
      <c r="A22" s="2"/>
      <c r="B22" s="59" t="s">
        <v>94</v>
      </c>
      <c r="C22" s="60"/>
      <c r="D22" s="61"/>
      <c r="E22" s="62"/>
      <c r="F22" s="63"/>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row>
    <row r="23" spans="1:34" s="29" customFormat="1" ht="30" customHeight="1">
      <c r="A23" s="2"/>
      <c r="B23" s="65" t="s">
        <v>95</v>
      </c>
      <c r="C23" s="66" t="s">
        <v>12</v>
      </c>
      <c r="D23" s="67">
        <v>0</v>
      </c>
      <c r="E23" s="68">
        <f ca="1">E18+2</f>
        <v>45743</v>
      </c>
      <c r="F23" s="68">
        <f ca="1">E23+3</f>
        <v>45746</v>
      </c>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row>
    <row r="24" spans="1:34" s="29" customFormat="1" ht="30" customHeight="1">
      <c r="A24" s="2"/>
      <c r="B24" s="65" t="s">
        <v>96</v>
      </c>
      <c r="C24" s="66" t="s">
        <v>14</v>
      </c>
      <c r="D24" s="67">
        <v>0</v>
      </c>
      <c r="E24" s="68">
        <f ca="1">F23</f>
        <v>45746</v>
      </c>
      <c r="F24" s="68">
        <f ca="1">E24+4</f>
        <v>45750</v>
      </c>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row>
    <row r="25" spans="1:34" s="29" customFormat="1" ht="30" customHeight="1">
      <c r="A25" s="2"/>
      <c r="B25" s="65" t="s">
        <v>97</v>
      </c>
      <c r="C25" s="66" t="s">
        <v>16</v>
      </c>
      <c r="D25" s="67">
        <v>0</v>
      </c>
      <c r="E25" s="68">
        <f ca="1">F24</f>
        <v>45750</v>
      </c>
      <c r="F25" s="68">
        <f ca="1">E25+1</f>
        <v>45751</v>
      </c>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row>
    <row r="26" spans="1:34" s="29" customFormat="1" ht="30" customHeight="1">
      <c r="A26" s="2"/>
      <c r="B26" s="65" t="s">
        <v>33</v>
      </c>
      <c r="C26" s="66" t="s">
        <v>18</v>
      </c>
      <c r="D26" s="67">
        <v>0</v>
      </c>
      <c r="E26" s="68">
        <f ca="1">E23+5</f>
        <v>45748</v>
      </c>
      <c r="F26" s="68">
        <f ca="1">E26+3</f>
        <v>45751</v>
      </c>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row>
    <row r="27" spans="1:34" s="29" customFormat="1" ht="30" customHeight="1">
      <c r="A27" s="2"/>
      <c r="B27"/>
      <c r="C27"/>
      <c r="D27"/>
      <c r="E27"/>
      <c r="F27"/>
      <c r="G27"/>
      <c r="H27"/>
      <c r="I27"/>
      <c r="J27"/>
      <c r="K27"/>
      <c r="L27"/>
      <c r="M27"/>
      <c r="N27"/>
      <c r="O27"/>
      <c r="P27"/>
      <c r="Q27"/>
      <c r="R27"/>
      <c r="S27"/>
      <c r="T27"/>
      <c r="U27"/>
      <c r="V27"/>
      <c r="W27"/>
      <c r="X27"/>
      <c r="Y27"/>
      <c r="Z27"/>
      <c r="AA27"/>
      <c r="AB27"/>
      <c r="AC27"/>
      <c r="AD27"/>
      <c r="AE27"/>
      <c r="AF27"/>
      <c r="AG27"/>
      <c r="AH27"/>
    </row>
    <row r="28" spans="1:34" s="29" customFormat="1" ht="30" customHeight="1">
      <c r="A28" s="101" t="s">
        <v>34</v>
      </c>
      <c r="B28" s="102"/>
      <c r="C28" s="102"/>
      <c r="D28" s="102"/>
      <c r="E28" s="103"/>
      <c r="F28"/>
      <c r="G28"/>
      <c r="H28"/>
      <c r="I28"/>
      <c r="J28"/>
      <c r="K28"/>
      <c r="L28"/>
      <c r="M28"/>
      <c r="N28"/>
      <c r="O28"/>
      <c r="P28"/>
      <c r="Q28"/>
      <c r="R28"/>
      <c r="S28"/>
      <c r="T28"/>
      <c r="U28"/>
      <c r="V28"/>
      <c r="W28"/>
      <c r="X28"/>
      <c r="Y28"/>
      <c r="Z28"/>
      <c r="AA28"/>
      <c r="AB28"/>
      <c r="AC28"/>
      <c r="AD28"/>
      <c r="AE28"/>
      <c r="AF28"/>
      <c r="AG28"/>
      <c r="AH28"/>
    </row>
    <row r="29" spans="1:34" s="29" customFormat="1" ht="30" customHeight="1">
      <c r="A29" s="104" t="s">
        <v>35</v>
      </c>
      <c r="B29" s="105"/>
      <c r="C29" t="s">
        <v>36</v>
      </c>
      <c r="D29" s="81" t="s">
        <v>37</v>
      </c>
      <c r="E29" s="78" t="s">
        <v>38</v>
      </c>
      <c r="F29"/>
      <c r="G29"/>
      <c r="H29"/>
      <c r="I29"/>
      <c r="J29"/>
      <c r="K29"/>
      <c r="L29"/>
      <c r="M29"/>
      <c r="N29"/>
      <c r="O29"/>
      <c r="P29"/>
      <c r="Q29"/>
      <c r="R29"/>
      <c r="S29"/>
      <c r="T29"/>
      <c r="U29"/>
      <c r="V29"/>
      <c r="W29"/>
      <c r="X29"/>
      <c r="Y29"/>
      <c r="Z29"/>
      <c r="AA29"/>
      <c r="AB29"/>
      <c r="AC29"/>
      <c r="AD29"/>
      <c r="AE29"/>
      <c r="AF29"/>
      <c r="AG29"/>
      <c r="AH29"/>
    </row>
    <row r="30" spans="1:34" s="29" customFormat="1" ht="30" customHeight="1">
      <c r="A30" s="104" t="s">
        <v>39</v>
      </c>
      <c r="B30" s="105"/>
      <c r="C30" s="86" t="s">
        <v>98</v>
      </c>
      <c r="D30" s="91" t="s">
        <v>99</v>
      </c>
      <c r="E30" s="87" t="s">
        <v>100</v>
      </c>
      <c r="F30"/>
      <c r="G30"/>
      <c r="H30"/>
      <c r="I30"/>
      <c r="J30"/>
      <c r="K30"/>
      <c r="L30"/>
      <c r="M30"/>
      <c r="N30"/>
      <c r="O30"/>
      <c r="P30"/>
      <c r="Q30"/>
      <c r="R30"/>
      <c r="S30"/>
      <c r="T30"/>
      <c r="U30"/>
      <c r="V30"/>
      <c r="W30"/>
      <c r="X30"/>
      <c r="Y30"/>
      <c r="Z30"/>
      <c r="AA30"/>
      <c r="AB30"/>
      <c r="AC30"/>
      <c r="AD30"/>
      <c r="AE30"/>
      <c r="AF30"/>
      <c r="AG30"/>
      <c r="AH30"/>
    </row>
    <row r="31" spans="1:34" s="29" customFormat="1" ht="30" customHeight="1">
      <c r="A31" s="99" t="s">
        <v>14</v>
      </c>
      <c r="B31" s="100"/>
      <c r="C31" s="84" t="s">
        <v>101</v>
      </c>
      <c r="D31" s="83" t="s">
        <v>102</v>
      </c>
      <c r="E31" s="85" t="s">
        <v>103</v>
      </c>
      <c r="F31"/>
      <c r="G31"/>
      <c r="H31"/>
      <c r="I31"/>
      <c r="J31"/>
      <c r="K31"/>
      <c r="L31"/>
      <c r="M31"/>
      <c r="N31"/>
      <c r="O31"/>
      <c r="P31"/>
      <c r="Q31"/>
      <c r="R31"/>
      <c r="S31"/>
      <c r="T31"/>
      <c r="U31"/>
      <c r="V31"/>
      <c r="W31"/>
      <c r="X31"/>
      <c r="Y31"/>
      <c r="Z31"/>
      <c r="AA31"/>
      <c r="AB31"/>
      <c r="AC31"/>
      <c r="AD31"/>
      <c r="AE31"/>
      <c r="AF31"/>
      <c r="AG31"/>
      <c r="AH31"/>
    </row>
    <row r="32" spans="1:34" s="29" customFormat="1" ht="30" customHeight="1">
      <c r="A32" s="97" t="s">
        <v>16</v>
      </c>
      <c r="B32" s="98"/>
      <c r="C32" s="88" t="s">
        <v>104</v>
      </c>
      <c r="D32" s="89" t="s">
        <v>105</v>
      </c>
      <c r="E32" s="90" t="s">
        <v>106</v>
      </c>
      <c r="L32"/>
      <c r="M32"/>
      <c r="N32"/>
      <c r="O32"/>
      <c r="P32"/>
      <c r="Q32"/>
      <c r="R32"/>
      <c r="S32"/>
      <c r="T32"/>
      <c r="U32"/>
      <c r="V32"/>
      <c r="W32"/>
      <c r="X32"/>
      <c r="Y32"/>
      <c r="Z32"/>
      <c r="AA32"/>
      <c r="AB32"/>
      <c r="AC32"/>
      <c r="AD32"/>
      <c r="AE32"/>
      <c r="AF32"/>
      <c r="AG32"/>
      <c r="AH32"/>
    </row>
    <row r="33" spans="1:34" s="29" customFormat="1" ht="30" customHeight="1">
      <c r="A33" s="99" t="s">
        <v>18</v>
      </c>
      <c r="B33" s="100"/>
      <c r="C33" s="111" t="s">
        <v>107</v>
      </c>
      <c r="D33" s="82" t="s">
        <v>108</v>
      </c>
      <c r="E33" s="80" t="s">
        <v>109</v>
      </c>
      <c r="F33"/>
      <c r="G33"/>
      <c r="H33"/>
      <c r="I33"/>
      <c r="J33"/>
      <c r="K33"/>
      <c r="L33"/>
      <c r="M33"/>
      <c r="N33"/>
      <c r="O33"/>
      <c r="P33"/>
      <c r="Q33"/>
      <c r="R33"/>
      <c r="S33"/>
      <c r="T33"/>
      <c r="U33"/>
      <c r="V33"/>
      <c r="W33"/>
      <c r="X33"/>
      <c r="Y33"/>
      <c r="Z33"/>
      <c r="AA33"/>
      <c r="AB33"/>
      <c r="AC33"/>
      <c r="AD33"/>
      <c r="AE33"/>
      <c r="AF33"/>
      <c r="AG33"/>
      <c r="AH33"/>
    </row>
    <row r="34" spans="1:34" s="29" customFormat="1" ht="30" customHeight="1">
      <c r="A34" s="2"/>
      <c r="B34"/>
      <c r="C34"/>
      <c r="D34"/>
      <c r="E34"/>
      <c r="F34"/>
      <c r="G34"/>
      <c r="H34"/>
      <c r="I34"/>
      <c r="J34"/>
      <c r="K34"/>
      <c r="L34"/>
      <c r="M34"/>
      <c r="N34"/>
      <c r="O34"/>
      <c r="P34"/>
      <c r="Q34"/>
      <c r="R34"/>
      <c r="S34"/>
      <c r="T34"/>
      <c r="U34"/>
      <c r="V34"/>
      <c r="W34"/>
      <c r="X34"/>
      <c r="Y34"/>
      <c r="Z34"/>
      <c r="AA34"/>
      <c r="AB34"/>
      <c r="AC34"/>
      <c r="AD34"/>
      <c r="AE34"/>
      <c r="AF34"/>
      <c r="AG34"/>
      <c r="AH34"/>
    </row>
    <row r="35" spans="1:34" s="29" customFormat="1" ht="30" customHeight="1">
      <c r="A35" s="2"/>
      <c r="B35"/>
      <c r="C35"/>
      <c r="D35"/>
      <c r="E35"/>
      <c r="F35"/>
      <c r="G35"/>
      <c r="H35"/>
      <c r="I35"/>
      <c r="J35"/>
      <c r="K35"/>
      <c r="L35"/>
      <c r="M35"/>
      <c r="N35"/>
      <c r="O35"/>
      <c r="P35"/>
      <c r="Q35"/>
      <c r="R35"/>
      <c r="S35"/>
      <c r="T35"/>
      <c r="U35"/>
      <c r="V35"/>
      <c r="W35"/>
      <c r="X35"/>
      <c r="Y35"/>
      <c r="Z35"/>
      <c r="AA35"/>
      <c r="AB35"/>
      <c r="AC35"/>
      <c r="AD35"/>
      <c r="AE35"/>
      <c r="AF35"/>
      <c r="AG35"/>
      <c r="AH35"/>
    </row>
    <row r="36" spans="1:34" s="29" customFormat="1" ht="30" customHeight="1">
      <c r="A36" s="2"/>
      <c r="B36"/>
      <c r="C36"/>
      <c r="D36"/>
      <c r="E36"/>
      <c r="F36"/>
      <c r="G36"/>
      <c r="H36"/>
      <c r="I36"/>
      <c r="J36"/>
      <c r="K36"/>
      <c r="L36"/>
      <c r="M36"/>
      <c r="N36"/>
      <c r="O36"/>
      <c r="P36"/>
      <c r="Q36"/>
      <c r="R36"/>
      <c r="S36"/>
      <c r="T36"/>
      <c r="U36"/>
      <c r="V36"/>
      <c r="W36"/>
      <c r="X36"/>
      <c r="Y36"/>
      <c r="Z36"/>
      <c r="AA36"/>
      <c r="AB36"/>
      <c r="AC36"/>
      <c r="AD36"/>
      <c r="AE36"/>
      <c r="AF36"/>
      <c r="AG36"/>
      <c r="AH36"/>
    </row>
    <row r="37" spans="1:34" s="29" customFormat="1" ht="30" customHeight="1">
      <c r="A37" s="2"/>
      <c r="B37" s="75" t="s">
        <v>28</v>
      </c>
      <c r="C37" s="69"/>
      <c r="D37" s="70"/>
      <c r="E37" s="71"/>
      <c r="F37" s="71"/>
      <c r="G37"/>
      <c r="H37"/>
      <c r="I37"/>
      <c r="J37"/>
      <c r="K37"/>
      <c r="L37"/>
      <c r="M37"/>
      <c r="N37"/>
      <c r="O37"/>
      <c r="P37"/>
      <c r="Q37"/>
      <c r="R37"/>
      <c r="S37"/>
      <c r="T37"/>
      <c r="U37"/>
      <c r="V37"/>
      <c r="W37"/>
      <c r="X37"/>
      <c r="Y37"/>
      <c r="Z37"/>
      <c r="AA37"/>
      <c r="AB37"/>
      <c r="AC37"/>
      <c r="AD37"/>
      <c r="AE37"/>
      <c r="AF37"/>
      <c r="AG37"/>
      <c r="AH37"/>
    </row>
    <row r="38" spans="1:34" ht="30" customHeight="1">
      <c r="B38" t="s">
        <v>52</v>
      </c>
    </row>
    <row r="39" spans="1:34" ht="30" customHeight="1">
      <c r="C39" s="5"/>
      <c r="F39" s="4"/>
    </row>
  </sheetData>
  <mergeCells count="20">
    <mergeCell ref="A28:E28"/>
    <mergeCell ref="A29:B29"/>
    <mergeCell ref="A30:B30"/>
    <mergeCell ref="A31:B31"/>
    <mergeCell ref="A32:B32"/>
    <mergeCell ref="A33:B33"/>
    <mergeCell ref="AB3:AH3"/>
    <mergeCell ref="A4:A5"/>
    <mergeCell ref="B4:B5"/>
    <mergeCell ref="C4:C5"/>
    <mergeCell ref="D4:D5"/>
    <mergeCell ref="E4:E5"/>
    <mergeCell ref="F4:F5"/>
    <mergeCell ref="G1:M1"/>
    <mergeCell ref="O1:X1"/>
    <mergeCell ref="G2:M2"/>
    <mergeCell ref="O2:X2"/>
    <mergeCell ref="G3:M3"/>
    <mergeCell ref="N3:T3"/>
    <mergeCell ref="U3:AA3"/>
  </mergeCells>
  <conditionalFormatting sqref="D6:D26 D37">
    <cfRule type="dataBar" priority="8">
      <dataBar>
        <cfvo type="num" val="0"/>
        <cfvo type="num" val="1"/>
        <color theme="0"/>
      </dataBar>
      <extLst>
        <ext xmlns:x14="http://schemas.microsoft.com/office/spreadsheetml/2009/9/main" uri="{B025F937-C7B1-47D3-B67F-A62EFF666E3E}">
          <x14:id>{3ADB7DF4-953F-47AC-A48A-A039D597B2A6}</x14:id>
        </ext>
      </extLst>
    </cfRule>
  </conditionalFormatting>
  <conditionalFormatting sqref="G8:AG11">
    <cfRule type="expression" dxfId="17" priority="6">
      <formula>AND(task_start&lt;=G$4,ROUNDDOWN((task_end-task_start+1)*task_progress,0)+task_start-1&gt;=G$4)</formula>
    </cfRule>
    <cfRule type="expression" dxfId="16" priority="7" stopIfTrue="1">
      <formula>AND(task_end&gt;=G$4,task_start&lt;H$4)</formula>
    </cfRule>
  </conditionalFormatting>
  <conditionalFormatting sqref="G13:AG16">
    <cfRule type="expression" dxfId="15" priority="4">
      <formula>AND(task_start&lt;=G$4,ROUNDDOWN((task_end-task_start+1)*task_progress,0)+task_start-1&gt;=G$4)</formula>
    </cfRule>
    <cfRule type="expression" dxfId="14" priority="5" stopIfTrue="1">
      <formula>AND(task_end&gt;=G$4,task_start&lt;H$4)</formula>
    </cfRule>
  </conditionalFormatting>
  <conditionalFormatting sqref="G18:AG21">
    <cfRule type="expression" dxfId="13" priority="2">
      <formula>AND(task_start&lt;=G$4,ROUNDDOWN((task_end-task_start+1)*task_progress,0)+task_start-1&gt;=G$4)</formula>
    </cfRule>
    <cfRule type="expression" dxfId="12" priority="3" stopIfTrue="1">
      <formula>AND(task_end&gt;=G$4,task_start&lt;H$4)</formula>
    </cfRule>
  </conditionalFormatting>
  <conditionalFormatting sqref="G23:AG26 G38:AG38">
    <cfRule type="expression" dxfId="11" priority="9">
      <formula>AND(task_start&lt;=G$4,ROUNDDOWN((task_end-task_start+1)*task_progress,0)+task_start-1&gt;=G$4)</formula>
    </cfRule>
    <cfRule type="expression" dxfId="10" priority="10" stopIfTrue="1">
      <formula>AND(task_end&gt;=G$4,task_start&lt;H$4)</formula>
    </cfRule>
  </conditionalFormatting>
  <conditionalFormatting sqref="G3:AG26 G38:AG38">
    <cfRule type="expression" dxfId="9" priority="1">
      <formula>AND(TODAY()&gt;=G$4, TODAY()&lt;H$4)</formula>
    </cfRule>
  </conditionalFormatting>
  <conditionalFormatting sqref="AH8:AH11">
    <cfRule type="expression" dxfId="8" priority="11">
      <formula>AND(task_start&lt;=AH$4,ROUNDDOWN((task_end-task_start+1)*task_progress,0)+task_start-1&gt;=AH$4)</formula>
    </cfRule>
    <cfRule type="expression" dxfId="7" priority="12" stopIfTrue="1">
      <formula>AND(task_end&gt;=AH$4,task_start&lt;#REF!)</formula>
    </cfRule>
  </conditionalFormatting>
  <conditionalFormatting sqref="AH13:AH16">
    <cfRule type="expression" dxfId="6" priority="13">
      <formula>AND(task_start&lt;=AH$4,ROUNDDOWN((task_end-task_start+1)*task_progress,0)+task_start-1&gt;=AH$4)</formula>
    </cfRule>
    <cfRule type="expression" dxfId="5" priority="14" stopIfTrue="1">
      <formula>AND(task_end&gt;=AH$4,task_start&lt;#REF!)</formula>
    </cfRule>
  </conditionalFormatting>
  <conditionalFormatting sqref="AH18:AH21">
    <cfRule type="expression" dxfId="4" priority="15">
      <formula>AND(task_start&lt;=AH$4,ROUNDDOWN((task_end-task_start+1)*task_progress,0)+task_start-1&gt;=AH$4)</formula>
    </cfRule>
    <cfRule type="expression" dxfId="3" priority="16" stopIfTrue="1">
      <formula>AND(task_end&gt;=AH$4,task_start&lt;#REF!)</formula>
    </cfRule>
  </conditionalFormatting>
  <conditionalFormatting sqref="AH23:AH26 AH38">
    <cfRule type="expression" dxfId="2" priority="17">
      <formula>AND(task_start&lt;=AH$4,ROUNDDOWN((task_end-task_start+1)*task_progress,0)+task_start-1&gt;=AH$4)</formula>
    </cfRule>
    <cfRule type="expression" dxfId="1" priority="18" stopIfTrue="1">
      <formula>AND(task_end&gt;=AH$4,task_start&lt;#REF!)</formula>
    </cfRule>
  </conditionalFormatting>
  <conditionalFormatting sqref="AH3:AH26 AH38">
    <cfRule type="expression" dxfId="0" priority="19">
      <formula>AND(TODAY()&gt;=AH$4, TODAY()&lt;#REF!)</formula>
    </cfRule>
  </conditionalFormatting>
  <dataValidations count="11">
    <dataValidation type="whole" operator="greaterThanOrEqual" allowBlank="1" showInputMessage="1" promptTitle="Display Week" prompt="Changing this number will scroll the Gantt Chart view." sqref="O2" xr:uid="{1CD7BE24-DCEA-4659-99F4-3CCB3B140A38}">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595906FF-5455-441E-B917-4133E36A617C}"/>
    <dataValidation allowBlank="1" showInputMessage="1" showErrorMessage="1" prompt="Enter Company name in cel B2." sqref="A2" xr:uid="{171CE7A5-2AE8-46B3-9D57-FF09C8607A6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C73F63FC-D59A-4E5A-8357-92B9BA491115}"/>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6D0A3E1B-6102-46B4-8FB3-DF67EC4CED87}"/>
    <dataValidation allowBlank="1" showInputMessage="1" showErrorMessage="1" prompt="Cell B8 contains the Phase 1 sample title. Enter a new title in cell B8._x000a_To delete the phase and work only from tasks, simply delete this row." sqref="A7" xr:uid="{617193D6-0AE4-4767-A7EB-857B8A3892D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51ABECE0-D43F-4268-8589-8A42A4854C7B}"/>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6D5609FD-92EE-442F-B97B-1A8BCB5565B7}"/>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32208476-F283-41DC-BDB0-E7CD08F0634A}"/>
    <dataValidation allowBlank="1" showInputMessage="1" showErrorMessage="1" prompt="Phase 3's sample block starts in cell B20." sqref="A17" xr:uid="{B69D78F8-FB24-4F02-8E3C-F79248368F9E}"/>
    <dataValidation allowBlank="1" showInputMessage="1" showErrorMessage="1" prompt="Phase 4's sample block starts in cell B26." sqref="A22" xr:uid="{8D0C571C-D6CA-4E84-83EF-DAF110343367}"/>
  </dataValidations>
  <printOptions horizontalCentered="1"/>
  <pageMargins left="0.35" right="0.35" top="0.35" bottom="0.5" header="0.3" footer="0.3"/>
  <pageSetup scale="57"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ADB7DF4-953F-47AC-A48A-A039D597B2A6}">
            <x14:dataBar minLength="0" maxLength="100" gradient="0">
              <x14:cfvo type="num">
                <xm:f>0</xm:f>
              </x14:cfvo>
              <x14:cfvo type="num">
                <xm:f>1</xm:f>
              </x14:cfvo>
              <x14:negativeFillColor rgb="FFFF0000"/>
              <x14:axisColor rgb="FF000000"/>
            </x14:dataBar>
          </x14:cfRule>
          <xm:sqref>D6:D26 D37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C2348D59-3426-404A-A0C5-6456F6613EDB}"/>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2025-03-07T01:02:57Z</dcterms:created>
  <dcterms:modified xsi:type="dcterms:W3CDTF">2025-03-12T21:36:41Z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