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6.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9E928F92-B48A-446E-91A3-A813874221CA}" xr6:coauthVersionLast="47" xr6:coauthVersionMax="47" xr10:uidLastSave="{00000000-0000-0000-0000-000000000000}"/>
  <bookViews>
    <workbookView xWindow="-110" yWindow="-110" windowWidth="19420" windowHeight="10420" firstSheet="6" activeTab="6" xr2:uid="{858A62D9-1599-4210-9775-AAAC6E0CE55F}"/>
  </bookViews>
  <sheets>
    <sheet name="Practice" sheetId="3" r:id="rId1"/>
    <sheet name="Solution" sheetId="4" r:id="rId2"/>
    <sheet name="WHAT_IF_ANALYSIS" sheetId="5" r:id="rId3"/>
    <sheet name="SUMIF" sheetId="6" r:id="rId4"/>
    <sheet name="CASE_FILTERING_SORTING_COMBINE" sheetId="7" r:id="rId5"/>
    <sheet name="FORMATTING" sheetId="8" r:id="rId6"/>
    <sheet name="Function &amp; Formulas" sheetId="9" r:id="rId7"/>
  </sheets>
  <definedNames>
    <definedName name="_xlnm._FilterDatabase" localSheetId="4" hidden="1">CASE_FILTERING_SORTING_COMBINE!$B$15:$F$24</definedName>
    <definedName name="fruits">SUMIF!$B$4:$B$13</definedName>
    <definedName name="MYAMOUNTS">'Function &amp; Formulas'!$D$62:$D$66</definedName>
    <definedName name="MyFruits">FORMATTING!$B$156:$B$163</definedName>
    <definedName name="MyPrices">FORMATTING!$C$156:$C$163</definedName>
    <definedName name="MYWEEKS">'Function &amp; Formulas'!$C$62:$C$66</definedName>
    <definedName name="prices">SUMIF!$C$4:$C$13</definedName>
    <definedName name="target">SUMIF!$K$2:$K$2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4" i="9" l="1"/>
  <c r="C82" i="9"/>
  <c r="C81" i="9"/>
  <c r="C80" i="9"/>
  <c r="C79" i="9"/>
  <c r="C78" i="9"/>
  <c r="C70" i="9"/>
  <c r="C72" i="9"/>
  <c r="C71" i="9"/>
  <c r="F45" i="9"/>
  <c r="G45" i="9"/>
  <c r="H45" i="9"/>
  <c r="E45" i="9"/>
  <c r="F44" i="9"/>
  <c r="G44" i="9"/>
  <c r="H44" i="9"/>
  <c r="E44" i="9"/>
  <c r="F43" i="9"/>
  <c r="G43" i="9"/>
  <c r="H43" i="9"/>
  <c r="E43" i="9"/>
  <c r="F42" i="9"/>
  <c r="G42" i="9"/>
  <c r="H42" i="9"/>
  <c r="E42" i="9"/>
  <c r="F50" i="9"/>
  <c r="G50" i="9"/>
  <c r="H50" i="9"/>
  <c r="E50" i="9"/>
  <c r="F48" i="9"/>
  <c r="G48" i="9"/>
  <c r="H48" i="9"/>
  <c r="E48" i="9"/>
  <c r="F47" i="9"/>
  <c r="G47" i="9"/>
  <c r="H47" i="9"/>
  <c r="E47" i="9"/>
  <c r="G46" i="9"/>
  <c r="G49" i="9" s="1"/>
  <c r="H46" i="9"/>
  <c r="H49" i="9" s="1"/>
  <c r="F46" i="9"/>
  <c r="F49" i="9" s="1"/>
  <c r="E46" i="9"/>
  <c r="E49" i="9" s="1"/>
  <c r="H12" i="9"/>
  <c r="H11" i="9"/>
  <c r="H10" i="9"/>
  <c r="H9" i="9"/>
  <c r="H8" i="9"/>
  <c r="C170" i="8"/>
  <c r="C169" i="8"/>
  <c r="C168" i="8"/>
  <c r="C167" i="8"/>
  <c r="C165" i="8"/>
  <c r="G24" i="7"/>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 r="H24" i="9" l="1"/>
  <c r="H23" i="9"/>
  <c r="H22" i="9"/>
  <c r="H21" i="9"/>
  <c r="H19" i="9"/>
  <c r="H18" i="9"/>
  <c r="H17" i="9"/>
  <c r="H16" i="9"/>
  <c r="H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<sst xmlns="http://schemas.openxmlformats.org/spreadsheetml/2006/main" count="489" uniqueCount="240">
  <si>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</si>
  <si>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</si>
  <si>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</si>
  <si>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</si>
  <si>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</si>
  <si>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</si>
  <si>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</si>
  <si>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</si>
  <si>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</si>
  <si>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</si>
  <si>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</si>
  <si>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</si>
  <si>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</si>
  <si>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</si>
  <si>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</si>
  <si>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</si>
  <si>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</si>
  <si>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</si>
  <si>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</si>
  <si>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</si>
  <si>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</si>
  <si>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</si>
  <si>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</si>
  <si>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</si>
  <si>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</si>
  <si>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</si>
  <si>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</si>
  <si>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</si>
  <si>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</si>
  <si>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</si>
  <si>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</si>
  <si>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</si>
  <si>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</si>
  <si>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</si>
  <si>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</si>
  <si>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</si>
  <si>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</si>
  <si>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</si>
  <si>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</si>
  <si>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</si>
  <si>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</si>
  <si>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</si>
  <si>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</si>
  <si>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</si>
  <si>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</si>
  <si>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</si>
  <si>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</si>
  <si>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</si>
  <si>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</si>
  <si>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</si>
  <si>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</si>
  <si>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</si>
  <si>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</si>
  <si>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</si>
  <si>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</si>
  <si>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</si>
  <si>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</si>
  <si>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</si>
  <si>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</si>
  <si>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</si>
  <si>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</si>
  <si>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</si>
  <si>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</si>
  <si>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</si>
  <si>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</si>
  <si>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</si>
  <si>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</si>
  <si>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</si>
  <si>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</si>
  <si>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</si>
  <si>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</si>
  <si>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</si>
  <si>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</si>
  <si>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</si>
  <si>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</si>
  <si>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</si>
  <si>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</si>
  <si>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</si>
  <si>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</si>
  <si>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</si>
  <si>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</si>
  <si>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</si>
  <si>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</si>
  <si>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</si>
  <si>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</si>
  <si>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</si>
  <si>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</si>
  <si>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</si>
  <si>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</si>
  <si>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</si>
  <si>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</si>
  <si>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</si>
  <si>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</si>
  <si>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</si>
  <si>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</si>
  <si>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</si>
  <si>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</si>
  <si>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</si>
  <si>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</si>
  <si>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</si>
  <si>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</si>
  <si>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</si>
  <si>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</si>
  <si>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</si>
  <si>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</si>
  <si>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</si>
  <si>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</si>
  <si>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</si>
  <si>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</si>
  <si>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</si>
  <si>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</si>
  <si>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</si>
  <si>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</si>
  <si>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</si>
  <si>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</si>
  <si>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</si>
  <si>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</si>
  <si>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</si>
  <si>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</si>
  <si>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</si>
  <si>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</si>
  <si>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</si>
  <si>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</si>
  <si>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</si>
  <si>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</si>
  <si>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</si>
  <si>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</si>
  <si>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</si>
  <si>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</si>
  <si>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</si>
  <si>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</si>
  <si>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</si>
  <si>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</si>
  <si>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</si>
  <si>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</si>
  <si>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</si>
  <si>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</si>
  <si>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</si>
  <si>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</si>
  <si>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</si>
  <si>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</si>
  <si>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</si>
  <si>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</si>
  <si>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</si>
  <si>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</si>
  <si>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</si>
  <si>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</si>
  <si>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</si>
  <si>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</si>
  <si>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</si>
  <si>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</si>
  <si>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</si>
  <si>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</si>
  <si>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</si>
  <si>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</si>
  <si>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</si>
  <si>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</si>
  <si>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</si>
  <si>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</si>
  <si>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</si>
  <si>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</si>
  <si>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</si>
  <si>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</si>
  <si>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</si>
  <si>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</si>
  <si>
    <t>Personal Weekly Finance</t>
  </si>
  <si>
    <t>Salary</t>
  </si>
  <si>
    <t>Income from writing</t>
  </si>
  <si>
    <t>Income from DS project</t>
  </si>
  <si>
    <t>Client refund</t>
  </si>
  <si>
    <t>SubTotal: Income</t>
  </si>
  <si>
    <t>Rent</t>
  </si>
  <si>
    <t>Co-working Space Rent</t>
  </si>
  <si>
    <t>Misc Expennes</t>
  </si>
  <si>
    <t>SubTotal: Expenses</t>
  </si>
  <si>
    <t>Net Income</t>
  </si>
  <si>
    <t>Column1</t>
  </si>
  <si>
    <t>Weekly Income</t>
  </si>
  <si>
    <t>January</t>
  </si>
  <si>
    <t>February</t>
  </si>
  <si>
    <t>March</t>
  </si>
  <si>
    <t>WEEK1</t>
  </si>
  <si>
    <t>WEEK2</t>
  </si>
  <si>
    <t>WEEK3</t>
  </si>
  <si>
    <t>WEEK4</t>
  </si>
  <si>
    <t>Paragraph</t>
  </si>
  <si>
    <t>After Wraping</t>
  </si>
  <si>
    <t>lorem ipsum dolor sit amet this is a text which is unwarped</t>
  </si>
  <si>
    <t>EXAMPLE OF INDENTATION</t>
  </si>
  <si>
    <t>MONTH</t>
  </si>
  <si>
    <t>April</t>
  </si>
  <si>
    <t>May</t>
  </si>
  <si>
    <t>June</t>
  </si>
  <si>
    <t>July</t>
  </si>
  <si>
    <t>TOTAL MANGO SALES</t>
  </si>
  <si>
    <t>TOTAL Orange Sales</t>
  </si>
  <si>
    <t>TOTAL MELON SALES</t>
  </si>
  <si>
    <t>FRUIT DATA TABLE</t>
  </si>
  <si>
    <t>TOAL ROW NUMERICAL</t>
  </si>
  <si>
    <t>TOAL ROW COUNT WITH COUNTA</t>
  </si>
  <si>
    <t>MINIMUM PRICE</t>
  </si>
  <si>
    <t>MAX PRICE</t>
  </si>
  <si>
    <t>SUM WITH AGGRAGATE</t>
  </si>
  <si>
    <t>AVERAGE WITH AGGRAGATE</t>
  </si>
  <si>
    <t>MAX WITH AGGRAGATE</t>
  </si>
  <si>
    <t>MIN WITH AGGRAGETE</t>
  </si>
  <si>
    <t>STUDENT RESULT SHEET ANALYSIS</t>
  </si>
  <si>
    <t>SUBJECTS</t>
  </si>
  <si>
    <t>CHRIS</t>
  </si>
  <si>
    <t>JOHN</t>
  </si>
  <si>
    <t>TANVIR</t>
  </si>
  <si>
    <t>HASNAT</t>
  </si>
  <si>
    <t>MATH</t>
  </si>
  <si>
    <t>BANGLA</t>
  </si>
  <si>
    <t>ENGLISH</t>
  </si>
  <si>
    <t>BIOLOGY</t>
  </si>
  <si>
    <t>PHYSICS</t>
  </si>
  <si>
    <t>AVERAGE MARK</t>
  </si>
  <si>
    <t>MEDIAN MARK</t>
  </si>
  <si>
    <t xml:space="preserve">MODE </t>
  </si>
  <si>
    <t>STANDERED DEVIATION</t>
  </si>
  <si>
    <t>SUM OF MARKS</t>
  </si>
  <si>
    <t>DOES ANY ONE PASS IN PHYSICS AND BIOLOGY [PASS MARK IS 40]</t>
  </si>
  <si>
    <t>DOES ANY ONE PASS IN BIOLOGY PASS MARK IS 70</t>
  </si>
  <si>
    <t>DOES ANY ONE HAS TOTAL MARK MORE THAN 400</t>
  </si>
  <si>
    <t xml:space="preserve">WHICH GRADE IS IN MATH </t>
  </si>
  <si>
    <t>CARS</t>
  </si>
  <si>
    <t>WEEK</t>
  </si>
  <si>
    <t>AMOUNT</t>
  </si>
  <si>
    <t>CAR</t>
  </si>
  <si>
    <t>WEEK5</t>
  </si>
  <si>
    <t>TOTAL NUMBER OF CARS BEFORE WEEK3</t>
  </si>
  <si>
    <t>NUMBER OF WEEKS WHERE CARS SOLD &gt;40</t>
  </si>
  <si>
    <t>AVERAGE CAR SOLDS FOR THE LAST 3 WEEKS</t>
  </si>
  <si>
    <t>NUMBER OF CAR SOLD BEFORE WEEK3</t>
  </si>
  <si>
    <t>NUMBER OF CAR SOLD BEFORE WEEK4</t>
  </si>
  <si>
    <t>SUM OF THE TOTAL CAR SOLDUNTILL WEEK2</t>
  </si>
  <si>
    <t>AVERAGE CAR SOLD BEFORE WEEK3</t>
  </si>
  <si>
    <t>AVERAGE CAR SOLD BEFORE WEEK4</t>
  </si>
  <si>
    <t>NUMBER OF WEEKS WHERE CAR SOLD MORE THAN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</si>
</sst>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6">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
      <b/>
      <u/>
      <sz val="11"/>
      <color theme="1"/>
      <name val="Calibri"/>
      <family val="2"/>
      <scheme val="minor"/>
    </font>
    <font>
      <i/>
      <sz val="11"/>
      <color theme="1"/>
      <name val="Calibri"/>
      <family val="2"/>
      <scheme val="minor"/>
    </font>
    <font>
      <i/>
      <sz val="11"/>
      <color rgb="FFC00000"/>
      <name val="Calibri"/>
      <family val="2"/>
      <scheme val="minor"/>
    </font>
    <font>
      <sz val="11"/>
      <color rgb="FFFF0000"/>
      <name val="Calibri"/>
      <family val="2"/>
      <scheme val="minor"/>
    </font>
    <font>
      <b/>
      <u/>
      <sz val="11"/>
      <color rgb="FFFF0000"/>
      <name val="Calibri"/>
      <family val="2"/>
      <scheme val="minor"/>
    </font>
    <font>
      <sz val="11"/>
      <color rgb="FF9C0006"/>
      <name val="Calibri"/>
      <scheme val="minor"/>
    </font>
    <font>
      <b/>
      <sz val="18"/>
      <color rgb="FF000000"/>
      <name val="Calibri"/>
      <scheme val="minor"/>
    </font>
    <font>
      <b/>
      <sz val="16"/>
      <color rgb="FF000000"/>
      <name val="Calibri"/>
      <scheme val="minor"/>
    </font>
    <font>
      <sz val="16"/>
      <color theme="1"/>
      <name val="Calibri"/>
      <family val="2"/>
      <scheme val="minor"/>
    </font>
    <font>
      <b/>
      <sz val="14"/>
      <color theme="1"/>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757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s>
  <borders count="20">
    <border>
      <left/>
      <right/>
      <top/>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right style="thick">
        <color rgb="FF000000"/>
      </right>
      <top style="thick">
        <color rgb="FF000000"/>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1" fillId="5" borderId="0" applyNumberFormat="0" applyBorder="0" applyAlignment="0" applyProtection="0"/>
  </cellStyleXfs>
  <cellXfs count="68">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6" fillId="0" borderId="2" xfId="0" applyFont="1" applyBorder="1"/>
    <xf numFmtId="0" fontId="8" fillId="0" borderId="2" xfId="0" applyFont="1" applyBorder="1"/>
    <xf numFmtId="0" fontId="9" fillId="0" borderId="2" xfId="0" applyFont="1" applyBorder="1"/>
    <xf numFmtId="0" fontId="10" fillId="0" borderId="2" xfId="0" applyFont="1" applyBorder="1"/>
    <xf numFmtId="0" fontId="4" fillId="0" borderId="3" xfId="0" applyFont="1" applyBorder="1" applyAlignment="1">
      <alignment vertical="center"/>
    </xf>
    <xf numFmtId="0" fontId="4" fillId="0" borderId="0" xfId="0" applyFont="1" applyAlignment="1">
      <alignment vertical="center"/>
    </xf>
    <xf numFmtId="0" fontId="12" fillId="0" borderId="3" xfId="0" applyFont="1" applyBorder="1" applyAlignment="1">
      <alignment vertical="center"/>
    </xf>
    <xf numFmtId="0" fontId="0" fillId="0" borderId="0" xfId="0" applyAlignment="1">
      <alignment horizontal="center"/>
    </xf>
    <xf numFmtId="0" fontId="0" fillId="0" borderId="5" xfId="0" applyBorder="1"/>
    <xf numFmtId="0" fontId="0" fillId="0" borderId="5" xfId="0" applyBorder="1" applyAlignment="1">
      <alignment horizontal="center" vertical="center"/>
    </xf>
    <xf numFmtId="0" fontId="0" fillId="0" borderId="0" xfId="0" applyAlignment="1">
      <alignment horizontal="left" indent="2"/>
    </xf>
    <xf numFmtId="0" fontId="0" fillId="0" borderId="8" xfId="0" applyBorder="1"/>
    <xf numFmtId="164" fontId="0" fillId="0" borderId="6" xfId="0" applyNumberFormat="1" applyBorder="1"/>
    <xf numFmtId="0" fontId="0" fillId="0" borderId="11" xfId="0" applyBorder="1"/>
    <xf numFmtId="164" fontId="0" fillId="0" borderId="12" xfId="0" applyNumberFormat="1" applyBorder="1"/>
    <xf numFmtId="0" fontId="14" fillId="6" borderId="9" xfId="0" applyFont="1" applyFill="1" applyBorder="1"/>
    <xf numFmtId="0" fontId="14" fillId="6" borderId="10" xfId="0" applyFont="1" applyFill="1" applyBorder="1"/>
    <xf numFmtId="0" fontId="0" fillId="0" borderId="5" xfId="0" applyBorder="1" applyAlignment="1">
      <alignment wrapText="1"/>
    </xf>
    <xf numFmtId="0" fontId="0" fillId="7" borderId="5" xfId="0" applyFill="1" applyBorder="1" applyAlignment="1">
      <alignment wrapText="1"/>
    </xf>
    <xf numFmtId="164" fontId="0" fillId="7" borderId="5" xfId="0" applyNumberFormat="1" applyFill="1" applyBorder="1"/>
    <xf numFmtId="0" fontId="0" fillId="8" borderId="5" xfId="0" applyFill="1" applyBorder="1" applyAlignment="1">
      <alignment wrapText="1"/>
    </xf>
    <xf numFmtId="0" fontId="0" fillId="8" borderId="5" xfId="0" applyFill="1" applyBorder="1"/>
    <xf numFmtId="0" fontId="11" fillId="5" borderId="0" xfId="1"/>
    <xf numFmtId="0" fontId="15" fillId="8" borderId="13" xfId="0" applyFont="1" applyFill="1" applyBorder="1"/>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0" fillId="0" borderId="0" xfId="0" applyAlignment="1">
      <alignment horizontal="center"/>
    </xf>
    <xf numFmtId="0" fontId="4" fillId="0" borderId="4" xfId="0" applyFont="1" applyBorder="1" applyAlignment="1">
      <alignment horizontal="center" vertical="center"/>
    </xf>
    <xf numFmtId="0" fontId="4" fillId="0" borderId="0" xfId="0" applyFont="1" applyAlignment="1">
      <alignment horizontal="center" vertic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3" fillId="6" borderId="0" xfId="0" applyFont="1" applyFill="1" applyAlignment="1">
      <alignment horizontal="center"/>
    </xf>
    <xf numFmtId="0" fontId="0" fillId="0" borderId="2" xfId="0" applyBorder="1" applyAlignment="1">
      <alignment wrapText="1"/>
    </xf>
    <xf numFmtId="0" fontId="0" fillId="0" borderId="0" xfId="0" applyAlignment="1">
      <alignment wrapText="1"/>
    </xf>
    <xf numFmtId="0" fontId="3" fillId="8" borderId="2" xfId="0" applyFont="1" applyFill="1" applyBorder="1" applyAlignment="1">
      <alignment wrapText="1"/>
    </xf>
    <xf numFmtId="0" fontId="0" fillId="8" borderId="2" xfId="0" applyFill="1" applyBorder="1" applyAlignment="1">
      <alignment wrapText="1"/>
    </xf>
    <xf numFmtId="0" fontId="4" fillId="9" borderId="2" xfId="0" applyFont="1" applyFill="1" applyBorder="1" applyAlignment="1">
      <alignment wrapText="1"/>
    </xf>
    <xf numFmtId="0" fontId="0" fillId="9" borderId="2" xfId="0" applyFill="1" applyBorder="1" applyAlignment="1">
      <alignment wrapText="1"/>
    </xf>
    <xf numFmtId="0" fontId="0" fillId="9" borderId="2" xfId="0" applyFill="1" applyBorder="1"/>
    <xf numFmtId="0" fontId="0" fillId="0" borderId="14" xfId="0" applyBorder="1" applyAlignment="1">
      <alignment wrapText="1"/>
    </xf>
    <xf numFmtId="0" fontId="0" fillId="8" borderId="15" xfId="0" applyFill="1" applyBorder="1" applyAlignment="1">
      <alignment wrapText="1"/>
    </xf>
    <xf numFmtId="0" fontId="0" fillId="10" borderId="2" xfId="0" applyFill="1" applyBorder="1"/>
    <xf numFmtId="0" fontId="0" fillId="11" borderId="2" xfId="0" applyFill="1" applyBorder="1"/>
    <xf numFmtId="0" fontId="0" fillId="13" borderId="2" xfId="0" applyFill="1" applyBorder="1" applyAlignment="1">
      <alignment wrapText="1"/>
    </xf>
    <xf numFmtId="0" fontId="0" fillId="13" borderId="15" xfId="0" applyFill="1" applyBorder="1" applyAlignment="1">
      <alignment wrapText="1"/>
    </xf>
    <xf numFmtId="0" fontId="0" fillId="12" borderId="2" xfId="0" applyFill="1" applyBorder="1"/>
    <xf numFmtId="0" fontId="0" fillId="14" borderId="2" xfId="0" applyFill="1" applyBorder="1" applyAlignment="1">
      <alignment wrapText="1"/>
    </xf>
    <xf numFmtId="0" fontId="0" fillId="15" borderId="17" xfId="0" applyFill="1" applyBorder="1"/>
    <xf numFmtId="0" fontId="0" fillId="15" borderId="18" xfId="0" applyFill="1" applyBorder="1"/>
    <xf numFmtId="0" fontId="0" fillId="12" borderId="15" xfId="0" applyFill="1" applyBorder="1"/>
    <xf numFmtId="0" fontId="0" fillId="15" borderId="16" xfId="0" applyFill="1" applyBorder="1" applyAlignment="1">
      <alignment horizontal="center" vertical="center"/>
    </xf>
    <xf numFmtId="0" fontId="0" fillId="15" borderId="2" xfId="0" applyFill="1" applyBorder="1" applyAlignment="1">
      <alignment horizontal="center" vertical="center"/>
    </xf>
    <xf numFmtId="0" fontId="0" fillId="10" borderId="16" xfId="0" applyFill="1" applyBorder="1"/>
    <xf numFmtId="0" fontId="0" fillId="12" borderId="2" xfId="0" applyFill="1" applyBorder="1" applyAlignment="1">
      <alignment wrapText="1"/>
    </xf>
    <xf numFmtId="0" fontId="0" fillId="16" borderId="14" xfId="0" applyFill="1" applyBorder="1" applyAlignment="1">
      <alignment horizontal="center" wrapText="1"/>
    </xf>
    <xf numFmtId="0" fontId="0" fillId="16" borderId="19" xfId="0" applyFill="1" applyBorder="1" applyAlignment="1">
      <alignment horizontal="center" wrapText="1"/>
    </xf>
    <xf numFmtId="0" fontId="0" fillId="16" borderId="18" xfId="0" applyFill="1" applyBorder="1" applyAlignment="1">
      <alignment horizontal="center" wrapText="1"/>
    </xf>
  </cellXfs>
  <cellStyles count="2">
    <cellStyle name="Bad" xfId="1" builtinId="27"/>
    <cellStyle name="Normal" xfId="0" builtinId="0"/>
  </cellStyles>
  <dxfs count="10">
    <dxf>
      <numFmt numFmtId="164" formatCode="_([$$-409]* #,##0.00_);_([$$-409]* \(#,##0.00\);_([$$-409]* &quot;-&quot;??_);_(@_)"/>
      <border diagonalUp="0" diagonalDown="0">
        <left style="thick">
          <color rgb="FF000000"/>
        </left>
        <right/>
        <top style="thick">
          <color rgb="FF000000"/>
        </top>
        <bottom style="thick">
          <color rgb="FF000000"/>
        </bottom>
        <vertical/>
        <horizontal/>
      </border>
    </dxf>
    <dxf>
      <border diagonalUp="0" diagonalDown="0">
        <left/>
        <right style="thick">
          <color rgb="FF000000"/>
        </right>
        <top style="thick">
          <color rgb="FF000000"/>
        </top>
        <bottom style="thick">
          <color rgb="FF000000"/>
        </bottom>
        <vertical/>
        <horizontal/>
      </border>
    </dxf>
    <dxf>
      <border outline="0">
        <top style="thick">
          <color rgb="FF000000"/>
        </top>
      </border>
    </dxf>
    <dxf>
      <border outline="0">
        <bottom style="thick">
          <color rgb="FF000000"/>
        </bottom>
      </border>
    </dxf>
    <dxf>
      <border outline="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16"/>
        <color theme="1"/>
        <name val="Calibri"/>
        <family val="2"/>
        <scheme val="minor"/>
      </font>
      <fill>
        <patternFill patternType="solid">
          <fgColor indexed="64"/>
          <bgColor rgb="FFFFFF00"/>
        </patternFill>
      </fill>
      <border diagonalUp="0" diagonalDown="0">
        <left style="thick">
          <color rgb="FF000000"/>
        </left>
        <right style="thick">
          <color rgb="FF000000"/>
        </right>
        <top/>
        <bottom/>
      </border>
    </dxf>
    <dxf>
      <alignment wrapText="0"/>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161925</xdr:colOff>
      <xdr:row>22</xdr:row>
      <xdr:rowOff>38100</xdr:rowOff>
    </xdr:from>
    <xdr:to>
      <xdr:col>15</xdr:col>
      <xdr:colOff>66675</xdr:colOff>
      <xdr:row>37</xdr:row>
      <xdr:rowOff>123825</xdr:rowOff>
    </xdr:to>
    <xdr:sp macro="" textlink="">
      <xdr:nvSpPr>
        <xdr:cNvPr id="2" name="TextBox 1">
          <a:extLst>
            <a:ext uri="{FF2B5EF4-FFF2-40B4-BE49-F238E27FC236}">
              <a16:creationId xmlns:a16="http://schemas.microsoft.com/office/drawing/2014/main" id="{A325FCDC-2742-EC9B-E65A-0F3C9CE1959B}"/>
            </a:ext>
          </a:extLst>
        </xdr:cNvPr>
        <xdr:cNvSpPr txBox="1"/>
      </xdr:nvSpPr>
      <xdr:spPr>
        <a:xfrm>
          <a:off x="5772150" y="4229100"/>
          <a:ext cx="4781550" cy="2943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INSERTING OR DELETING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A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CREATE A NEW COLUM SELECT THE RIGHT COLUM OF THAT POSITION AND THEN YOU CAN CLICK RIGHT BUTTON AND INSERT COLUMN OR YOU CAN SELECT THE COLUMN LABEL AND CLICK RIGHT BUTTON AND THEN ADD NEW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A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COLUMN RIGHT CLICK AND DELETE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ROWS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ROW ABOVE WHERE YOU WANT TO INSERT IT RIGHT BUTTON AND INSERT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 SELECT THE TOTAL ROW AND RIGHT BUTTON AND DELETE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371475</xdr:colOff>
      <xdr:row>59</xdr:row>
      <xdr:rowOff>76200</xdr:rowOff>
    </xdr:from>
    <xdr:to>
      <xdr:col>14</xdr:col>
      <xdr:colOff>38100</xdr:colOff>
      <xdr:row>72</xdr:row>
      <xdr:rowOff>9525</xdr:rowOff>
    </xdr:to>
    <xdr:sp macro="" textlink="">
      <xdr:nvSpPr>
        <xdr:cNvPr id="3" name="TextBox 2">
          <a:extLst>
            <a:ext uri="{FF2B5EF4-FFF2-40B4-BE49-F238E27FC236}">
              <a16:creationId xmlns:a16="http://schemas.microsoft.com/office/drawing/2014/main" id="{33AE18B7-12BA-6F96-9BBB-433802225E73}"/>
            </a:ext>
            <a:ext uri="{147F2762-F138-4A5C-976F-8EAC2B608ADB}">
              <a16:predDERef xmlns:a16="http://schemas.microsoft.com/office/drawing/2014/main" pred="{A325FCDC-2742-EC9B-E65A-0F3C9CE1959B}"/>
            </a:ext>
          </a:extLst>
        </xdr:cNvPr>
        <xdr:cNvSpPr txBox="1"/>
      </xdr:nvSpPr>
      <xdr:spPr>
        <a:xfrm>
          <a:off x="6591300" y="11315700"/>
          <a:ext cx="33242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ADJUSTING ROW HIGHT AND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use auto fill column and auto fill row</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adjust the row with your text</a:t>
          </a:r>
        </a:p>
      </xdr:txBody>
    </xdr:sp>
    <xdr:clientData/>
  </xdr:twoCellAnchor>
  <xdr:twoCellAnchor>
    <xdr:from>
      <xdr:col>8</xdr:col>
      <xdr:colOff>285750</xdr:colOff>
      <xdr:row>75</xdr:row>
      <xdr:rowOff>152400</xdr:rowOff>
    </xdr:from>
    <xdr:to>
      <xdr:col>13</xdr:col>
      <xdr:colOff>428625</xdr:colOff>
      <xdr:row>87</xdr:row>
      <xdr:rowOff>38100</xdr:rowOff>
    </xdr:to>
    <xdr:sp macro="" textlink="">
      <xdr:nvSpPr>
        <xdr:cNvPr id="4" name="TextBox 3">
          <a:extLst>
            <a:ext uri="{FF2B5EF4-FFF2-40B4-BE49-F238E27FC236}">
              <a16:creationId xmlns:a16="http://schemas.microsoft.com/office/drawing/2014/main" id="{9BC33A6B-317C-F8B4-1FE8-D6D3D1416EBE}"/>
            </a:ext>
            <a:ext uri="{147F2762-F138-4A5C-976F-8EAC2B608ADB}">
              <a16:predDERef xmlns:a16="http://schemas.microsoft.com/office/drawing/2014/main" pred="{33AE18B7-12BA-6F96-9BBB-433802225E73}"/>
            </a:ext>
          </a:extLst>
        </xdr:cNvPr>
        <xdr:cNvSpPr txBox="1"/>
      </xdr:nvSpPr>
      <xdr:spPr>
        <a:xfrm>
          <a:off x="7715250" y="14649450"/>
          <a:ext cx="3190875" cy="2247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how to Merge and Split cells?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Merge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cells that you want to merge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In the home tab under the Allignment section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click the Merge and center button . it will merge selected cells and put the content at the center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Split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Only merged cells can be splited. Select the merged cells and then click the merge &amp; center button and and the cells will be splitted</a:t>
          </a:r>
        </a:p>
      </xdr:txBody>
    </xdr:sp>
    <xdr:clientData/>
  </xdr:twoCellAnchor>
  <xdr:twoCellAnchor>
    <xdr:from>
      <xdr:col>7</xdr:col>
      <xdr:colOff>266700</xdr:colOff>
      <xdr:row>70</xdr:row>
      <xdr:rowOff>76200</xdr:rowOff>
    </xdr:from>
    <xdr:to>
      <xdr:col>15</xdr:col>
      <xdr:colOff>419100</xdr:colOff>
      <xdr:row>98</xdr:row>
      <xdr:rowOff>114300</xdr:rowOff>
    </xdr:to>
    <xdr:sp macro="" textlink="">
      <xdr:nvSpPr>
        <xdr:cNvPr id="5" name="TextBox 4">
          <a:extLst>
            <a:ext uri="{FF2B5EF4-FFF2-40B4-BE49-F238E27FC236}">
              <a16:creationId xmlns:a16="http://schemas.microsoft.com/office/drawing/2014/main" id="{EE4BD246-444E-6D69-267D-53ADE412C531}"/>
            </a:ext>
            <a:ext uri="{147F2762-F138-4A5C-976F-8EAC2B608ADB}">
              <a16:predDERef xmlns:a16="http://schemas.microsoft.com/office/drawing/2014/main" pred="{9BC33A6B-317C-F8B4-1FE8-D6D3D1416EBE}"/>
            </a:ext>
          </a:extLst>
        </xdr:cNvPr>
        <xdr:cNvSpPr txBox="1"/>
      </xdr:nvSpPr>
      <xdr:spPr>
        <a:xfrm>
          <a:off x="5524500" y="13620750"/>
          <a:ext cx="5029200" cy="5448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Cell Allignment: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Allignment means where text in a cell placed in relation with the margin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by default Numbers - bottom 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string(text) - bottom left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Horizontal alignment: (left,center,right)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Vertical alighment (top,middle,bottom)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TABLE AND UNDER ALLIGNMENT IN THE HOME TAB. SELECT PROPER ALIGNMENT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Cell Indentation: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Indentation is the space between marin of a cell and the beginning of a line of text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can be increased and decreased</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AND UNDER HOME TAB IN THE ALLIGNMENT THERE IS INCREASE AND DECREASE ALLIGNMENT. INCREASE AND DECREASE 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WRAP TEXT (IMPROTANT):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Force the text of a cell not to overflow other column rather it all fit in that cell</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improtant in printing the document. and make it more readable.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 WITH THE OVERFLOW DATA AND GO TO HOME TAB IN THE ALLIGNMENT SECTION AND THEN CLICK WRAP TEXT</a:t>
          </a:r>
        </a:p>
      </xdr:txBody>
    </xdr:sp>
    <xdr:clientData/>
  </xdr:twoCellAnchor>
  <xdr:twoCellAnchor>
    <xdr:from>
      <xdr:col>7</xdr:col>
      <xdr:colOff>533400</xdr:colOff>
      <xdr:row>153</xdr:row>
      <xdr:rowOff>133350</xdr:rowOff>
    </xdr:from>
    <xdr:to>
      <xdr:col>16</xdr:col>
      <xdr:colOff>247650</xdr:colOff>
      <xdr:row>164</xdr:row>
      <xdr:rowOff>114300</xdr:rowOff>
    </xdr:to>
    <xdr:sp macro="" textlink="">
      <xdr:nvSpPr>
        <xdr:cNvPr id="6" name="TextBox 5">
          <a:extLst>
            <a:ext uri="{FF2B5EF4-FFF2-40B4-BE49-F238E27FC236}">
              <a16:creationId xmlns:a16="http://schemas.microsoft.com/office/drawing/2014/main" id="{48BF87A5-F49F-FC62-A4C8-82A0C8347910}"/>
            </a:ext>
            <a:ext uri="{147F2762-F138-4A5C-976F-8EAC2B608ADB}">
              <a16:predDERef xmlns:a16="http://schemas.microsoft.com/office/drawing/2014/main" pred="{EE4BD246-444E-6D69-267D-53ADE412C531}"/>
            </a:ext>
          </a:extLst>
        </xdr:cNvPr>
        <xdr:cNvSpPr txBox="1"/>
      </xdr:nvSpPr>
      <xdr:spPr>
        <a:xfrm>
          <a:off x="5695950" y="31651575"/>
          <a:ext cx="5200650" cy="2076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Name Ranges: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PUT FRUITS COLUM (Apple,Orange... etc) IN A NAMED COLUMN, NAME: MyFruits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PUT THE SALES VALUE (PRICE OF THE FRUITS) Name: MyPrices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SELECT THE RANGE OF CELLS AND IN THE NAME BOX GIVE A NAME AND 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TOTAL MANGO SALES SUM = =SUMIF(Myfruits,"Mango",MyPrices)</a:t>
          </a:r>
        </a:p>
      </xdr:txBody>
    </xdr:sp>
    <xdr:clientData/>
  </xdr:twoCellAnchor>
  <xdr:twoCellAnchor>
    <xdr:from>
      <xdr:col>5</xdr:col>
      <xdr:colOff>419100</xdr:colOff>
      <xdr:row>172</xdr:row>
      <xdr:rowOff>38100</xdr:rowOff>
    </xdr:from>
    <xdr:to>
      <xdr:col>12</xdr:col>
      <xdr:colOff>457200</xdr:colOff>
      <xdr:row>194</xdr:row>
      <xdr:rowOff>180975</xdr:rowOff>
    </xdr:to>
    <xdr:sp macro="" textlink="">
      <xdr:nvSpPr>
        <xdr:cNvPr id="7" name="TextBox 6">
          <a:extLst>
            <a:ext uri="{FF2B5EF4-FFF2-40B4-BE49-F238E27FC236}">
              <a16:creationId xmlns:a16="http://schemas.microsoft.com/office/drawing/2014/main" id="{D458C58A-3EBB-CDAE-4A22-8E752729EAFF}"/>
            </a:ext>
            <a:ext uri="{147F2762-F138-4A5C-976F-8EAC2B608ADB}">
              <a16:predDERef xmlns:a16="http://schemas.microsoft.com/office/drawing/2014/main" pred="{48BF87A5-F49F-FC62-A4C8-82A0C8347910}"/>
            </a:ext>
          </a:extLst>
        </xdr:cNvPr>
        <xdr:cNvSpPr txBox="1"/>
      </xdr:nvSpPr>
      <xdr:spPr>
        <a:xfrm>
          <a:off x="4457700" y="37061775"/>
          <a:ext cx="4305300" cy="43338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INSIDE  A WORKBOOK THERE ARE MANY WORKSHEETS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YOU CAN SEE ONE AT A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SEE TWO WORKSHEETS SIDE BE SIDE FOR ANY REASON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GO TO THE VIEW TAB AND CLICK NEW WINDOW IT WILL GIVE ANOTHER WINDOWS WITH OTHER WORK SHIT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A HUGE TABLE OF DATA WHICH COVER 3-5 OR MORE PAGES LONG. IN THE FIRST PAGE THERE ARE LABEL BUT NOT IN THE OTHER PAGES BUT IF YOU WANT TO LOCK /FREEZE THE LABEL USE THE FREEZE PANES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STATIC VALUE IN SOME CELLS AND SOME CELLS HAS FORMULA. IF YOU WANT TO KNOW WHICH CELLS ARE HAVING FORMULAS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a:t>
          </a:r>
          <a:r>
            <a:rPr lang="en-US" sz="1100" b="1" i="0" u="none" strike="noStrike">
              <a:solidFill>
                <a:srgbClr val="000000"/>
              </a:solidFill>
              <a:latin typeface="Calibri" panose="020F0502020204030204" pitchFamily="34" charset="0"/>
              <a:cs typeface="Calibri" panose="020F0502020204030204" pitchFamily="34" charset="0"/>
            </a:rPr>
            <a:t>HOME </a:t>
          </a:r>
          <a:r>
            <a:rPr lang="en-US" sz="1100" b="0" i="0" u="none" strike="noStrike">
              <a:solidFill>
                <a:srgbClr val="000000"/>
              </a:solidFill>
              <a:latin typeface="Calibri" panose="020F0502020204030204" pitchFamily="34" charset="0"/>
              <a:cs typeface="Calibri" panose="020F0502020204030204" pitchFamily="34" charset="0"/>
            </a:rPr>
            <a:t>TAB UNDER </a:t>
          </a:r>
          <a:r>
            <a:rPr lang="en-US" sz="1100" b="1" i="0" u="none" strike="noStrike">
              <a:solidFill>
                <a:srgbClr val="000000"/>
              </a:solidFill>
              <a:latin typeface="Calibri" panose="020F0502020204030204" pitchFamily="34" charset="0"/>
              <a:cs typeface="Calibri" panose="020F0502020204030204" pitchFamily="34" charset="0"/>
            </a:rPr>
            <a:t>EDITING</a:t>
          </a:r>
          <a:r>
            <a:rPr lang="en-US" sz="1100" b="0" i="0" u="none" strike="noStrike">
              <a:solidFill>
                <a:srgbClr val="000000"/>
              </a:solidFill>
              <a:latin typeface="Calibri" panose="020F0502020204030204" pitchFamily="34" charset="0"/>
              <a:cs typeface="Calibri" panose="020F0502020204030204" pitchFamily="34" charset="0"/>
            </a:rPr>
            <a:t> AND SELECT </a:t>
          </a:r>
          <a:r>
            <a:rPr lang="en-US" sz="1100" b="1" i="0" u="none" strike="noStrike">
              <a:solidFill>
                <a:srgbClr val="000000"/>
              </a:solidFill>
              <a:latin typeface="Calibri" panose="020F0502020204030204" pitchFamily="34" charset="0"/>
              <a:cs typeface="Calibri" panose="020F0502020204030204" pitchFamily="34" charset="0"/>
            </a:rPr>
            <a:t>FIND AND SELECT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FORMULAS </a:t>
          </a:r>
          <a:r>
            <a:rPr lang="en-US" sz="1100" b="1" i="0" u="none" strike="noStrike">
              <a:solidFill>
                <a:srgbClr val="000000"/>
              </a:solidFill>
              <a:latin typeface="Calibri" panose="020F0502020204030204" pitchFamily="34" charset="0"/>
              <a:cs typeface="Calibri" panose="020F0502020204030204" pitchFamily="34" charset="0"/>
            </a:rPr>
            <a:t>(IT WORKS ONLY IN EXCEL DESKTOP)</a:t>
          </a:r>
        </a:p>
        <a:p>
          <a:pPr marL="0" indent="0" algn="l"/>
          <a:r>
            <a:rPr lang="en-US" sz="1100" b="1" i="0" u="none" strike="noStrike">
              <a:solidFill>
                <a:srgbClr val="000000"/>
              </a:solidFill>
              <a:latin typeface="Calibri" panose="020F0502020204030204" pitchFamily="34" charset="0"/>
              <a:cs typeface="Calibri" panose="020F0502020204030204" pitchFamily="34" charset="0"/>
            </a:rPr>
            <a:t>2) ANOTHER WAY (WORKS FOR BOTH DESKTOP AND WEB) PRESS</a:t>
          </a:r>
        </a:p>
        <a:p>
          <a:pPr marL="0" indent="0" algn="l"/>
          <a:r>
            <a:rPr lang="en-US" sz="1100" b="1" i="0" u="none" strike="noStrike">
              <a:solidFill>
                <a:srgbClr val="000000"/>
              </a:solidFill>
              <a:latin typeface="Calibri" panose="020F0502020204030204" pitchFamily="34" charset="0"/>
              <a:cs typeface="Calibri" panose="020F0502020204030204" pitchFamily="34" charset="0"/>
            </a:rPr>
            <a:t>CTRL+` </a:t>
          </a:r>
        </a:p>
        <a:p>
          <a:pPr marL="0" indent="0" algn="l"/>
          <a:r>
            <a:rPr lang="en-US" sz="1100" b="1" i="0" u="none" strike="noStrike">
              <a:solidFill>
                <a:srgbClr val="000000"/>
              </a:solidFill>
              <a:latin typeface="Calibri" panose="020F0502020204030204" pitchFamily="34" charset="0"/>
              <a:cs typeface="Calibri" panose="020F0502020204030204" pitchFamily="34" charset="0"/>
            </a:rPr>
            <a:t>IT WILL SHOW ALL THE CELLS WITH FORMULAS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0</xdr:colOff>
      <xdr:row>0</xdr:row>
      <xdr:rowOff>171450</xdr:rowOff>
    </xdr:from>
    <xdr:to>
      <xdr:col>16</xdr:col>
      <xdr:colOff>133350</xdr:colOff>
      <xdr:row>26</xdr:row>
      <xdr:rowOff>161925</xdr:rowOff>
    </xdr:to>
    <xdr:sp macro="" textlink="">
      <xdr:nvSpPr>
        <xdr:cNvPr id="2" name="TextBox 1">
          <a:extLst>
            <a:ext uri="{FF2B5EF4-FFF2-40B4-BE49-F238E27FC236}">
              <a16:creationId xmlns:a16="http://schemas.microsoft.com/office/drawing/2014/main" id="{9BAB1470-E35B-72A5-6507-C17AFF9CF35A}"/>
            </a:ext>
          </a:extLst>
        </xdr:cNvPr>
        <xdr:cNvSpPr txBox="1"/>
      </xdr:nvSpPr>
      <xdr:spPr>
        <a:xfrm>
          <a:off x="8210550" y="171450"/>
          <a:ext cx="3181350" cy="67056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SUM()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FUNCTION FOR Numerical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FUNCTION Numerican andtext row COUNT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--MINIMAM VALUE RETURN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 MAXIMUL VALUE RETUERN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AGGRAGATE()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EXCEL FUNCTION LIKE SUM,COUNT,AVERAGE,MIN FONT WORK IF THERE ARE ERRORS . BUT AGGRATE FUNCTION WORKS BECAUSE IT SIMPLY IGNORE THE ERRORS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SYNTAX OF THE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=AGGREGATE(FUNCTION_NUM,OPTIONS,REF1)</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THERE ARE 19 FUNCITONS THAT YU CAN RUN WITH AGGREGATE() FUNCTION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IS FUNCTION NUM?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EVERY FUNCTION IN EXCEL HAS A NUMBER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 - 1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     - 2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COUNTA()   - 3</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MAX() -4</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MIN() - 5</a:t>
          </a:r>
        </a:p>
        <a:p>
          <a:pPr marL="0" indent="0" algn="l"/>
          <a:r>
            <a:rPr lang="en-US" sz="1100" b="0" i="0" u="none" strike="noStrike">
              <a:solidFill>
                <a:srgbClr val="000000"/>
              </a:solidFill>
              <a:latin typeface="Calibri" panose="020F0502020204030204" pitchFamily="34" charset="0"/>
              <a:cs typeface="Calibri" panose="020F0502020204030204" pitchFamily="34" charset="0"/>
            </a:rPr>
            <a:t>PRODUCT()-6</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 -9</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WHAT ARE OPTIONS?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OPTIONS ALSO SOME NUMBERS THAT LIKE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6 - IGNORE ERROR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IGNORE HIDDEN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 IGNORE EVERYTHING</a:t>
          </a:r>
        </a:p>
      </xdr:txBody>
    </xdr:sp>
    <xdr:clientData/>
  </xdr:twoCellAnchor>
  <xdr:twoCellAnchor>
    <xdr:from>
      <xdr:col>8</xdr:col>
      <xdr:colOff>419100</xdr:colOff>
      <xdr:row>29</xdr:row>
      <xdr:rowOff>57150</xdr:rowOff>
    </xdr:from>
    <xdr:to>
      <xdr:col>13</xdr:col>
      <xdr:colOff>514350</xdr:colOff>
      <xdr:row>46</xdr:row>
      <xdr:rowOff>123825</xdr:rowOff>
    </xdr:to>
    <xdr:sp macro="" textlink="">
      <xdr:nvSpPr>
        <xdr:cNvPr id="3" name="TextBox 2">
          <a:extLst>
            <a:ext uri="{FF2B5EF4-FFF2-40B4-BE49-F238E27FC236}">
              <a16:creationId xmlns:a16="http://schemas.microsoft.com/office/drawing/2014/main" id="{88249B65-CABD-7636-DBA1-38D3DB4E96D9}"/>
            </a:ext>
            <a:ext uri="{147F2762-F138-4A5C-976F-8EAC2B608ADB}">
              <a16:predDERef xmlns:a16="http://schemas.microsoft.com/office/drawing/2014/main" pred="{9BAB1470-E35B-72A5-6507-C17AFF9CF35A}"/>
            </a:ext>
          </a:extLst>
        </xdr:cNvPr>
        <xdr:cNvSpPr txBox="1"/>
      </xdr:nvSpPr>
      <xdr:spPr>
        <a:xfrm>
          <a:off x="7515225" y="7343775"/>
          <a:ext cx="3143250" cy="2543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LOGICAL OPERATOR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=AND(A1&gt;40,F1&gt;50)</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=IF(A1&gt;80,"A+","NOT A+")</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STAT FUNCTIN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=AVERAGE() OR MEAN() RETURN THE AVERAGE NUMBER OF A GROUP OF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=MEDIAN() RETURN THE MIDDLE IF THE GROUP OF THE NUMBERS GIVEN</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=MOD() RETURN THE MOST FREQUENT NUMBER OF GIVEN NUMBERS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=STDEV() RETURN THE STANDERED DEVIATION OF A DATASET</a:t>
          </a:r>
        </a:p>
      </xdr:txBody>
    </xdr:sp>
    <xdr:clientData/>
  </xdr:twoCellAnchor>
  <xdr:twoCellAnchor>
    <xdr:from>
      <xdr:col>7</xdr:col>
      <xdr:colOff>1162050</xdr:colOff>
      <xdr:row>53</xdr:row>
      <xdr:rowOff>180975</xdr:rowOff>
    </xdr:from>
    <xdr:to>
      <xdr:col>13</xdr:col>
      <xdr:colOff>304800</xdr:colOff>
      <xdr:row>68</xdr:row>
      <xdr:rowOff>95250</xdr:rowOff>
    </xdr:to>
    <xdr:sp macro="" textlink="">
      <xdr:nvSpPr>
        <xdr:cNvPr id="4" name="TextBox 3">
          <a:extLst>
            <a:ext uri="{FF2B5EF4-FFF2-40B4-BE49-F238E27FC236}">
              <a16:creationId xmlns:a16="http://schemas.microsoft.com/office/drawing/2014/main" id="{BBCAAB94-DB83-3A25-4E38-3B1BD872523C}"/>
            </a:ext>
            <a:ext uri="{147F2762-F138-4A5C-976F-8EAC2B608ADB}">
              <a16:predDERef xmlns:a16="http://schemas.microsoft.com/office/drawing/2014/main" pred="{88249B65-CABD-7636-DBA1-38D3DB4E96D9}"/>
            </a:ext>
          </a:extLst>
        </xdr:cNvPr>
        <xdr:cNvSpPr txBox="1"/>
      </xdr:nvSpPr>
      <xdr:spPr>
        <a:xfrm>
          <a:off x="6610350" y="17478375"/>
          <a:ext cx="3838575" cy="27717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MORE STAT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THIS TIME SUM() AVERAGE() COUNT() WITH CRITERIA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IS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COUNTIF()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AVERAGEIF()</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DATA IN THE LEFT IS THE SALES OF THE CAR IN 5 DIFFERNT WEEKS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7</xdr:col>
      <xdr:colOff>276225</xdr:colOff>
      <xdr:row>87</xdr:row>
      <xdr:rowOff>123825</xdr:rowOff>
    </xdr:from>
    <xdr:to>
      <xdr:col>13</xdr:col>
      <xdr:colOff>180975</xdr:colOff>
      <xdr:row>103</xdr:row>
      <xdr:rowOff>28575</xdr:rowOff>
    </xdr:to>
    <xdr:sp macro="" textlink="">
      <xdr:nvSpPr>
        <xdr:cNvPr id="5" name="TextBox 4">
          <a:extLst>
            <a:ext uri="{FF2B5EF4-FFF2-40B4-BE49-F238E27FC236}">
              <a16:creationId xmlns:a16="http://schemas.microsoft.com/office/drawing/2014/main" id="{6F1E8833-B51F-018A-657D-295DA43C6526}"/>
            </a:ext>
            <a:ext uri="{147F2762-F138-4A5C-976F-8EAC2B608ADB}">
              <a16:predDERef xmlns:a16="http://schemas.microsoft.com/office/drawing/2014/main" pred="{BBCAAB94-DB83-3A25-4E38-3B1BD872523C}"/>
            </a:ext>
          </a:extLst>
        </xdr:cNvPr>
        <xdr:cNvSpPr txBox="1"/>
      </xdr:nvSpPr>
      <xdr:spPr>
        <a:xfrm>
          <a:off x="6696075" y="32261175"/>
          <a:ext cx="4410075" cy="2952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EXCEL DATE AND TIME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TAKE NO ARGUMENT SERIAL NUMBER RETURN CURRENT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FUNCTION LIKE NOW, DATETIME FUNCTION RETURN CURRENT DATE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NOW() - DATE AND TIME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TODAY - DATE</a:t>
          </a:r>
        </a:p>
        <a:p>
          <a:pPr marL="0" indent="0" algn="l"/>
          <a:endParaRPr lang="en-US" sz="1100">
            <a:latin typeface="+mn-lt"/>
            <a:ea typeface="+mn-lt"/>
            <a:cs typeface="+mn-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9">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8">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7">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68B99D-45D1-4B08-95EF-89B7CCF842F6}" name="Table5" displayName="Table5" ref="C24:D37" totalsRowShown="0">
  <autoFilter ref="C24:D37" xr:uid="{E968B99D-45D1-4B08-95EF-89B7CCF842F6}"/>
  <tableColumns count="2">
    <tableColumn id="1" xr3:uid="{5D383717-5D40-472D-A0A6-6D4B3F6C55A1}" name="Personal Weekly Finance"/>
    <tableColumn id="2" xr3:uid="{2562E2AF-12A2-4A9A-86F6-CB03AD83B04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981E8-877E-463D-A0E1-3A6AF0092CBB}" name="Table57" displayName="Table57" ref="C46:D59" totalsRowShown="0">
  <autoFilter ref="C46:D59" xr:uid="{11C981E8-877E-463D-A0E1-3A6AF0092CBB}"/>
  <tableColumns count="2">
    <tableColumn id="1" xr3:uid="{B473A07E-733B-4C32-B5F9-C019D8F50CB5}" name="Personal Weekly Finance"/>
    <tableColumn id="2" xr3:uid="{AA738BDC-BB6B-4E8E-8671-14DB7C7B615D}"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080F5-2525-40AE-AAB8-023F30E2720A}" name="Table574" displayName="Table574" ref="C67:D80" totalsRowShown="0" headerRowDxfId="6">
  <autoFilter ref="C67:D80" xr:uid="{DEC080F5-2525-40AE-AAB8-023F30E2720A}"/>
  <tableColumns count="2">
    <tableColumn id="1" xr3:uid="{5E142ECB-09E2-453E-95D4-81211493CE4F}" name="Personal Weekly Finance"/>
    <tableColumn id="2" xr3:uid="{4798E58A-5DBA-422A-8A96-0851C81D8026}" name="Column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2C95A0-7B54-4A39-8926-0BAA87A47D0B}" name="Table7" displayName="Table7" ref="B155:C163" totalsRowShown="0" headerRowDxfId="5" headerRowBorderDxfId="3" tableBorderDxfId="4" totalsRowBorderDxfId="2">
  <autoFilter ref="B155:C163" xr:uid="{D62C95A0-7B54-4A39-8926-0BAA87A47D0B}"/>
  <tableColumns count="2">
    <tableColumn id="1" xr3:uid="{601D305B-52E3-4DA2-A90C-E64BAB3F2AD8}" name="Fruits" dataDxfId="1"/>
    <tableColumn id="2" xr3:uid="{2FA8139F-1CD6-436E-A6CF-1B26DA15B1D9}" name="S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34" t="s">
        <v>0</v>
      </c>
      <c r="B1" s="35"/>
      <c r="C1" s="35"/>
      <c r="D1" s="35"/>
    </row>
    <row r="2" spans="1:4" ht="15" customHeight="1">
      <c r="A2" s="34"/>
      <c r="B2" s="35"/>
      <c r="C2" s="35"/>
      <c r="D2" s="35"/>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34" t="s">
        <v>0</v>
      </c>
      <c r="B1" s="35"/>
      <c r="C1" s="35"/>
      <c r="D1" s="35"/>
    </row>
    <row r="2" spans="1:4" ht="15" customHeight="1">
      <c r="A2" s="34"/>
      <c r="B2" s="35"/>
      <c r="C2" s="35"/>
      <c r="D2" s="35"/>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workbookViewId="0">
      <selection activeCell="A2" sqref="A2:D9"/>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topLeftCell="Q1" workbookViewId="0">
      <selection activeCell="B4" sqref="B4:B13"/>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opLeftCell="A13" workbookViewId="0">
      <selection activeCell="F1" sqref="F1:F1048576"/>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2896-68BB-47AE-A832-7321AC6BAE39}">
  <dimension ref="B3:F170"/>
  <sheetViews>
    <sheetView topLeftCell="A173" workbookViewId="0">
      <selection activeCell="O183" sqref="O183"/>
    </sheetView>
  </sheetViews>
  <sheetFormatPr defaultRowHeight="15"/>
  <cols>
    <col min="2" max="2" width="10.5703125" bestFit="1" customWidth="1"/>
    <col min="3" max="3" width="13.28515625" customWidth="1"/>
    <col min="4" max="4" width="16.85546875" customWidth="1"/>
    <col min="5" max="5" width="10.7109375" customWidth="1"/>
  </cols>
  <sheetData>
    <row r="3" spans="3:4">
      <c r="C3" s="37" t="s">
        <v>165</v>
      </c>
      <c r="D3" s="38"/>
    </row>
    <row r="5" spans="3:4">
      <c r="C5" s="8" t="s">
        <v>166</v>
      </c>
      <c r="D5" s="8">
        <v>1000</v>
      </c>
    </row>
    <row r="6" spans="3:4">
      <c r="C6" s="8" t="s">
        <v>167</v>
      </c>
      <c r="D6" s="8">
        <v>150</v>
      </c>
    </row>
    <row r="7" spans="3:4">
      <c r="C7" s="8" t="s">
        <v>168</v>
      </c>
      <c r="D7" s="8">
        <v>350</v>
      </c>
    </row>
    <row r="8" spans="3:4">
      <c r="C8" s="9" t="s">
        <v>169</v>
      </c>
      <c r="D8" s="11">
        <v>100</v>
      </c>
    </row>
    <row r="9" spans="3:4">
      <c r="C9" s="10" t="s">
        <v>170</v>
      </c>
      <c r="D9" s="10">
        <v>1400</v>
      </c>
    </row>
    <row r="11" spans="3:4">
      <c r="C11" s="8" t="s">
        <v>171</v>
      </c>
      <c r="D11" s="12">
        <v>230</v>
      </c>
    </row>
    <row r="12" spans="3:4">
      <c r="C12" s="8" t="s">
        <v>172</v>
      </c>
      <c r="D12" s="12">
        <v>110</v>
      </c>
    </row>
    <row r="13" spans="3:4">
      <c r="C13" s="8" t="s">
        <v>173</v>
      </c>
      <c r="D13" s="12">
        <v>35</v>
      </c>
    </row>
    <row r="14" spans="3:4">
      <c r="C14" s="10" t="s">
        <v>174</v>
      </c>
      <c r="D14" s="13">
        <v>375</v>
      </c>
    </row>
    <row r="16" spans="3:4">
      <c r="C16" s="7" t="s">
        <v>175</v>
      </c>
      <c r="D16" s="7">
        <v>1025</v>
      </c>
    </row>
    <row r="24" spans="3:4">
      <c r="C24" s="14" t="s">
        <v>165</v>
      </c>
      <c r="D24" t="s">
        <v>176</v>
      </c>
    </row>
    <row r="25" spans="3:4">
      <c r="C25" s="15"/>
    </row>
    <row r="26" spans="3:4">
      <c r="C26" s="8" t="s">
        <v>166</v>
      </c>
      <c r="D26" s="8">
        <v>1000</v>
      </c>
    </row>
    <row r="27" spans="3:4">
      <c r="C27" s="8" t="s">
        <v>167</v>
      </c>
      <c r="D27" s="8">
        <v>150</v>
      </c>
    </row>
    <row r="28" spans="3:4">
      <c r="C28" s="8" t="s">
        <v>168</v>
      </c>
      <c r="D28" s="8">
        <v>350</v>
      </c>
    </row>
    <row r="29" spans="3:4">
      <c r="C29" s="9" t="s">
        <v>169</v>
      </c>
      <c r="D29" s="11">
        <v>100</v>
      </c>
    </row>
    <row r="30" spans="3:4">
      <c r="C30" s="10" t="s">
        <v>170</v>
      </c>
      <c r="D30" s="10">
        <v>1400</v>
      </c>
    </row>
    <row r="32" spans="3:4">
      <c r="C32" s="8" t="s">
        <v>171</v>
      </c>
      <c r="D32" s="12">
        <v>230</v>
      </c>
    </row>
    <row r="33" spans="3:4">
      <c r="C33" s="8" t="s">
        <v>172</v>
      </c>
      <c r="D33" s="12">
        <v>110</v>
      </c>
    </row>
    <row r="34" spans="3:4">
      <c r="C34" s="8" t="s">
        <v>173</v>
      </c>
      <c r="D34" s="12">
        <v>35</v>
      </c>
    </row>
    <row r="35" spans="3:4">
      <c r="C35" s="10" t="s">
        <v>174</v>
      </c>
      <c r="D35" s="13">
        <v>375</v>
      </c>
    </row>
    <row r="37" spans="3:4">
      <c r="C37" s="7" t="s">
        <v>175</v>
      </c>
      <c r="D37" s="7">
        <v>1025</v>
      </c>
    </row>
    <row r="46" spans="3:4" ht="23.25">
      <c r="C46" s="16" t="s">
        <v>165</v>
      </c>
      <c r="D46" t="s">
        <v>176</v>
      </c>
    </row>
    <row r="47" spans="3:4">
      <c r="C47" s="15"/>
    </row>
    <row r="48" spans="3:4">
      <c r="C48" s="8" t="s">
        <v>166</v>
      </c>
      <c r="D48" s="8">
        <v>1000</v>
      </c>
    </row>
    <row r="49" spans="3:4">
      <c r="C49" s="8" t="s">
        <v>167</v>
      </c>
      <c r="D49" s="8">
        <v>150</v>
      </c>
    </row>
    <row r="50" spans="3:4">
      <c r="C50" s="8" t="s">
        <v>168</v>
      </c>
      <c r="D50" s="8">
        <v>350</v>
      </c>
    </row>
    <row r="51" spans="3:4">
      <c r="C51" s="9" t="s">
        <v>169</v>
      </c>
      <c r="D51" s="11">
        <v>100</v>
      </c>
    </row>
    <row r="52" spans="3:4">
      <c r="C52" s="10" t="s">
        <v>170</v>
      </c>
      <c r="D52" s="10">
        <v>1400</v>
      </c>
    </row>
    <row r="54" spans="3:4">
      <c r="C54" s="8" t="s">
        <v>171</v>
      </c>
      <c r="D54" s="12">
        <v>230</v>
      </c>
    </row>
    <row r="55" spans="3:4">
      <c r="C55" s="8" t="s">
        <v>172</v>
      </c>
      <c r="D55" s="12">
        <v>110</v>
      </c>
    </row>
    <row r="56" spans="3:4">
      <c r="C56" s="8" t="s">
        <v>173</v>
      </c>
      <c r="D56" s="12">
        <v>35</v>
      </c>
    </row>
    <row r="57" spans="3:4">
      <c r="C57" s="10" t="s">
        <v>174</v>
      </c>
      <c r="D57" s="13">
        <v>375</v>
      </c>
    </row>
    <row r="59" spans="3:4">
      <c r="C59" s="7" t="s">
        <v>175</v>
      </c>
      <c r="D59" s="7">
        <v>1025</v>
      </c>
    </row>
    <row r="66" spans="3:6">
      <c r="C66" s="36"/>
      <c r="D66" s="36"/>
    </row>
    <row r="67" spans="3:6" ht="23.25">
      <c r="C67" s="16" t="s">
        <v>165</v>
      </c>
      <c r="D67" t="s">
        <v>176</v>
      </c>
    </row>
    <row r="68" spans="3:6">
      <c r="C68" s="15"/>
      <c r="F68" s="17"/>
    </row>
    <row r="69" spans="3:6">
      <c r="C69" s="8" t="s">
        <v>166</v>
      </c>
      <c r="D69" s="8">
        <v>1000</v>
      </c>
      <c r="F69" s="17"/>
    </row>
    <row r="70" spans="3:6">
      <c r="C70" s="8" t="s">
        <v>167</v>
      </c>
      <c r="D70" s="8">
        <v>150</v>
      </c>
    </row>
    <row r="71" spans="3:6">
      <c r="C71" s="8" t="s">
        <v>168</v>
      </c>
      <c r="D71" s="8">
        <v>350</v>
      </c>
    </row>
    <row r="72" spans="3:6">
      <c r="C72" s="9" t="s">
        <v>169</v>
      </c>
      <c r="D72" s="11">
        <v>100</v>
      </c>
    </row>
    <row r="73" spans="3:6">
      <c r="C73" s="10" t="s">
        <v>170</v>
      </c>
      <c r="D73" s="10">
        <v>1400</v>
      </c>
    </row>
    <row r="75" spans="3:6">
      <c r="C75" s="8" t="s">
        <v>171</v>
      </c>
      <c r="D75" s="12">
        <v>230</v>
      </c>
    </row>
    <row r="76" spans="3:6">
      <c r="C76" s="8" t="s">
        <v>172</v>
      </c>
      <c r="D76" s="12">
        <v>110</v>
      </c>
    </row>
    <row r="77" spans="3:6">
      <c r="C77" s="8" t="s">
        <v>173</v>
      </c>
      <c r="D77" s="12">
        <v>35</v>
      </c>
    </row>
    <row r="78" spans="3:6">
      <c r="C78" s="10" t="s">
        <v>174</v>
      </c>
      <c r="D78" s="13">
        <v>375</v>
      </c>
    </row>
    <row r="80" spans="3:6">
      <c r="C80" s="7" t="s">
        <v>175</v>
      </c>
      <c r="D80" s="7">
        <v>1025</v>
      </c>
    </row>
    <row r="85" spans="3:6" ht="21">
      <c r="C85" s="39" t="s">
        <v>177</v>
      </c>
      <c r="D85" s="40"/>
      <c r="E85" s="40"/>
      <c r="F85" s="41"/>
    </row>
    <row r="86" spans="3:6">
      <c r="C86" s="18"/>
      <c r="D86" s="18" t="s">
        <v>178</v>
      </c>
      <c r="E86" s="18" t="s">
        <v>179</v>
      </c>
      <c r="F86" s="18" t="s">
        <v>180</v>
      </c>
    </row>
    <row r="87" spans="3:6">
      <c r="C87" s="18" t="s">
        <v>181</v>
      </c>
      <c r="D87" s="18">
        <v>54</v>
      </c>
      <c r="E87" s="18">
        <v>365</v>
      </c>
      <c r="F87" s="18">
        <v>790</v>
      </c>
    </row>
    <row r="88" spans="3:6">
      <c r="C88" s="18" t="s">
        <v>182</v>
      </c>
      <c r="D88" s="18">
        <v>123</v>
      </c>
      <c r="E88" s="18">
        <v>690</v>
      </c>
      <c r="F88" s="18">
        <v>1200</v>
      </c>
    </row>
    <row r="89" spans="3:6">
      <c r="C89" s="18" t="s">
        <v>183</v>
      </c>
      <c r="D89" s="18">
        <v>654</v>
      </c>
      <c r="E89" s="18">
        <v>890</v>
      </c>
      <c r="F89" s="18">
        <v>1090</v>
      </c>
    </row>
    <row r="90" spans="3:6">
      <c r="C90" s="18" t="s">
        <v>184</v>
      </c>
      <c r="D90" s="18">
        <v>321</v>
      </c>
      <c r="E90" s="18">
        <v>800</v>
      </c>
      <c r="F90" s="18">
        <v>1056</v>
      </c>
    </row>
    <row r="102" spans="2:5" ht="18.75">
      <c r="C102" s="33" t="s">
        <v>185</v>
      </c>
      <c r="D102" s="33" t="s">
        <v>186</v>
      </c>
    </row>
    <row r="103" spans="2:5" ht="60.75">
      <c r="C103" s="18" t="s">
        <v>187</v>
      </c>
      <c r="D103" s="27" t="s">
        <v>187</v>
      </c>
    </row>
    <row r="112" spans="2:5" ht="21">
      <c r="B112" s="39" t="s">
        <v>177</v>
      </c>
      <c r="C112" s="40"/>
      <c r="D112" s="40"/>
      <c r="E112" s="41"/>
    </row>
    <row r="113" spans="2:5">
      <c r="B113" s="19"/>
      <c r="C113" s="19" t="s">
        <v>178</v>
      </c>
      <c r="D113" s="19" t="s">
        <v>179</v>
      </c>
      <c r="E113" s="19" t="s">
        <v>180</v>
      </c>
    </row>
    <row r="114" spans="2:5" ht="38.25" customHeight="1">
      <c r="B114" s="19" t="s">
        <v>181</v>
      </c>
      <c r="C114" s="19">
        <v>54</v>
      </c>
      <c r="D114" s="19">
        <v>365</v>
      </c>
      <c r="E114" s="19">
        <v>790</v>
      </c>
    </row>
    <row r="115" spans="2:5" ht="40.5" customHeight="1">
      <c r="B115" s="19" t="s">
        <v>182</v>
      </c>
      <c r="C115" s="19">
        <v>123</v>
      </c>
      <c r="D115" s="19">
        <v>690</v>
      </c>
      <c r="E115" s="19">
        <v>1200</v>
      </c>
    </row>
    <row r="116" spans="2:5" ht="43.5" customHeight="1">
      <c r="B116" s="19" t="s">
        <v>183</v>
      </c>
      <c r="C116" s="19">
        <v>654</v>
      </c>
      <c r="D116" s="19">
        <v>890</v>
      </c>
      <c r="E116" s="19">
        <v>1090</v>
      </c>
    </row>
    <row r="117" spans="2:5" ht="50.25" customHeight="1">
      <c r="B117" s="19" t="s">
        <v>184</v>
      </c>
      <c r="C117" s="19">
        <v>321</v>
      </c>
      <c r="D117" s="19">
        <v>800</v>
      </c>
      <c r="E117" s="19">
        <v>1056</v>
      </c>
    </row>
    <row r="122" spans="2:5">
      <c r="C122" t="s">
        <v>188</v>
      </c>
    </row>
    <row r="123" spans="2:5">
      <c r="C123" s="20" t="s">
        <v>189</v>
      </c>
    </row>
    <row r="124" spans="2:5">
      <c r="C124" s="20" t="s">
        <v>178</v>
      </c>
    </row>
    <row r="125" spans="2:5">
      <c r="C125" s="20" t="s">
        <v>179</v>
      </c>
    </row>
    <row r="126" spans="2:5">
      <c r="C126" s="20" t="s">
        <v>180</v>
      </c>
    </row>
    <row r="127" spans="2:5">
      <c r="C127" s="20" t="s">
        <v>190</v>
      </c>
    </row>
    <row r="128" spans="2:5">
      <c r="C128" s="20" t="s">
        <v>191</v>
      </c>
    </row>
    <row r="129" spans="3:3">
      <c r="C129" s="20" t="s">
        <v>192</v>
      </c>
    </row>
    <row r="130" spans="3:3">
      <c r="C130" s="20" t="s">
        <v>193</v>
      </c>
    </row>
    <row r="155" spans="2:3" ht="21">
      <c r="B155" s="25" t="s">
        <v>134</v>
      </c>
      <c r="C155" s="26" t="s">
        <v>135</v>
      </c>
    </row>
    <row r="156" spans="2:3">
      <c r="B156" s="21" t="s">
        <v>137</v>
      </c>
      <c r="C156" s="22">
        <v>20</v>
      </c>
    </row>
    <row r="157" spans="2:3">
      <c r="B157" s="21" t="s">
        <v>139</v>
      </c>
      <c r="C157" s="22">
        <v>30</v>
      </c>
    </row>
    <row r="158" spans="2:3">
      <c r="B158" s="21" t="s">
        <v>137</v>
      </c>
      <c r="C158" s="22">
        <v>40</v>
      </c>
    </row>
    <row r="159" spans="2:3">
      <c r="B159" s="21" t="s">
        <v>139</v>
      </c>
      <c r="C159" s="22">
        <v>50</v>
      </c>
    </row>
    <row r="160" spans="2:3">
      <c r="B160" s="21" t="s">
        <v>137</v>
      </c>
      <c r="C160" s="22">
        <v>500</v>
      </c>
    </row>
    <row r="161" spans="2:4">
      <c r="B161" s="21" t="s">
        <v>142</v>
      </c>
      <c r="C161" s="22">
        <v>100</v>
      </c>
    </row>
    <row r="162" spans="2:4">
      <c r="B162" s="21" t="s">
        <v>133</v>
      </c>
      <c r="C162" s="22">
        <v>400</v>
      </c>
    </row>
    <row r="163" spans="2:4">
      <c r="B163" s="23" t="s">
        <v>133</v>
      </c>
      <c r="C163" s="24">
        <v>600</v>
      </c>
    </row>
    <row r="165" spans="2:4" ht="30.75">
      <c r="B165" s="28" t="s">
        <v>108</v>
      </c>
      <c r="C165" s="29">
        <f>SUM(C156:C163)</f>
        <v>1740</v>
      </c>
    </row>
    <row r="167" spans="2:4" ht="45.75">
      <c r="B167" s="30" t="s">
        <v>194</v>
      </c>
      <c r="C167" s="31">
        <f>SUMIF(MyFruits,"Mango",MyPrices)</f>
        <v>1000</v>
      </c>
    </row>
    <row r="168" spans="2:4" ht="45.75">
      <c r="B168" s="30" t="s">
        <v>195</v>
      </c>
      <c r="C168" s="31">
        <f>SUMIF(MyFruits,"Orange",MyPrices)</f>
        <v>80</v>
      </c>
    </row>
    <row r="169" spans="2:4" ht="45.75">
      <c r="B169" s="30" t="s">
        <v>196</v>
      </c>
      <c r="C169" s="31">
        <f>SUMIF(MyFruits,"Melon",MyPrices)</f>
        <v>100</v>
      </c>
      <c r="D169" s="32"/>
    </row>
    <row r="170" spans="2:4" ht="45.75">
      <c r="B170" s="30" t="s">
        <v>144</v>
      </c>
      <c r="C170" s="31">
        <f>SUMIF(MyFruits,"Apple",MyPrices)</f>
        <v>560</v>
      </c>
    </row>
  </sheetData>
  <mergeCells count="4">
    <mergeCell ref="C66:D66"/>
    <mergeCell ref="C3:D3"/>
    <mergeCell ref="C85:F85"/>
    <mergeCell ref="B112:E112"/>
  </mergeCells>
  <pageMargins left="0.7" right="0.7" top="0.75" bottom="0.75" header="0.3" footer="0.3"/>
  <drawing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83D1-4CF4-4575-82C0-66692AB3E272}">
  <dimension ref="B5:J84"/>
  <sheetViews>
    <sheetView tabSelected="1" topLeftCell="A84" workbookViewId="0">
      <selection activeCell="H84" sqref="H84"/>
    </sheetView>
  </sheetViews>
  <sheetFormatPr defaultRowHeight="15"/>
  <cols>
    <col min="3" max="3" width="23.7109375" customWidth="1"/>
    <col min="7" max="7" width="26.85546875" customWidth="1"/>
    <col min="8" max="8" width="24.7109375" customWidth="1"/>
    <col min="9" max="9" width="6.28515625" customWidth="1"/>
  </cols>
  <sheetData>
    <row r="5" spans="5:8">
      <c r="E5" s="42" t="s">
        <v>197</v>
      </c>
      <c r="F5" s="42"/>
      <c r="G5" s="42"/>
      <c r="H5" s="42"/>
    </row>
    <row r="7" spans="5:8" ht="30.75">
      <c r="E7" s="45" t="s">
        <v>99</v>
      </c>
      <c r="F7" s="45" t="s">
        <v>100</v>
      </c>
      <c r="G7" s="45" t="s">
        <v>101</v>
      </c>
      <c r="H7" s="45" t="s">
        <v>102</v>
      </c>
    </row>
    <row r="8" spans="5:8">
      <c r="E8" s="46" t="s">
        <v>103</v>
      </c>
      <c r="F8" s="46">
        <v>5</v>
      </c>
      <c r="G8" s="46">
        <v>2900</v>
      </c>
      <c r="H8" s="46">
        <f>F8*G8</f>
        <v>14500</v>
      </c>
    </row>
    <row r="9" spans="5:8">
      <c r="E9" s="46" t="s">
        <v>104</v>
      </c>
      <c r="F9" s="46">
        <v>7</v>
      </c>
      <c r="G9" s="46">
        <v>1800</v>
      </c>
      <c r="H9" s="46">
        <f t="shared" ref="H9:H12" si="0">F9*G9</f>
        <v>12600</v>
      </c>
    </row>
    <row r="10" spans="5:8">
      <c r="E10" s="46" t="s">
        <v>105</v>
      </c>
      <c r="F10" s="46">
        <v>13</v>
      </c>
      <c r="G10" s="46">
        <v>6000</v>
      </c>
      <c r="H10" s="46">
        <f t="shared" si="0"/>
        <v>78000</v>
      </c>
    </row>
    <row r="11" spans="5:8">
      <c r="E11" s="46" t="s">
        <v>106</v>
      </c>
      <c r="F11" s="46">
        <v>12</v>
      </c>
      <c r="G11" s="46">
        <v>6000</v>
      </c>
      <c r="H11" s="46">
        <f t="shared" si="0"/>
        <v>72000</v>
      </c>
    </row>
    <row r="12" spans="5:8">
      <c r="E12" s="46" t="s">
        <v>107</v>
      </c>
      <c r="F12" s="46">
        <v>17</v>
      </c>
      <c r="G12" s="46">
        <v>1000</v>
      </c>
      <c r="H12" s="46">
        <f t="shared" si="0"/>
        <v>17000</v>
      </c>
    </row>
    <row r="13" spans="5:8">
      <c r="E13" s="46"/>
      <c r="F13" s="46"/>
      <c r="G13" s="51"/>
      <c r="H13" s="51"/>
    </row>
    <row r="14" spans="5:8" ht="30.75">
      <c r="E14" s="43"/>
      <c r="F14" s="50"/>
      <c r="G14" s="47" t="s">
        <v>108</v>
      </c>
      <c r="H14" s="48">
        <f>SUM(H8:H12)</f>
        <v>194100</v>
      </c>
    </row>
    <row r="15" spans="5:8">
      <c r="G15" s="49"/>
      <c r="H15" s="49"/>
    </row>
    <row r="16" spans="5:8" ht="60.75">
      <c r="G16" s="48" t="s">
        <v>198</v>
      </c>
      <c r="H16" s="49">
        <f>COUNT(H8:H12)</f>
        <v>5</v>
      </c>
    </row>
    <row r="17" spans="2:8" ht="76.5">
      <c r="G17" s="48" t="s">
        <v>199</v>
      </c>
      <c r="H17" s="49">
        <f>COUNTA(H8:H12)</f>
        <v>5</v>
      </c>
    </row>
    <row r="18" spans="2:8">
      <c r="G18" s="49" t="s">
        <v>200</v>
      </c>
      <c r="H18" s="49">
        <f>MIN(H8:H12)</f>
        <v>12600</v>
      </c>
    </row>
    <row r="19" spans="2:8">
      <c r="G19" s="49" t="s">
        <v>201</v>
      </c>
      <c r="H19" s="49">
        <f>MAX(H8:H12)</f>
        <v>78000</v>
      </c>
    </row>
    <row r="20" spans="2:8">
      <c r="G20" s="49"/>
      <c r="H20" s="49"/>
    </row>
    <row r="21" spans="2:8">
      <c r="G21" s="49" t="s">
        <v>202</v>
      </c>
      <c r="H21" s="49">
        <f>_xlfn.AGGREGATE(9,6,H8:H12)</f>
        <v>194100</v>
      </c>
    </row>
    <row r="22" spans="2:8">
      <c r="G22" s="49" t="s">
        <v>203</v>
      </c>
      <c r="H22" s="49">
        <f>_xlfn.AGGREGATE(1,6,H8:H12)</f>
        <v>38820</v>
      </c>
    </row>
    <row r="23" spans="2:8">
      <c r="G23" s="49" t="s">
        <v>204</v>
      </c>
      <c r="H23" s="49">
        <f>_xlfn.AGGREGATE(4,6,H8:H12)</f>
        <v>78000</v>
      </c>
    </row>
    <row r="24" spans="2:8">
      <c r="G24" s="49" t="s">
        <v>205</v>
      </c>
      <c r="H24" s="49">
        <f>_xlfn.AGGREGATE(5,6,H8:H12)</f>
        <v>12600</v>
      </c>
    </row>
    <row r="32" spans="2:8">
      <c r="B32" s="36" t="s">
        <v>206</v>
      </c>
      <c r="C32" s="36"/>
      <c r="D32" s="36"/>
      <c r="E32" s="36"/>
      <c r="F32" s="36"/>
      <c r="G32" s="36"/>
    </row>
    <row r="34" spans="3:10">
      <c r="C34" s="52" t="s">
        <v>207</v>
      </c>
      <c r="D34" s="49"/>
      <c r="E34" s="49" t="s">
        <v>208</v>
      </c>
      <c r="F34" s="49" t="s">
        <v>209</v>
      </c>
      <c r="G34" s="49" t="s">
        <v>210</v>
      </c>
      <c r="H34" s="49" t="s">
        <v>211</v>
      </c>
    </row>
    <row r="35" spans="3:10">
      <c r="C35" s="52"/>
      <c r="D35" s="53"/>
      <c r="E35" s="53"/>
      <c r="F35" s="53"/>
      <c r="G35" s="53"/>
      <c r="H35" s="53"/>
    </row>
    <row r="36" spans="3:10">
      <c r="C36" s="52" t="s">
        <v>212</v>
      </c>
      <c r="D36" s="53"/>
      <c r="E36" s="53">
        <v>89</v>
      </c>
      <c r="F36" s="53">
        <v>95</v>
      </c>
      <c r="G36" s="53">
        <v>40</v>
      </c>
      <c r="H36" s="53">
        <v>99</v>
      </c>
    </row>
    <row r="37" spans="3:10">
      <c r="C37" s="52" t="s">
        <v>213</v>
      </c>
      <c r="D37" s="53"/>
      <c r="E37" s="53">
        <v>100</v>
      </c>
      <c r="F37" s="53">
        <v>34</v>
      </c>
      <c r="G37" s="53">
        <v>33</v>
      </c>
      <c r="H37" s="53">
        <v>77</v>
      </c>
    </row>
    <row r="38" spans="3:10">
      <c r="C38" s="52" t="s">
        <v>214</v>
      </c>
      <c r="D38" s="53"/>
      <c r="E38" s="53">
        <v>98</v>
      </c>
      <c r="F38" s="53">
        <v>87</v>
      </c>
      <c r="G38" s="53">
        <v>89</v>
      </c>
      <c r="H38" s="53">
        <v>97</v>
      </c>
    </row>
    <row r="39" spans="3:10">
      <c r="C39" s="52" t="s">
        <v>215</v>
      </c>
      <c r="D39" s="53"/>
      <c r="E39" s="53">
        <v>100</v>
      </c>
      <c r="F39" s="53">
        <v>30</v>
      </c>
      <c r="G39" s="53">
        <v>90</v>
      </c>
      <c r="H39" s="53">
        <v>39</v>
      </c>
    </row>
    <row r="40" spans="3:10">
      <c r="C40" s="52" t="s">
        <v>216</v>
      </c>
      <c r="D40" s="53"/>
      <c r="E40" s="53">
        <v>45</v>
      </c>
      <c r="F40" s="53">
        <v>35</v>
      </c>
      <c r="G40" s="53">
        <v>100</v>
      </c>
      <c r="H40" s="53">
        <v>80</v>
      </c>
    </row>
    <row r="42" spans="3:10" ht="30.75">
      <c r="C42" s="54" t="s">
        <v>217</v>
      </c>
      <c r="D42" s="54"/>
      <c r="E42" s="54">
        <f>AVERAGE(E36:E40)</f>
        <v>86.4</v>
      </c>
      <c r="F42" s="54">
        <f t="shared" ref="F42:H42" si="1">AVERAGE(F36:F40)</f>
        <v>56.2</v>
      </c>
      <c r="G42" s="54">
        <f t="shared" si="1"/>
        <v>70.400000000000006</v>
      </c>
      <c r="H42" s="54">
        <f t="shared" si="1"/>
        <v>78.400000000000006</v>
      </c>
    </row>
    <row r="43" spans="3:10" ht="30.75">
      <c r="C43" s="54" t="s">
        <v>218</v>
      </c>
      <c r="D43" s="54"/>
      <c r="E43" s="54">
        <f>MEDIAN(E36:E40)</f>
        <v>98</v>
      </c>
      <c r="F43" s="54">
        <f t="shared" ref="F43:H43" si="2">MEDIAN(F36:F40)</f>
        <v>35</v>
      </c>
      <c r="G43" s="54">
        <f t="shared" si="2"/>
        <v>89</v>
      </c>
      <c r="H43" s="54">
        <f t="shared" si="2"/>
        <v>80</v>
      </c>
    </row>
    <row r="44" spans="3:10">
      <c r="C44" s="55" t="s">
        <v>219</v>
      </c>
      <c r="D44" s="55"/>
      <c r="E44" s="55">
        <f>MODE(E36:E40)</f>
        <v>100</v>
      </c>
      <c r="F44" s="55" t="e">
        <f t="shared" ref="F44:H44" si="3">MODE(F36:F40)</f>
        <v>#N/A</v>
      </c>
      <c r="G44" s="55" t="e">
        <f t="shared" si="3"/>
        <v>#N/A</v>
      </c>
      <c r="H44" s="55" t="e">
        <f t="shared" si="3"/>
        <v>#N/A</v>
      </c>
    </row>
    <row r="45" spans="3:10" ht="60.75">
      <c r="C45" s="55" t="s">
        <v>220</v>
      </c>
      <c r="D45" s="55"/>
      <c r="E45" s="55">
        <f>STDEV(E36:E40)</f>
        <v>23.586012804202394</v>
      </c>
      <c r="F45" s="55">
        <f t="shared" ref="F45:H45" si="4">STDEV(F36:F40)</f>
        <v>31.948395890873766</v>
      </c>
      <c r="G45" s="55">
        <f t="shared" si="4"/>
        <v>31.341665558805264</v>
      </c>
      <c r="H45" s="55">
        <f t="shared" si="4"/>
        <v>24.120530674095878</v>
      </c>
      <c r="I45" s="8"/>
      <c r="J45" s="8"/>
    </row>
    <row r="46" spans="3:10">
      <c r="C46" s="60" t="s">
        <v>221</v>
      </c>
      <c r="D46" s="56"/>
      <c r="E46" s="56">
        <f>SUM(E36:E40)</f>
        <v>432</v>
      </c>
      <c r="F46" s="56">
        <f>SUM(F36:F40)</f>
        <v>281</v>
      </c>
      <c r="G46" s="56">
        <f>SUM(G36:G40)</f>
        <v>352</v>
      </c>
      <c r="H46" s="56">
        <f>SUM(H36:H40)</f>
        <v>392</v>
      </c>
    </row>
    <row r="47" spans="3:10" ht="137.25">
      <c r="C47" s="57" t="s">
        <v>222</v>
      </c>
      <c r="D47" s="58"/>
      <c r="E47" s="61" t="b">
        <f>AND(E40&gt;40,E39&gt;40)</f>
        <v>1</v>
      </c>
      <c r="F47" s="61" t="b">
        <f>AND(F40&gt;40,F39&gt;40)</f>
        <v>0</v>
      </c>
      <c r="G47" s="61" t="b">
        <f>AND(G40&gt;40,G39&gt;40)</f>
        <v>1</v>
      </c>
      <c r="H47" s="61" t="b">
        <f>AND(H40&gt;40,H39&gt;40)</f>
        <v>0</v>
      </c>
    </row>
    <row r="48" spans="3:10" ht="106.5">
      <c r="C48" s="57" t="s">
        <v>223</v>
      </c>
      <c r="D48" s="59"/>
      <c r="E48" s="62" t="b">
        <f>E39&gt;70</f>
        <v>1</v>
      </c>
      <c r="F48" s="62" t="b">
        <f t="shared" ref="F48:H48" si="5">F39&gt;70</f>
        <v>0</v>
      </c>
      <c r="G48" s="62" t="b">
        <f t="shared" si="5"/>
        <v>1</v>
      </c>
      <c r="H48" s="62" t="b">
        <f t="shared" si="5"/>
        <v>0</v>
      </c>
    </row>
    <row r="49" spans="2:8" ht="121.5">
      <c r="C49" s="57" t="s">
        <v>224</v>
      </c>
      <c r="D49" s="59"/>
      <c r="E49" s="62" t="b">
        <f>E46&gt;400</f>
        <v>1</v>
      </c>
      <c r="F49" s="62" t="b">
        <f t="shared" ref="F49:H49" si="6">F46&gt;400</f>
        <v>0</v>
      </c>
      <c r="G49" s="62" t="b">
        <f t="shared" si="6"/>
        <v>0</v>
      </c>
      <c r="H49" s="62" t="b">
        <f t="shared" si="6"/>
        <v>0</v>
      </c>
    </row>
    <row r="50" spans="2:8" ht="45.75">
      <c r="C50" s="57" t="s">
        <v>225</v>
      </c>
      <c r="D50" s="59"/>
      <c r="E50" s="62" t="str">
        <f>IF(E36&gt;80,"A+","NOT A+")</f>
        <v>A+</v>
      </c>
      <c r="F50" s="62" t="str">
        <f t="shared" ref="F50:H50" si="7">IF(F36&gt;80,"A+","NOT A+")</f>
        <v>A+</v>
      </c>
      <c r="G50" s="62" t="str">
        <f t="shared" si="7"/>
        <v>NOT A+</v>
      </c>
      <c r="H50" s="62" t="str">
        <f t="shared" si="7"/>
        <v>A+</v>
      </c>
    </row>
    <row r="61" spans="2:8">
      <c r="B61" s="56" t="s">
        <v>226</v>
      </c>
      <c r="C61" s="56" t="s">
        <v>227</v>
      </c>
      <c r="D61" s="56" t="s">
        <v>228</v>
      </c>
    </row>
    <row r="62" spans="2:8">
      <c r="B62" s="63" t="s">
        <v>229</v>
      </c>
      <c r="C62" s="63" t="s">
        <v>181</v>
      </c>
      <c r="D62" s="63">
        <v>20</v>
      </c>
    </row>
    <row r="63" spans="2:8">
      <c r="B63" s="52"/>
      <c r="C63" s="52" t="s">
        <v>182</v>
      </c>
      <c r="D63" s="52">
        <v>60</v>
      </c>
    </row>
    <row r="64" spans="2:8">
      <c r="B64" s="52"/>
      <c r="C64" s="52" t="s">
        <v>183</v>
      </c>
      <c r="D64" s="52">
        <v>70</v>
      </c>
    </row>
    <row r="65" spans="2:7">
      <c r="B65" s="52"/>
      <c r="C65" s="52" t="s">
        <v>184</v>
      </c>
      <c r="D65" s="52">
        <v>45</v>
      </c>
    </row>
    <row r="66" spans="2:7">
      <c r="B66" s="52"/>
      <c r="C66" s="52" t="s">
        <v>230</v>
      </c>
      <c r="D66" s="52">
        <v>15</v>
      </c>
    </row>
    <row r="70" spans="2:7" ht="76.5">
      <c r="B70" s="64" t="s">
        <v>231</v>
      </c>
      <c r="C70" s="65">
        <f>SUMIF(C62:C66,"&lt;WEEK3",D62:D66)</f>
        <v>80</v>
      </c>
      <c r="D70" s="66"/>
      <c r="E70" s="66"/>
      <c r="F70" s="66"/>
      <c r="G70" s="67"/>
    </row>
    <row r="71" spans="2:7" ht="91.5">
      <c r="B71" s="64" t="s">
        <v>232</v>
      </c>
      <c r="C71" s="65">
        <f>COUNTIF(D62:D66,"&gt;40")</f>
        <v>3</v>
      </c>
      <c r="D71" s="66"/>
      <c r="E71" s="66"/>
      <c r="F71" s="66"/>
      <c r="G71" s="67"/>
    </row>
    <row r="72" spans="2:7" ht="91.5">
      <c r="B72" s="64" t="s">
        <v>233</v>
      </c>
      <c r="C72" s="65">
        <f>AVERAGEIF(C62:C66,"&gt;=WEEK3",D62:D66)</f>
        <v>43.333333333333336</v>
      </c>
      <c r="D72" s="66"/>
      <c r="E72" s="66"/>
      <c r="F72" s="66"/>
      <c r="G72" s="67"/>
    </row>
    <row r="78" spans="2:7" ht="76.5">
      <c r="B78" s="44" t="s">
        <v>234</v>
      </c>
      <c r="C78">
        <f>SUMIF(MYWEEKS,"&lt;WEEK3",MYAMOUNTS)</f>
        <v>80</v>
      </c>
    </row>
    <row r="79" spans="2:7" ht="76.5">
      <c r="B79" s="44" t="s">
        <v>235</v>
      </c>
      <c r="C79" s="44">
        <f>SUMIF(MYWEEKS,"&lt;WEEK4",MYAMOUNTS)</f>
        <v>150</v>
      </c>
      <c r="D79" s="44"/>
      <c r="E79" s="44"/>
    </row>
    <row r="80" spans="2:7" ht="106.5">
      <c r="B80" s="44" t="s">
        <v>236</v>
      </c>
      <c r="C80" s="44">
        <f>SUMIF(MYWEEKS,"&lt;WEEK2",MYAMOUNTS)</f>
        <v>20</v>
      </c>
      <c r="D80" s="44"/>
      <c r="E80" s="44"/>
    </row>
    <row r="81" spans="2:5" ht="76.5">
      <c r="B81" s="44" t="s">
        <v>237</v>
      </c>
      <c r="C81" s="44">
        <f>AVERAGEIF(MYWEEKS,"&lt;WEEK3",MYAMOUNTS)</f>
        <v>40</v>
      </c>
      <c r="D81" s="44"/>
      <c r="E81" s="44"/>
    </row>
    <row r="82" spans="2:5" ht="76.5">
      <c r="B82" s="44" t="s">
        <v>238</v>
      </c>
      <c r="C82" s="44">
        <f>AVERAGEIF(MYWEEKS,"&lt;WEEK4",MYAMOUNTS)</f>
        <v>50</v>
      </c>
      <c r="D82" s="44"/>
      <c r="E82" s="44"/>
    </row>
    <row r="84" spans="2:5" ht="121.5">
      <c r="B84" s="44" t="s">
        <v>239</v>
      </c>
      <c r="C84" s="44">
        <f>COUNTIF(MYAMOUNTS,"&gt;30")</f>
        <v>3</v>
      </c>
    </row>
  </sheetData>
  <mergeCells count="5">
    <mergeCell ref="E5:H5"/>
    <mergeCell ref="B32:G32"/>
    <mergeCell ref="C70:G70"/>
    <mergeCell ref="C71:G71"/>
    <mergeCell ref="C72:G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2023-08-27T13:26:48Z</dcterms:modified>
  <cp:category/>
  <cp:contentStatus/>
</cp:coreProperties>
</file>