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E:\Work\10 Minute School\50 Workbooks\"/>
    </mc:Choice>
  </mc:AlternateContent>
  <xr:revisionPtr revIDLastSave="0" documentId="8_{770A2167-C540-4075-8A69-5B3191FC833E}" xr6:coauthVersionLast="47" xr6:coauthVersionMax="47" xr10:uidLastSave="{00000000-0000-0000-0000-000000000000}"/>
  <bookViews>
    <workbookView xWindow="-110" yWindow="-110" windowWidth="19420" windowHeight="10420" firstSheet="7" activeTab="7" xr2:uid="{858A62D9-1599-4210-9775-AAAC6E0CE55F}"/>
  </bookViews>
  <sheets>
    <sheet name="Practice" sheetId="3" r:id="rId1"/>
    <sheet name="Solution" sheetId="4" r:id="rId2"/>
    <sheet name="WHAT_IF_ANALYSIS" sheetId="5" r:id="rId3"/>
    <sheet name="SUMIF" sheetId="6" r:id="rId4"/>
    <sheet name="CASE_FILTERING_SORTING_COMBINE" sheetId="7" r:id="rId5"/>
    <sheet name="FORMATTING" sheetId="8" r:id="rId6"/>
    <sheet name="Function &amp; Formulas" sheetId="9" r:id="rId7"/>
    <sheet name="INTRODUCTION_TO_BASIC_CHARTS" sheetId="10" r:id="rId8"/>
  </sheets>
  <definedNames>
    <definedName name="_xlnm._FilterDatabase" localSheetId="4" hidden="1">CASE_FILTERING_SORTING_COMBINE!$B$15:$F$24</definedName>
    <definedName name="fruits">SUMIF!$B$4:$B$13</definedName>
    <definedName name="MYAMOUNTS">'Function &amp; Formulas'!$D$62:$D$66</definedName>
    <definedName name="MyFruits">FORMATTING!$B$156:$B$163</definedName>
    <definedName name="MyPrices">FORMATTING!$C$156:$C$163</definedName>
    <definedName name="MYWEEKS">'Function &amp; Formulas'!$C$62:$C$66</definedName>
    <definedName name="prices">SUMIF!$C$4:$C$13</definedName>
    <definedName name="target">SUMIF!$K$2:$K$2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88" i="10" l="1"/>
  <c r="E487" i="10"/>
  <c r="E489" i="10"/>
  <c r="E490" i="10"/>
  <c r="E491" i="10"/>
  <c r="E492" i="10"/>
  <c r="E493" i="10"/>
  <c r="E494" i="10"/>
  <c r="E495" i="10"/>
  <c r="E496" i="10"/>
  <c r="E497" i="10"/>
  <c r="E498" i="10"/>
  <c r="C382" i="10"/>
  <c r="B382" i="10"/>
  <c r="D380" i="10"/>
  <c r="D381" i="10"/>
  <c r="D379" i="10"/>
  <c r="I107" i="10"/>
  <c r="J107" i="10" s="1"/>
  <c r="I106" i="10"/>
  <c r="J106" i="10" s="1"/>
  <c r="I105" i="10"/>
  <c r="J105" i="10" s="1"/>
  <c r="I104" i="10"/>
  <c r="J104" i="10" s="1"/>
  <c r="I103" i="10"/>
  <c r="J103" i="10" s="1"/>
  <c r="I102" i="10"/>
  <c r="J102" i="10" s="1"/>
  <c r="I101" i="10"/>
  <c r="J101" i="10" s="1"/>
  <c r="I100" i="10"/>
  <c r="J100" i="10" s="1"/>
  <c r="I19" i="10"/>
  <c r="I13" i="10"/>
  <c r="I14" i="10"/>
  <c r="I15" i="10"/>
  <c r="I16" i="10"/>
  <c r="I17" i="10"/>
  <c r="I18" i="10"/>
  <c r="I12" i="10"/>
  <c r="H19" i="10"/>
  <c r="H18" i="10"/>
  <c r="H17" i="10"/>
  <c r="H16" i="10"/>
  <c r="H15" i="10"/>
  <c r="H14" i="10"/>
  <c r="H13" i="10"/>
  <c r="H12" i="10"/>
  <c r="H112" i="9"/>
  <c r="G118" i="9"/>
  <c r="G116" i="9"/>
  <c r="G112" i="9"/>
  <c r="G114" i="9"/>
  <c r="G115" i="9"/>
  <c r="G119" i="9"/>
  <c r="G117" i="9"/>
  <c r="G113" i="9"/>
  <c r="H113" i="9" s="1"/>
  <c r="C84" i="9"/>
  <c r="C82" i="9"/>
  <c r="C81" i="9"/>
  <c r="C80" i="9"/>
  <c r="C79" i="9"/>
  <c r="C78" i="9"/>
  <c r="C70" i="9"/>
  <c r="C72" i="9"/>
  <c r="C71" i="9"/>
  <c r="F45" i="9"/>
  <c r="G45" i="9"/>
  <c r="H45" i="9"/>
  <c r="E45" i="9"/>
  <c r="F44" i="9"/>
  <c r="G44" i="9"/>
  <c r="H44" i="9"/>
  <c r="E44" i="9"/>
  <c r="F43" i="9"/>
  <c r="G43" i="9"/>
  <c r="H43" i="9"/>
  <c r="E43" i="9"/>
  <c r="F42" i="9"/>
  <c r="G42" i="9"/>
  <c r="H42" i="9"/>
  <c r="E42" i="9"/>
  <c r="F50" i="9"/>
  <c r="G50" i="9"/>
  <c r="H50" i="9"/>
  <c r="E50" i="9"/>
  <c r="F48" i="9"/>
  <c r="G48" i="9"/>
  <c r="H48" i="9"/>
  <c r="E48" i="9"/>
  <c r="F47" i="9"/>
  <c r="G47" i="9"/>
  <c r="H47" i="9"/>
  <c r="E47" i="9"/>
  <c r="G46" i="9"/>
  <c r="G49" i="9" s="1"/>
  <c r="H46" i="9"/>
  <c r="H49" i="9" s="1"/>
  <c r="F46" i="9"/>
  <c r="F49" i="9" s="1"/>
  <c r="E46" i="9"/>
  <c r="E49" i="9" s="1"/>
  <c r="H12" i="9"/>
  <c r="H11" i="9"/>
  <c r="H10" i="9"/>
  <c r="H9" i="9"/>
  <c r="H8" i="9"/>
  <c r="C170" i="8"/>
  <c r="C169" i="8"/>
  <c r="C168" i="8"/>
  <c r="C167" i="8"/>
  <c r="C165" i="8"/>
  <c r="G24" i="7"/>
  <c r="G23" i="7"/>
  <c r="G22" i="7"/>
  <c r="G19" i="7"/>
  <c r="G18" i="7"/>
  <c r="G16" i="7"/>
  <c r="H39" i="7"/>
  <c r="I39" i="7"/>
  <c r="H40" i="7"/>
  <c r="I40" i="7" s="1"/>
  <c r="H41" i="7"/>
  <c r="I41" i="7" s="1"/>
  <c r="H42" i="7"/>
  <c r="I42" i="7" s="1"/>
  <c r="H43" i="7"/>
  <c r="I43" i="7" s="1"/>
  <c r="H44" i="7"/>
  <c r="I44" i="7" s="1"/>
  <c r="H45" i="7"/>
  <c r="I45" i="7" s="1"/>
  <c r="H46" i="7"/>
  <c r="I46" i="7" s="1"/>
  <c r="K6" i="7"/>
  <c r="K5" i="7"/>
  <c r="K4" i="7"/>
  <c r="K3" i="7"/>
  <c r="I9" i="6" a="1"/>
  <c r="I9" i="6"/>
  <c r="I3" i="6"/>
  <c r="I6" i="6"/>
  <c r="C13" i="6"/>
  <c r="I5" i="6"/>
  <c r="I4" i="6"/>
  <c r="C15" i="6"/>
  <c r="D4" i="5"/>
  <c r="D5" i="5"/>
  <c r="D6" i="5"/>
  <c r="D7" i="5"/>
  <c r="D3" i="5"/>
  <c r="D9" i="5"/>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D4" i="3"/>
  <c r="C4" i="3"/>
  <c r="B4" i="3"/>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4" i="4"/>
  <c r="H117" i="9" l="1"/>
  <c r="H119" i="9"/>
  <c r="H115" i="9"/>
  <c r="H114" i="9"/>
  <c r="H116" i="9"/>
  <c r="H118" i="9"/>
  <c r="H24" i="9"/>
  <c r="H23" i="9"/>
  <c r="H22" i="9"/>
  <c r="H21" i="9"/>
  <c r="H19" i="9"/>
  <c r="H18" i="9"/>
  <c r="H17" i="9"/>
  <c r="H16" i="9"/>
  <c r="H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<sst xmlns="http://schemas.openxmlformats.org/spreadsheetml/2006/main" count="615" uniqueCount="308">
  <si>
    <t xml:space="preserve">Company XYZ </t>
  </si>
  <si>
    <t>Full Name</t>
  </si>
  <si>
    <t>UPPER</t>
  </si>
  <si>
    <t>LOWER</t>
  </si>
  <si>
    <t>PROPER</t>
  </si>
  <si>
    <t>Nuwara Narmeen</t>
  </si>
  <si>
    <t>Mita Somoyeeta</t>
  </si>
  <si>
    <t>raisa rahnuma</t>
  </si>
  <si>
    <t>muntasir jawad</t>
  </si>
  <si>
    <t>tanvir RaFi</t>
  </si>
  <si>
    <t>muktadir mahmood</t>
  </si>
  <si>
    <t>mushfiqur rahman</t>
  </si>
  <si>
    <t>mobassir hossain</t>
  </si>
  <si>
    <t>mohaimin kaisar</t>
  </si>
  <si>
    <t>MahRuf uTchaL</t>
  </si>
  <si>
    <t>zulkarnain islam</t>
  </si>
  <si>
    <t>mehrab hossain</t>
  </si>
  <si>
    <t>omar ibrahim</t>
  </si>
  <si>
    <t>asif IQBAL</t>
  </si>
  <si>
    <t>atia IBNAT</t>
  </si>
  <si>
    <t>ferdous zahan</t>
  </si>
  <si>
    <t>tanzima mahbub</t>
  </si>
  <si>
    <t>noshin nawar</t>
  </si>
  <si>
    <t>udaya bir</t>
  </si>
  <si>
    <t>MUHIT sharif</t>
  </si>
  <si>
    <t>symun RAHMAN</t>
  </si>
  <si>
    <t>SHADMAN SAKIB</t>
  </si>
  <si>
    <t>ahmed TANVIR</t>
  </si>
  <si>
    <t>moin fahad</t>
  </si>
  <si>
    <t>tahsin hasan</t>
  </si>
  <si>
    <t>region rahman</t>
  </si>
  <si>
    <t>jannatun nujhat</t>
  </si>
  <si>
    <t>nafisa nawal</t>
  </si>
  <si>
    <t>rafid ibrahim</t>
  </si>
  <si>
    <t>ahmed RABBANI</t>
  </si>
  <si>
    <t>fariha tasnim</t>
  </si>
  <si>
    <t>shahnila CHOWDHURY</t>
  </si>
  <si>
    <t>tanzila hassan</t>
  </si>
  <si>
    <t>ADDRITA SADIA</t>
  </si>
  <si>
    <t>SYED SHAMS</t>
  </si>
  <si>
    <t>akib INTISAR</t>
  </si>
  <si>
    <t>RADH sharer</t>
  </si>
  <si>
    <t>ADNAN SHAFIQ</t>
  </si>
  <si>
    <t>sumaiya MEHREEN</t>
  </si>
  <si>
    <t>warda binte</t>
  </si>
  <si>
    <t>nafisa rahman</t>
  </si>
  <si>
    <t>ATAHER SAMIN</t>
  </si>
  <si>
    <t>SHAHARIAR ALAM</t>
  </si>
  <si>
    <t>salman KHAN</t>
  </si>
  <si>
    <t>shamin YASAR</t>
  </si>
  <si>
    <t>zeba farzana</t>
  </si>
  <si>
    <t>AATEEYA SAABEEN</t>
  </si>
  <si>
    <t>nafis mahmud</t>
  </si>
  <si>
    <t>MD. abrar</t>
  </si>
  <si>
    <t>SABBIR AHMED</t>
  </si>
  <si>
    <t>fayaz zuhayr</t>
  </si>
  <si>
    <t>ahmed HOSSAIN</t>
  </si>
  <si>
    <t>md. rauful</t>
  </si>
  <si>
    <t>tahmid fahim</t>
  </si>
  <si>
    <t>waheed rashed</t>
  </si>
  <si>
    <t>hossain pieas</t>
  </si>
  <si>
    <t>md. tanvir</t>
  </si>
  <si>
    <t>sirazur RAHIM</t>
  </si>
  <si>
    <t>rysul kibria</t>
  </si>
  <si>
    <t>abu MOHAMMAD</t>
  </si>
  <si>
    <t>shubhra DATTA</t>
  </si>
  <si>
    <t>a. ATIQUE</t>
  </si>
  <si>
    <t>rashik intisar</t>
  </si>
  <si>
    <t>GAZI asif</t>
  </si>
  <si>
    <t>MOHAMMAD aiyaz</t>
  </si>
  <si>
    <t>saad FEROZ</t>
  </si>
  <si>
    <t>shahidul ISLAm</t>
  </si>
  <si>
    <t>sk RAINa</t>
  </si>
  <si>
    <t>kazi pushpa</t>
  </si>
  <si>
    <t>nafsia purna</t>
  </si>
  <si>
    <t>MOHIUDDIN arnab</t>
  </si>
  <si>
    <t>ahnaf ISLAM</t>
  </si>
  <si>
    <t>FARDIN afridi</t>
  </si>
  <si>
    <t>muhammad zamilur</t>
  </si>
  <si>
    <t>anika TABASSUM</t>
  </si>
  <si>
    <t>sifat ZEREEN</t>
  </si>
  <si>
    <t>nusrat nazneen</t>
  </si>
  <si>
    <t>arnab RAHMAN</t>
  </si>
  <si>
    <t>rafiul haq</t>
  </si>
  <si>
    <t>rayhan rafi</t>
  </si>
  <si>
    <t>raisa zuwairiyah</t>
  </si>
  <si>
    <t>zarin tasnim</t>
  </si>
  <si>
    <t>abtahiur ROBB</t>
  </si>
  <si>
    <t>arka RAHMAN</t>
  </si>
  <si>
    <t>shahidul ISLAM</t>
  </si>
  <si>
    <t>ahmad TONMOY</t>
  </si>
  <si>
    <t>mimosa kamal</t>
  </si>
  <si>
    <t>jarin najnin</t>
  </si>
  <si>
    <t>meherun nessa</t>
  </si>
  <si>
    <t>maria rafique</t>
  </si>
  <si>
    <t>WASIQ ahmed</t>
  </si>
  <si>
    <t>mir tahseen</t>
  </si>
  <si>
    <t>galib nakib</t>
  </si>
  <si>
    <t>MASUD shahriar</t>
  </si>
  <si>
    <t>FRUIT</t>
  </si>
  <si>
    <t>PRICE PER UNIT</t>
  </si>
  <si>
    <t>NUMBER OF UNITS</t>
  </si>
  <si>
    <t>SALES</t>
  </si>
  <si>
    <t>FRUIT 1</t>
  </si>
  <si>
    <t>FRUIT 2</t>
  </si>
  <si>
    <t>FRUIT 3</t>
  </si>
  <si>
    <t>FRUIT 4</t>
  </si>
  <si>
    <t>FRUIT 5</t>
  </si>
  <si>
    <t>TOTAL SALES</t>
  </si>
  <si>
    <t>PERTICIPANT</t>
  </si>
  <si>
    <t>STATUS</t>
  </si>
  <si>
    <t>Tanvir Rahman, UK, 01/06/2018</t>
  </si>
  <si>
    <t>Confirmed</t>
  </si>
  <si>
    <t>Shakib Hasan, BD, 01/06/2018</t>
  </si>
  <si>
    <t>Hasnat Rabi, AUS, 25/05/2018</t>
  </si>
  <si>
    <t>Pending</t>
  </si>
  <si>
    <t>Habib Ullah, BD, 02/02/2018</t>
  </si>
  <si>
    <t>FIRST NAME</t>
  </si>
  <si>
    <t>LAST NAME</t>
  </si>
  <si>
    <t>COUNTRY</t>
  </si>
  <si>
    <t>DATE</t>
  </si>
  <si>
    <t>Tanvir</t>
  </si>
  <si>
    <t>Rahman</t>
  </si>
  <si>
    <t>UK</t>
  </si>
  <si>
    <t>Shakib</t>
  </si>
  <si>
    <t>Hasan</t>
  </si>
  <si>
    <t>BD</t>
  </si>
  <si>
    <t>Hasnat</t>
  </si>
  <si>
    <t>Rabi</t>
  </si>
  <si>
    <t>AUS</t>
  </si>
  <si>
    <t>25/05/2018</t>
  </si>
  <si>
    <t>Habib</t>
  </si>
  <si>
    <t>Ullah</t>
  </si>
  <si>
    <t>Mango</t>
  </si>
  <si>
    <t>Fruits</t>
  </si>
  <si>
    <t>Sales</t>
  </si>
  <si>
    <t>SUM OF APPLE SALES</t>
  </si>
  <si>
    <t>Apple</t>
  </si>
  <si>
    <t>SUM OF MELON SALES</t>
  </si>
  <si>
    <t>Orange</t>
  </si>
  <si>
    <t>SUM OF MANGO SALES</t>
  </si>
  <si>
    <t>SUM OF ORANGE SALES</t>
  </si>
  <si>
    <t>Melon</t>
  </si>
  <si>
    <t>SUM OF MANGOES WITH VARIABLES</t>
  </si>
  <si>
    <t>TOTAL APPLE SALES</t>
  </si>
  <si>
    <t>POINTS</t>
  </si>
  <si>
    <t>Name</t>
  </si>
  <si>
    <t>Modified Name</t>
  </si>
  <si>
    <t>Sam</t>
  </si>
  <si>
    <t>USA</t>
  </si>
  <si>
    <t>JeNNY</t>
  </si>
  <si>
    <t>ROBERT</t>
  </si>
  <si>
    <t>Ramos</t>
  </si>
  <si>
    <t>KORIA</t>
  </si>
  <si>
    <t>roger</t>
  </si>
  <si>
    <t>IND</t>
  </si>
  <si>
    <t>tanvir rahman</t>
  </si>
  <si>
    <t>Rahim</t>
  </si>
  <si>
    <t>Will</t>
  </si>
  <si>
    <t>Sudipto</t>
  </si>
  <si>
    <t>ITALY</t>
  </si>
  <si>
    <t>Zamil</t>
  </si>
  <si>
    <t>SPAIN</t>
  </si>
  <si>
    <t>Email</t>
  </si>
  <si>
    <t>LOWER EVERYTHING</t>
  </si>
  <si>
    <t>Personal Weekly Finance</t>
  </si>
  <si>
    <t>Salary</t>
  </si>
  <si>
    <t>Income from writing</t>
  </si>
  <si>
    <t>Income from DS project</t>
  </si>
  <si>
    <t>Client refund</t>
  </si>
  <si>
    <t>SubTotal: Income</t>
  </si>
  <si>
    <t>Rent</t>
  </si>
  <si>
    <t>Co-working Space Rent</t>
  </si>
  <si>
    <t>Misc Expennes</t>
  </si>
  <si>
    <t>SubTotal: Expenses</t>
  </si>
  <si>
    <t>Net Income</t>
  </si>
  <si>
    <t>Column1</t>
  </si>
  <si>
    <t>Weekly Income</t>
  </si>
  <si>
    <t>January</t>
  </si>
  <si>
    <t>February</t>
  </si>
  <si>
    <t>March</t>
  </si>
  <si>
    <t>WEEK1</t>
  </si>
  <si>
    <t>WEEK2</t>
  </si>
  <si>
    <t>WEEK3</t>
  </si>
  <si>
    <t>WEEK4</t>
  </si>
  <si>
    <t>Paragraph</t>
  </si>
  <si>
    <t>After Wraping</t>
  </si>
  <si>
    <t>lorem ipsum dolor sit amet this is a text which is unwarped</t>
  </si>
  <si>
    <t>EXAMPLE OF INDENTATION</t>
  </si>
  <si>
    <t>MONTH</t>
  </si>
  <si>
    <t>April</t>
  </si>
  <si>
    <t>May</t>
  </si>
  <si>
    <t>June</t>
  </si>
  <si>
    <t>July</t>
  </si>
  <si>
    <t>TOTAL MANGO SALES</t>
  </si>
  <si>
    <t>TOTAL Orange Sales</t>
  </si>
  <si>
    <t>TOTAL MELON SALES</t>
  </si>
  <si>
    <t>FRUIT DATA TABLE</t>
  </si>
  <si>
    <t>TOAL ROW NUMERICAL</t>
  </si>
  <si>
    <t>TOAL ROW COUNT WITH COUNTA</t>
  </si>
  <si>
    <t>MINIMUM PRICE</t>
  </si>
  <si>
    <t>MAX PRICE</t>
  </si>
  <si>
    <t>SUM WITH AGGRAGATE</t>
  </si>
  <si>
    <t>AVERAGE WITH AGGRAGATE</t>
  </si>
  <si>
    <t>MAX WITH AGGRAGATE</t>
  </si>
  <si>
    <t>MIN WITH AGGRAGETE</t>
  </si>
  <si>
    <t>STUDENT RESULT SHEET ANALYSIS</t>
  </si>
  <si>
    <t>SUBJECTS</t>
  </si>
  <si>
    <t>CHRIS</t>
  </si>
  <si>
    <t>JOHN</t>
  </si>
  <si>
    <t>TANVIR</t>
  </si>
  <si>
    <t>HASNAT</t>
  </si>
  <si>
    <t>MATH</t>
  </si>
  <si>
    <t>BANGLA</t>
  </si>
  <si>
    <t>ENGLISH</t>
  </si>
  <si>
    <t>BIOLOGY</t>
  </si>
  <si>
    <t>PHYSICS</t>
  </si>
  <si>
    <t>AVERAGE MARK</t>
  </si>
  <si>
    <t>MEDIAN MARK</t>
  </si>
  <si>
    <t xml:space="preserve">MODE </t>
  </si>
  <si>
    <t>STANDERED DEVIATION</t>
  </si>
  <si>
    <t>SUM OF MARKS</t>
  </si>
  <si>
    <t>DOES ANY ONE PASS IN PHYSICS AND BIOLOGY [PASS MARK IS 40]</t>
  </si>
  <si>
    <t>DOES ANY ONE PASS IN BIOLOGY PASS MARK IS 70</t>
  </si>
  <si>
    <t>DOES ANY ONE HAS TOTAL MARK MORE THAN 400</t>
  </si>
  <si>
    <t xml:space="preserve">WHICH GRADE IS IN MATH </t>
  </si>
  <si>
    <t>CARS</t>
  </si>
  <si>
    <t>WEEK</t>
  </si>
  <si>
    <t>AMOUNT</t>
  </si>
  <si>
    <t>CAR</t>
  </si>
  <si>
    <t>WEEK5</t>
  </si>
  <si>
    <t>TOTAL NUMBER OF CARS BEFORE WEEK3</t>
  </si>
  <si>
    <t>NUMBER OF WEEKS WHERE CARS SOLD &gt;40</t>
  </si>
  <si>
    <t>AVERAGE CAR SOLDS FOR THE LAST 3 WEEKS</t>
  </si>
  <si>
    <t>NUMBER OF CAR SOLD BEFORE WEEK3</t>
  </si>
  <si>
    <t>NUMBER OF CAR SOLD BEFORE WEEK4</t>
  </si>
  <si>
    <t>SUM OF THE TOTAL CAR SOLDUNTILL WEEK2</t>
  </si>
  <si>
    <t>AVERAGE CAR SOLD BEFORE WEEK3</t>
  </si>
  <si>
    <t>AVERAGE CAR SOLD BEFORE WEEK4</t>
  </si>
  <si>
    <t>NUMBER OF WEEKS WHERE CAR SOLD MORE THAN 30</t>
  </si>
  <si>
    <t>Student</t>
  </si>
  <si>
    <t>TOTAL MARKS</t>
  </si>
  <si>
    <t>RANKING</t>
  </si>
  <si>
    <t>Bangla</t>
  </si>
  <si>
    <t>Emglish</t>
  </si>
  <si>
    <t xml:space="preserve">Math </t>
  </si>
  <si>
    <t>Physics</t>
  </si>
  <si>
    <t>Nayem islam</t>
  </si>
  <si>
    <t>Tanvir Rahman</t>
  </si>
  <si>
    <t>Sam Annach</t>
  </si>
  <si>
    <t>Jamil Rahman</t>
  </si>
  <si>
    <t>Sudipto datta</t>
  </si>
  <si>
    <t>Failsal Ahmed</t>
  </si>
  <si>
    <t>Hasnat Rabi</t>
  </si>
  <si>
    <t>Ariful Islam</t>
  </si>
  <si>
    <t>CITY</t>
  </si>
  <si>
    <t>STORES IN EACH CITY</t>
  </si>
  <si>
    <t>Dallas</t>
  </si>
  <si>
    <t>Pheladelphea</t>
  </si>
  <si>
    <t>San Antinio</t>
  </si>
  <si>
    <t>San Dieago</t>
  </si>
  <si>
    <t>Phonix</t>
  </si>
  <si>
    <t>Houston</t>
  </si>
  <si>
    <t>Los Angles</t>
  </si>
  <si>
    <t>New Work</t>
  </si>
  <si>
    <t>Chicago</t>
  </si>
  <si>
    <t>San Jose</t>
  </si>
  <si>
    <t>CATEGORY</t>
  </si>
  <si>
    <t>CATEGORY TOTAL</t>
  </si>
  <si>
    <t>BOOTS</t>
  </si>
  <si>
    <t>CLIMBING GEAR</t>
  </si>
  <si>
    <t>KAYAKS</t>
  </si>
  <si>
    <t>TOTAL YEAR'S SALE</t>
  </si>
  <si>
    <t xml:space="preserve">MONTHLY SALES </t>
  </si>
  <si>
    <t>JAN</t>
  </si>
  <si>
    <t>FEB</t>
  </si>
  <si>
    <t>MAR</t>
  </si>
  <si>
    <t>APR</t>
  </si>
  <si>
    <t>MAY</t>
  </si>
  <si>
    <t>JUN</t>
  </si>
  <si>
    <t>JUL</t>
  </si>
  <si>
    <t>AUG</t>
  </si>
  <si>
    <t>SEP</t>
  </si>
  <si>
    <t>OCT</t>
  </si>
  <si>
    <t>NOV</t>
  </si>
  <si>
    <t>DEC</t>
  </si>
  <si>
    <t>STATE</t>
  </si>
  <si>
    <t>SALES BY STATE</t>
  </si>
  <si>
    <t>ARIZONE</t>
  </si>
  <si>
    <t>CALEFORNIA</t>
  </si>
  <si>
    <t>ILLIONS</t>
  </si>
  <si>
    <t>NEW  WORK</t>
  </si>
  <si>
    <t>PENSYLVENIA</t>
  </si>
  <si>
    <t>TEXAS</t>
  </si>
  <si>
    <t>2018 Year Sales</t>
  </si>
  <si>
    <t>2019 Year sales</t>
  </si>
  <si>
    <t>ANS 1</t>
  </si>
  <si>
    <t>TOTAL SALES(BY ELEMENT)</t>
  </si>
  <si>
    <t>TOTAL YEAR SALE</t>
  </si>
  <si>
    <t>BACKPACK</t>
  </si>
  <si>
    <t>MONTHLY TOTAL</t>
  </si>
  <si>
    <t>RUNNING TOTAL</t>
  </si>
  <si>
    <t>NAME</t>
  </si>
  <si>
    <t>A</t>
  </si>
  <si>
    <t>B</t>
  </si>
  <si>
    <t>CATEGORY1</t>
  </si>
  <si>
    <t>CATEGORY2</t>
  </si>
  <si>
    <t xml:space="preserve">CATEGORY3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</si>
</sst>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9">
    <font>
      <sz val="11"/>
      <color theme="1"/>
      <name val="Calibri"/>
      <family val="2"/>
      <scheme val="minor"/>
    </font>
    <font>
      <b/>
      <sz val="10"/>
      <color theme="0"/>
      <name val="Arial"/>
      <family val="2"/>
    </font>
    <font>
      <b/>
      <sz val="12"/>
      <color theme="0"/>
      <name val="Arial Black"/>
      <family val="2"/>
    </font>
    <font>
      <b/>
      <sz val="11"/>
      <color theme="1"/>
      <name val="Calibri"/>
      <family val="2"/>
      <scheme val="minor"/>
    </font>
    <font>
      <b/>
      <sz val="11"/>
      <color rgb="FF000000"/>
      <name val="Calibri"/>
      <scheme val="minor"/>
    </font>
    <font>
      <sz val="11"/>
      <color rgb="FF000000"/>
      <name val="Calibri"/>
      <charset val="1"/>
    </font>
    <font>
      <b/>
      <u/>
      <sz val="11"/>
      <color theme="1"/>
      <name val="Calibri"/>
      <family val="2"/>
      <scheme val="minor"/>
    </font>
    <font>
      <i/>
      <sz val="11"/>
      <color theme="1"/>
      <name val="Calibri"/>
      <family val="2"/>
      <scheme val="minor"/>
    </font>
    <font>
      <i/>
      <sz val="11"/>
      <color rgb="FFC00000"/>
      <name val="Calibri"/>
      <family val="2"/>
      <scheme val="minor"/>
    </font>
    <font>
      <sz val="11"/>
      <color rgb="FFFF0000"/>
      <name val="Calibri"/>
      <family val="2"/>
      <scheme val="minor"/>
    </font>
    <font>
      <b/>
      <u/>
      <sz val="11"/>
      <color rgb="FFFF0000"/>
      <name val="Calibri"/>
      <family val="2"/>
      <scheme val="minor"/>
    </font>
    <font>
      <sz val="11"/>
      <color rgb="FF9C0006"/>
      <name val="Calibri"/>
      <scheme val="minor"/>
    </font>
    <font>
      <b/>
      <sz val="18"/>
      <color rgb="FF000000"/>
      <name val="Calibri"/>
      <scheme val="minor"/>
    </font>
    <font>
      <b/>
      <sz val="16"/>
      <color rgb="FF000000"/>
      <name val="Calibri"/>
      <scheme val="minor"/>
    </font>
    <font>
      <sz val="16"/>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sz val="18"/>
      <color theme="1"/>
      <name val="Calibri"/>
      <family val="2"/>
      <scheme val="minor"/>
    </font>
  </fonts>
  <fills count="23">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5"/>
        <bgColor indexed="64"/>
      </patternFill>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FF757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rgb="FF0070C0"/>
        <bgColor indexed="64"/>
      </patternFill>
    </fill>
  </fills>
  <borders count="20">
    <border>
      <left/>
      <right/>
      <top/>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right style="thick">
        <color rgb="FF000000"/>
      </right>
      <top style="thick">
        <color rgb="FF000000"/>
      </top>
      <bottom/>
      <diagonal/>
    </border>
    <border>
      <left style="thick">
        <color rgb="FF000000"/>
      </left>
      <right/>
      <top style="thick">
        <color rgb="FF000000"/>
      </top>
      <bottom/>
      <diagonal/>
    </border>
    <border>
      <left style="thick">
        <color rgb="FF000000"/>
      </left>
      <right style="thick">
        <color rgb="FF000000"/>
      </right>
      <top style="thick">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1" fillId="5" borderId="0" applyNumberFormat="0" applyBorder="0" applyAlignment="0" applyProtection="0"/>
  </cellStyleXfs>
  <cellXfs count="92">
    <xf numFmtId="0" fontId="0" fillId="0" borderId="0" xfId="0"/>
    <xf numFmtId="0" fontId="1" fillId="3" borderId="0" xfId="0" applyFont="1" applyFill="1" applyAlignment="1">
      <alignment horizontal="left"/>
    </xf>
    <xf numFmtId="0" fontId="3" fillId="0" borderId="0" xfId="0" applyFont="1"/>
    <xf numFmtId="0" fontId="4" fillId="0" borderId="0" xfId="0" applyFont="1"/>
    <xf numFmtId="0" fontId="5" fillId="0" borderId="0" xfId="0" applyFont="1"/>
    <xf numFmtId="14" fontId="0" fillId="0" borderId="0" xfId="0" applyNumberFormat="1"/>
    <xf numFmtId="0" fontId="0" fillId="4" borderId="0" xfId="0" applyFill="1"/>
    <xf numFmtId="0" fontId="6" fillId="0" borderId="0" xfId="0" applyFont="1"/>
    <xf numFmtId="0" fontId="0" fillId="0" borderId="2" xfId="0" applyBorder="1"/>
    <xf numFmtId="0" fontId="7" fillId="0" borderId="2" xfId="0" applyFont="1" applyBorder="1"/>
    <xf numFmtId="0" fontId="6" fillId="0" borderId="2" xfId="0" applyFont="1" applyBorder="1"/>
    <xf numFmtId="0" fontId="8" fillId="0" borderId="2" xfId="0" applyFont="1" applyBorder="1"/>
    <xf numFmtId="0" fontId="9" fillId="0" borderId="2" xfId="0" applyFont="1" applyBorder="1"/>
    <xf numFmtId="0" fontId="10" fillId="0" borderId="2" xfId="0" applyFont="1" applyBorder="1"/>
    <xf numFmtId="0" fontId="4" fillId="0" borderId="3" xfId="0" applyFont="1" applyBorder="1" applyAlignment="1">
      <alignment vertical="center"/>
    </xf>
    <xf numFmtId="0" fontId="4" fillId="0" borderId="0" xfId="0" applyFont="1" applyAlignment="1">
      <alignment vertical="center"/>
    </xf>
    <xf numFmtId="0" fontId="12" fillId="0" borderId="3" xfId="0" applyFont="1" applyBorder="1" applyAlignment="1">
      <alignment vertical="center"/>
    </xf>
    <xf numFmtId="0" fontId="0" fillId="0" borderId="0" xfId="0" applyAlignment="1">
      <alignment horizontal="center"/>
    </xf>
    <xf numFmtId="0" fontId="0" fillId="0" borderId="5" xfId="0" applyBorder="1"/>
    <xf numFmtId="0" fontId="0" fillId="0" borderId="5" xfId="0" applyBorder="1" applyAlignment="1">
      <alignment horizontal="center" vertical="center"/>
    </xf>
    <xf numFmtId="0" fontId="0" fillId="0" borderId="0" xfId="0" applyAlignment="1">
      <alignment horizontal="left" indent="2"/>
    </xf>
    <xf numFmtId="0" fontId="0" fillId="0" borderId="8" xfId="0" applyBorder="1"/>
    <xf numFmtId="164" fontId="0" fillId="0" borderId="6" xfId="0" applyNumberFormat="1" applyBorder="1"/>
    <xf numFmtId="0" fontId="0" fillId="0" borderId="11" xfId="0" applyBorder="1"/>
    <xf numFmtId="164" fontId="0" fillId="0" borderId="12" xfId="0" applyNumberFormat="1" applyBorder="1"/>
    <xf numFmtId="0" fontId="14" fillId="6" borderId="9" xfId="0" applyFont="1" applyFill="1" applyBorder="1"/>
    <xf numFmtId="0" fontId="14" fillId="6" borderId="10" xfId="0" applyFont="1" applyFill="1" applyBorder="1"/>
    <xf numFmtId="0" fontId="0" fillId="0" borderId="5" xfId="0" applyBorder="1" applyAlignment="1">
      <alignment wrapText="1"/>
    </xf>
    <xf numFmtId="0" fontId="0" fillId="7" borderId="5" xfId="0" applyFill="1" applyBorder="1" applyAlignment="1">
      <alignment wrapText="1"/>
    </xf>
    <xf numFmtId="164" fontId="0" fillId="7" borderId="5" xfId="0" applyNumberFormat="1" applyFill="1" applyBorder="1"/>
    <xf numFmtId="0" fontId="0" fillId="8" borderId="5" xfId="0" applyFill="1" applyBorder="1" applyAlignment="1">
      <alignment wrapText="1"/>
    </xf>
    <xf numFmtId="0" fontId="0" fillId="8" borderId="5" xfId="0" applyFill="1" applyBorder="1"/>
    <xf numFmtId="0" fontId="11" fillId="5" borderId="0" xfId="1"/>
    <xf numFmtId="0" fontId="15" fillId="8" borderId="13" xfId="0" applyFont="1" applyFill="1" applyBorder="1"/>
    <xf numFmtId="0" fontId="0" fillId="0" borderId="2" xfId="0" applyBorder="1" applyAlignment="1">
      <alignment wrapText="1"/>
    </xf>
    <xf numFmtId="0" fontId="0" fillId="0" borderId="0" xfId="0" applyAlignment="1">
      <alignment wrapText="1"/>
    </xf>
    <xf numFmtId="0" fontId="3" fillId="8" borderId="2" xfId="0" applyFont="1" applyFill="1" applyBorder="1" applyAlignment="1">
      <alignment wrapText="1"/>
    </xf>
    <xf numFmtId="0" fontId="0" fillId="8" borderId="2" xfId="0" applyFill="1" applyBorder="1" applyAlignment="1">
      <alignment wrapText="1"/>
    </xf>
    <xf numFmtId="0" fontId="4" fillId="9" borderId="2" xfId="0" applyFont="1" applyFill="1" applyBorder="1" applyAlignment="1">
      <alignment wrapText="1"/>
    </xf>
    <xf numFmtId="0" fontId="0" fillId="9" borderId="2" xfId="0" applyFill="1" applyBorder="1" applyAlignment="1">
      <alignment wrapText="1"/>
    </xf>
    <xf numFmtId="0" fontId="0" fillId="9" borderId="2" xfId="0" applyFill="1" applyBorder="1"/>
    <xf numFmtId="0" fontId="0" fillId="0" borderId="14" xfId="0" applyBorder="1" applyAlignment="1">
      <alignment wrapText="1"/>
    </xf>
    <xf numFmtId="0" fontId="0" fillId="8" borderId="15" xfId="0" applyFill="1" applyBorder="1" applyAlignment="1">
      <alignment wrapText="1"/>
    </xf>
    <xf numFmtId="0" fontId="0" fillId="10" borderId="2" xfId="0" applyFill="1" applyBorder="1"/>
    <xf numFmtId="0" fontId="0" fillId="11" borderId="2" xfId="0" applyFill="1" applyBorder="1"/>
    <xf numFmtId="0" fontId="0" fillId="13" borderId="2" xfId="0" applyFill="1" applyBorder="1" applyAlignment="1">
      <alignment wrapText="1"/>
    </xf>
    <xf numFmtId="0" fontId="0" fillId="13" borderId="15" xfId="0" applyFill="1" applyBorder="1" applyAlignment="1">
      <alignment wrapText="1"/>
    </xf>
    <xf numFmtId="0" fontId="0" fillId="12" borderId="2" xfId="0" applyFill="1" applyBorder="1"/>
    <xf numFmtId="0" fontId="0" fillId="14" borderId="2" xfId="0" applyFill="1" applyBorder="1" applyAlignment="1">
      <alignment wrapText="1"/>
    </xf>
    <xf numFmtId="0" fontId="0" fillId="15" borderId="17" xfId="0" applyFill="1" applyBorder="1"/>
    <xf numFmtId="0" fontId="0" fillId="15" borderId="18" xfId="0" applyFill="1" applyBorder="1"/>
    <xf numFmtId="0" fontId="0" fillId="12" borderId="15" xfId="0" applyFill="1" applyBorder="1"/>
    <xf numFmtId="0" fontId="0" fillId="15" borderId="16" xfId="0" applyFill="1" applyBorder="1" applyAlignment="1">
      <alignment horizontal="center" vertical="center"/>
    </xf>
    <xf numFmtId="0" fontId="0" fillId="15" borderId="2" xfId="0" applyFill="1" applyBorder="1" applyAlignment="1">
      <alignment horizontal="center" vertical="center"/>
    </xf>
    <xf numFmtId="0" fontId="0" fillId="10" borderId="16" xfId="0" applyFill="1" applyBorder="1"/>
    <xf numFmtId="0" fontId="0" fillId="12" borderId="2" xfId="0" applyFill="1" applyBorder="1" applyAlignment="1">
      <alignment wrapText="1"/>
    </xf>
    <xf numFmtId="0" fontId="3" fillId="16" borderId="2" xfId="0" applyFont="1" applyFill="1" applyBorder="1" applyAlignment="1">
      <alignment horizontal="center" vertical="center"/>
    </xf>
    <xf numFmtId="0" fontId="16" fillId="17" borderId="2" xfId="0" applyFont="1" applyFill="1" applyBorder="1" applyAlignment="1">
      <alignment wrapText="1"/>
    </xf>
    <xf numFmtId="0" fontId="3" fillId="17" borderId="2" xfId="0" applyFont="1" applyFill="1" applyBorder="1"/>
    <xf numFmtId="0" fontId="3" fillId="17" borderId="14" xfId="0" applyFont="1" applyFill="1" applyBorder="1"/>
    <xf numFmtId="0" fontId="3" fillId="16" borderId="14" xfId="0" applyFont="1" applyFill="1" applyBorder="1" applyAlignment="1">
      <alignment horizontal="center" vertical="center"/>
    </xf>
    <xf numFmtId="0" fontId="0" fillId="18" borderId="2" xfId="0" applyFill="1" applyBorder="1"/>
    <xf numFmtId="0" fontId="3" fillId="17" borderId="14" xfId="0" applyFont="1" applyFill="1" applyBorder="1" applyAlignment="1">
      <alignment horizontal="center" vertical="center"/>
    </xf>
    <xf numFmtId="0" fontId="17" fillId="18" borderId="2" xfId="0" applyFont="1" applyFill="1" applyBorder="1" applyAlignment="1">
      <alignment horizontal="center" vertical="center"/>
    </xf>
    <xf numFmtId="0" fontId="16" fillId="17" borderId="2" xfId="0" applyFont="1" applyFill="1" applyBorder="1"/>
    <xf numFmtId="0" fontId="3" fillId="6" borderId="2" xfId="0" applyFont="1" applyFill="1" applyBorder="1" applyAlignment="1">
      <alignment wrapText="1"/>
    </xf>
    <xf numFmtId="0" fontId="0" fillId="20" borderId="2" xfId="0" applyFill="1" applyBorder="1" applyAlignment="1">
      <alignment wrapText="1"/>
    </xf>
    <xf numFmtId="0" fontId="0" fillId="19" borderId="2" xfId="0" applyFill="1" applyBorder="1" applyAlignment="1">
      <alignment wrapText="1"/>
    </xf>
    <xf numFmtId="0" fontId="3" fillId="20" borderId="2" xfId="0" applyFont="1" applyFill="1" applyBorder="1" applyAlignment="1">
      <alignment horizontal="center"/>
    </xf>
    <xf numFmtId="0" fontId="0" fillId="21" borderId="0" xfId="0" applyFill="1"/>
    <xf numFmtId="0" fontId="0" fillId="21" borderId="2" xfId="0" applyFill="1" applyBorder="1"/>
    <xf numFmtId="0" fontId="0" fillId="10" borderId="2" xfId="0" applyFill="1" applyBorder="1" applyAlignment="1">
      <alignment horizontal="center" vertical="center"/>
    </xf>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0" fillId="0" borderId="0" xfId="0" applyAlignment="1">
      <alignment horizontal="center"/>
    </xf>
    <xf numFmtId="0" fontId="4" fillId="0" borderId="4" xfId="0" applyFont="1" applyBorder="1" applyAlignment="1">
      <alignment horizontal="center" vertical="center"/>
    </xf>
    <xf numFmtId="0" fontId="4" fillId="0" borderId="0" xfId="0" applyFont="1" applyAlignment="1">
      <alignment horizontal="center" vertical="center"/>
    </xf>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3" fillId="6" borderId="0" xfId="0" applyFont="1" applyFill="1" applyAlignment="1">
      <alignment horizontal="center"/>
    </xf>
    <xf numFmtId="0" fontId="0" fillId="16" borderId="14" xfId="0" applyFill="1" applyBorder="1" applyAlignment="1">
      <alignment horizontal="center" wrapText="1"/>
    </xf>
    <xf numFmtId="0" fontId="0" fillId="16" borderId="19" xfId="0" applyFill="1" applyBorder="1" applyAlignment="1">
      <alignment horizontal="center" wrapText="1"/>
    </xf>
    <xf numFmtId="0" fontId="0" fillId="16" borderId="18" xfId="0" applyFill="1" applyBorder="1" applyAlignment="1">
      <alignment horizontal="center" wrapText="1"/>
    </xf>
    <xf numFmtId="0" fontId="18" fillId="20" borderId="0" xfId="0" applyFont="1" applyFill="1" applyAlignment="1">
      <alignment horizontal="center"/>
    </xf>
    <xf numFmtId="3" fontId="0" fillId="0" borderId="0" xfId="0" applyNumberFormat="1"/>
    <xf numFmtId="0" fontId="0" fillId="22" borderId="0" xfId="0" applyFill="1"/>
    <xf numFmtId="3" fontId="0" fillId="16" borderId="2" xfId="0" applyNumberFormat="1" applyFill="1" applyBorder="1"/>
    <xf numFmtId="0" fontId="0" fillId="20" borderId="14" xfId="0" applyFill="1" applyBorder="1" applyAlignment="1">
      <alignment wrapText="1"/>
    </xf>
    <xf numFmtId="0" fontId="0" fillId="22" borderId="0" xfId="0" applyFill="1" applyAlignment="1">
      <alignment wrapText="1"/>
    </xf>
    <xf numFmtId="0" fontId="0" fillId="17" borderId="2" xfId="0" applyFill="1" applyBorder="1"/>
    <xf numFmtId="0" fontId="0" fillId="20" borderId="2" xfId="0" applyFill="1" applyBorder="1"/>
  </cellXfs>
  <cellStyles count="2">
    <cellStyle name="Bad" xfId="1" builtinId="27"/>
    <cellStyle name="Normal" xfId="0" builtinId="0"/>
  </cellStyles>
  <dxfs count="10">
    <dxf>
      <numFmt numFmtId="164" formatCode="_([$$-409]* #,##0.00_);_([$$-409]* \(#,##0.00\);_([$$-409]* &quot;-&quot;??_);_(@_)"/>
      <border diagonalUp="0" diagonalDown="0">
        <left style="thick">
          <color rgb="FF000000"/>
        </left>
        <right/>
        <top style="thick">
          <color rgb="FF000000"/>
        </top>
        <bottom style="thick">
          <color rgb="FF000000"/>
        </bottom>
        <vertical/>
        <horizontal/>
      </border>
    </dxf>
    <dxf>
      <border diagonalUp="0" diagonalDown="0">
        <left/>
        <right style="thick">
          <color rgb="FF000000"/>
        </right>
        <top style="thick">
          <color rgb="FF000000"/>
        </top>
        <bottom style="thick">
          <color rgb="FF000000"/>
        </bottom>
        <vertical/>
        <horizontal/>
      </border>
    </dxf>
    <dxf>
      <border outline="0">
        <top style="thick">
          <color rgb="FF000000"/>
        </top>
      </border>
    </dxf>
    <dxf>
      <border outline="0">
        <bottom style="thick">
          <color rgb="FF000000"/>
        </bottom>
      </border>
    </dxf>
    <dxf>
      <border outline="0">
        <left style="thick">
          <color rgb="FF000000"/>
        </left>
        <right style="thick">
          <color rgb="FF000000"/>
        </right>
        <top style="thick">
          <color rgb="FF000000"/>
        </top>
        <bottom style="thick">
          <color rgb="FF000000"/>
        </bottom>
      </border>
    </dxf>
    <dxf>
      <font>
        <b val="0"/>
        <i val="0"/>
        <strike val="0"/>
        <condense val="0"/>
        <extend val="0"/>
        <outline val="0"/>
        <shadow val="0"/>
        <u val="none"/>
        <vertAlign val="baseline"/>
        <sz val="16"/>
        <color theme="1"/>
        <name val="Calibri"/>
        <family val="2"/>
        <scheme val="minor"/>
      </font>
      <fill>
        <patternFill patternType="solid">
          <fgColor indexed="64"/>
          <bgColor rgb="FFFFFF00"/>
        </patternFill>
      </fill>
      <border diagonalUp="0" diagonalDown="0">
        <left style="thick">
          <color rgb="FF000000"/>
        </left>
        <right style="thick">
          <color rgb="FF000000"/>
        </right>
        <top/>
        <bottom/>
      </border>
    </dxf>
    <dxf>
      <alignment wrapText="0"/>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s>
  <tableStyles count="0" defaultTableStyle="TableStyleMedium2" defaultPivotStyle="PivotStyleLight16"/>
  <colors>
    <mruColors>
      <color rgb="FFFF7575"/>
      <color rgb="FFFA0000"/>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INTRODUCTION_TO_BASIC_CHARTS!$C$12</c:f>
              <c:strCache>
                <c:ptCount val="1"/>
                <c:pt idx="0">
                  <c:v>Nayem islam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2D-4B17-865C-1502AF8343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2D-4B17-865C-1502AF83439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2D-4B17-865C-1502AF83439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02D-4B17-865C-1502AF8343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INTRODUCTION_TO_BASIC_CHARTS!$D$11:$G$11</c:f>
              <c:strCache>
                <c:ptCount val="4"/>
                <c:pt idx="0">
                  <c:v>Bangla</c:v>
                </c:pt>
                <c:pt idx="1">
                  <c:v>Emglish</c:v>
                </c:pt>
                <c:pt idx="2">
                  <c:v>Math </c:v>
                </c:pt>
                <c:pt idx="3">
                  <c:v>Physics</c:v>
                </c:pt>
              </c:strCache>
            </c:strRef>
          </c:cat>
          <c:val>
            <c:numRef>
              <c:f>INTRODUCTION_TO_BASIC_CHARTS!$D$12:$G$12</c:f>
              <c:numCache>
                <c:formatCode>General</c:formatCode>
                <c:ptCount val="4"/>
                <c:pt idx="0">
                  <c:v>66</c:v>
                </c:pt>
                <c:pt idx="1">
                  <c:v>64</c:v>
                </c:pt>
                <c:pt idx="2">
                  <c:v>34</c:v>
                </c:pt>
                <c:pt idx="3">
                  <c:v>64</c:v>
                </c:pt>
              </c:numCache>
            </c:numRef>
          </c:val>
          <c:extLst>
            <c:ext xmlns:c16="http://schemas.microsoft.com/office/drawing/2014/chart" uri="{C3380CC4-5D6E-409C-BE32-E72D297353CC}">
              <c16:uniqueId val="{00000001-49D2-42A3-9FB0-9CC99931C21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INTRODUCTION_TO_BASIC_CHARTS!$G$11</c:f>
              <c:strCache>
                <c:ptCount val="1"/>
                <c:pt idx="0">
                  <c:v>Physics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D7-408B-84FD-A19A707C31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D7-408B-84FD-A19A707C31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ED7-408B-84FD-A19A707C317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ED7-408B-84FD-A19A707C317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ED7-408B-84FD-A19A707C317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ED7-408B-84FD-A19A707C317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ED7-408B-84FD-A19A707C317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ED7-408B-84FD-A19A707C31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INTRODUCTION_TO_BASIC_CHARTS!$C$12:$C$19</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INTRODUCTION_TO_BASIC_CHARTS!$G$12:$G$19</c:f>
              <c:numCache>
                <c:formatCode>General</c:formatCode>
                <c:ptCount val="8"/>
                <c:pt idx="0">
                  <c:v>64</c:v>
                </c:pt>
                <c:pt idx="1">
                  <c:v>100</c:v>
                </c:pt>
                <c:pt idx="2">
                  <c:v>22</c:v>
                </c:pt>
                <c:pt idx="3">
                  <c:v>63</c:v>
                </c:pt>
                <c:pt idx="4">
                  <c:v>53</c:v>
                </c:pt>
                <c:pt idx="5">
                  <c:v>23</c:v>
                </c:pt>
                <c:pt idx="6">
                  <c:v>20</c:v>
                </c:pt>
                <c:pt idx="7">
                  <c:v>46</c:v>
                </c:pt>
              </c:numCache>
            </c:numRef>
          </c:val>
          <c:extLst>
            <c:ext xmlns:c16="http://schemas.microsoft.com/office/drawing/2014/chart" uri="{C3380CC4-5D6E-409C-BE32-E72D297353CC}">
              <c16:uniqueId val="{00000001-9516-4EB0-BBF7-9781540CC49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INTRODUCTION_TO_BASIC_CHARTS!$C$12</c:f>
              <c:strCache>
                <c:ptCount val="1"/>
                <c:pt idx="0">
                  <c:v>Nayem islam</c:v>
                </c:pt>
              </c:strCache>
            </c:strRef>
          </c:tx>
          <c:spPr>
            <a:solidFill>
              <a:schemeClr val="accent1"/>
            </a:solidFill>
            <a:ln>
              <a:noFill/>
            </a:ln>
            <a:effectLst/>
          </c:spPr>
          <c:invertIfNegative val="0"/>
          <c:cat>
            <c:strRef>
              <c:f>INTRODUCTION_TO_BASIC_CHARTS!$D$11:$G$11</c:f>
              <c:strCache>
                <c:ptCount val="4"/>
                <c:pt idx="0">
                  <c:v>Bangla</c:v>
                </c:pt>
                <c:pt idx="1">
                  <c:v>Emglish</c:v>
                </c:pt>
                <c:pt idx="2">
                  <c:v>Math </c:v>
                </c:pt>
                <c:pt idx="3">
                  <c:v>Physics</c:v>
                </c:pt>
              </c:strCache>
            </c:strRef>
          </c:cat>
          <c:val>
            <c:numRef>
              <c:f>INTRODUCTION_TO_BASIC_CHARTS!$D$12:$G$12</c:f>
              <c:numCache>
                <c:formatCode>General</c:formatCode>
                <c:ptCount val="4"/>
                <c:pt idx="0">
                  <c:v>66</c:v>
                </c:pt>
                <c:pt idx="1">
                  <c:v>64</c:v>
                </c:pt>
                <c:pt idx="2">
                  <c:v>34</c:v>
                </c:pt>
                <c:pt idx="3">
                  <c:v>64</c:v>
                </c:pt>
              </c:numCache>
            </c:numRef>
          </c:val>
          <c:extLst>
            <c:ext xmlns:c16="http://schemas.microsoft.com/office/drawing/2014/chart" uri="{C3380CC4-5D6E-409C-BE32-E72D297353CC}">
              <c16:uniqueId val="{00000001-0E0A-449A-90F7-C1033B2B3670}"/>
            </c:ext>
          </c:extLst>
        </c:ser>
        <c:dLbls>
          <c:showLegendKey val="0"/>
          <c:showVal val="0"/>
          <c:showCatName val="0"/>
          <c:showSerName val="0"/>
          <c:showPercent val="0"/>
          <c:showBubbleSize val="0"/>
        </c:dLbls>
        <c:gapWidth val="219"/>
        <c:overlap val="-27"/>
        <c:axId val="694944904"/>
        <c:axId val="694934488"/>
      </c:barChart>
      <c:catAx>
        <c:axId val="694944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34488"/>
        <c:crosses val="autoZero"/>
        <c:auto val="1"/>
        <c:lblAlgn val="ctr"/>
        <c:lblOffset val="100"/>
        <c:noMultiLvlLbl val="0"/>
      </c:catAx>
      <c:valAx>
        <c:axId val="694934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44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INTRODUCTION_TO_BASIC_CHARTS!$G$10:$G$11</c:f>
              <c:strCache>
                <c:ptCount val="2"/>
                <c:pt idx="1">
                  <c:v>Physics</c:v>
                </c:pt>
              </c:strCache>
            </c:strRef>
          </c:tx>
          <c:spPr>
            <a:solidFill>
              <a:schemeClr val="accent1"/>
            </a:solidFill>
            <a:ln>
              <a:noFill/>
            </a:ln>
            <a:effectLst/>
          </c:spPr>
          <c:invertIfNegative val="0"/>
          <c:cat>
            <c:strRef>
              <c:f>INTRODUCTION_TO_BASIC_CHARTS!$C$12:$C$19</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INTRODUCTION_TO_BASIC_CHARTS!$G$12:$G$19</c:f>
              <c:numCache>
                <c:formatCode>General</c:formatCode>
                <c:ptCount val="8"/>
                <c:pt idx="0">
                  <c:v>64</c:v>
                </c:pt>
                <c:pt idx="1">
                  <c:v>100</c:v>
                </c:pt>
                <c:pt idx="2">
                  <c:v>22</c:v>
                </c:pt>
                <c:pt idx="3">
                  <c:v>63</c:v>
                </c:pt>
                <c:pt idx="4">
                  <c:v>53</c:v>
                </c:pt>
                <c:pt idx="5">
                  <c:v>23</c:v>
                </c:pt>
                <c:pt idx="6">
                  <c:v>20</c:v>
                </c:pt>
                <c:pt idx="7">
                  <c:v>46</c:v>
                </c:pt>
              </c:numCache>
            </c:numRef>
          </c:val>
          <c:extLst>
            <c:ext xmlns:c16="http://schemas.microsoft.com/office/drawing/2014/chart" uri="{C3380CC4-5D6E-409C-BE32-E72D297353CC}">
              <c16:uniqueId val="{00000001-EB54-42FE-93AA-1830D06BDD43}"/>
            </c:ext>
          </c:extLst>
        </c:ser>
        <c:dLbls>
          <c:showLegendKey val="0"/>
          <c:showVal val="0"/>
          <c:showCatName val="0"/>
          <c:showSerName val="0"/>
          <c:showPercent val="0"/>
          <c:showBubbleSize val="0"/>
        </c:dLbls>
        <c:gapWidth val="219"/>
        <c:overlap val="-27"/>
        <c:axId val="2129155800"/>
        <c:axId val="2129135464"/>
      </c:barChart>
      <c:catAx>
        <c:axId val="2129155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135464"/>
        <c:crosses val="autoZero"/>
        <c:auto val="1"/>
        <c:lblAlgn val="ctr"/>
        <c:lblOffset val="100"/>
        <c:noMultiLvlLbl val="0"/>
      </c:catAx>
      <c:valAx>
        <c:axId val="2129135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155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DIFFERENT SUBJECT NUMBER</a:t>
            </a:r>
          </a:p>
        </c:rich>
      </c:tx>
      <c:overlay val="0"/>
      <c:spPr>
        <a:solidFill>
          <a:srgbClr val="FFC000"/>
        </a:solidFill>
        <a:ln>
          <a:solidFill>
            <a:srgbClr val="C65911"/>
          </a:solidFill>
          <a:prstDash val="solid"/>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INTRODUCTION_TO_BASIC_CHARTS!$E$99</c:f>
              <c:strCache>
                <c:ptCount val="1"/>
                <c:pt idx="0">
                  <c:v>Bangla</c:v>
                </c:pt>
              </c:strCache>
            </c:strRef>
          </c:tx>
          <c:spPr>
            <a:solidFill>
              <a:schemeClr val="accent1"/>
            </a:solidFill>
            <a:ln>
              <a:noFill/>
            </a:ln>
            <a:effectLst/>
          </c:spPr>
          <c:invertIfNegative val="0"/>
          <c:cat>
            <c:strRef>
              <c:f>INTRODUCTION_TO_BASIC_CHARTS!$D$100:$D$107</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INTRODUCTION_TO_BASIC_CHARTS!$E$100:$E$107</c:f>
              <c:numCache>
                <c:formatCode>General</c:formatCode>
                <c:ptCount val="8"/>
                <c:pt idx="0">
                  <c:v>66</c:v>
                </c:pt>
                <c:pt idx="1">
                  <c:v>50</c:v>
                </c:pt>
                <c:pt idx="2">
                  <c:v>66</c:v>
                </c:pt>
                <c:pt idx="3">
                  <c:v>66</c:v>
                </c:pt>
                <c:pt idx="4">
                  <c:v>55</c:v>
                </c:pt>
                <c:pt idx="5">
                  <c:v>34</c:v>
                </c:pt>
                <c:pt idx="6">
                  <c:v>40</c:v>
                </c:pt>
                <c:pt idx="7">
                  <c:v>34</c:v>
                </c:pt>
              </c:numCache>
            </c:numRef>
          </c:val>
          <c:extLst>
            <c:ext xmlns:c16="http://schemas.microsoft.com/office/drawing/2014/chart" uri="{C3380CC4-5D6E-409C-BE32-E72D297353CC}">
              <c16:uniqueId val="{00000001-0C3C-440A-BCEC-8B8D0AEF4395}"/>
            </c:ext>
          </c:extLst>
        </c:ser>
        <c:ser>
          <c:idx val="1"/>
          <c:order val="1"/>
          <c:tx>
            <c:strRef>
              <c:f>INTRODUCTION_TO_BASIC_CHARTS!$G$99</c:f>
              <c:strCache>
                <c:ptCount val="1"/>
                <c:pt idx="0">
                  <c:v>Math </c:v>
                </c:pt>
              </c:strCache>
            </c:strRef>
          </c:tx>
          <c:spPr>
            <a:solidFill>
              <a:srgbClr val="375623"/>
            </a:solidFill>
            <a:ln>
              <a:noFill/>
            </a:ln>
            <a:effectLst/>
          </c:spPr>
          <c:invertIfNegative val="0"/>
          <c:cat>
            <c:strRef>
              <c:f>INTRODUCTION_TO_BASIC_CHARTS!$D$100:$D$107</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INTRODUCTION_TO_BASIC_CHARTS!$G$100:$G$107</c:f>
              <c:numCache>
                <c:formatCode>General</c:formatCode>
                <c:ptCount val="8"/>
                <c:pt idx="0">
                  <c:v>34</c:v>
                </c:pt>
                <c:pt idx="1">
                  <c:v>40</c:v>
                </c:pt>
                <c:pt idx="2">
                  <c:v>33</c:v>
                </c:pt>
                <c:pt idx="3">
                  <c:v>23</c:v>
                </c:pt>
                <c:pt idx="4">
                  <c:v>33</c:v>
                </c:pt>
                <c:pt idx="5">
                  <c:v>54</c:v>
                </c:pt>
                <c:pt idx="6">
                  <c:v>40</c:v>
                </c:pt>
                <c:pt idx="7">
                  <c:v>45</c:v>
                </c:pt>
              </c:numCache>
            </c:numRef>
          </c:val>
          <c:extLst>
            <c:ext xmlns:c16="http://schemas.microsoft.com/office/drawing/2014/chart" uri="{C3380CC4-5D6E-409C-BE32-E72D297353CC}">
              <c16:uniqueId val="{00000003-0C3C-440A-BCEC-8B8D0AEF4395}"/>
            </c:ext>
          </c:extLst>
        </c:ser>
        <c:ser>
          <c:idx val="2"/>
          <c:order val="2"/>
          <c:tx>
            <c:strRef>
              <c:f>INTRODUCTION_TO_BASIC_CHARTS!$H$99</c:f>
              <c:strCache>
                <c:ptCount val="1"/>
                <c:pt idx="0">
                  <c:v>Physics</c:v>
                </c:pt>
              </c:strCache>
            </c:strRef>
          </c:tx>
          <c:spPr>
            <a:solidFill>
              <a:srgbClr val="C65911"/>
            </a:solidFill>
            <a:ln>
              <a:noFill/>
            </a:ln>
            <a:effectLst/>
          </c:spPr>
          <c:invertIfNegative val="0"/>
          <c:cat>
            <c:strRef>
              <c:f>INTRODUCTION_TO_BASIC_CHARTS!$D$100:$D$107</c:f>
              <c:strCache>
                <c:ptCount val="8"/>
                <c:pt idx="0">
                  <c:v>Nayem islam</c:v>
                </c:pt>
                <c:pt idx="1">
                  <c:v>Tanvir Rahman</c:v>
                </c:pt>
                <c:pt idx="2">
                  <c:v>Sam Annach</c:v>
                </c:pt>
                <c:pt idx="3">
                  <c:v>Jamil Rahman</c:v>
                </c:pt>
                <c:pt idx="4">
                  <c:v>Sudipto datta</c:v>
                </c:pt>
                <c:pt idx="5">
                  <c:v>Failsal Ahmed</c:v>
                </c:pt>
                <c:pt idx="6">
                  <c:v>Hasnat Rabi</c:v>
                </c:pt>
                <c:pt idx="7">
                  <c:v>Ariful Islam</c:v>
                </c:pt>
              </c:strCache>
            </c:strRef>
          </c:cat>
          <c:val>
            <c:numRef>
              <c:f>INTRODUCTION_TO_BASIC_CHARTS!$H$100:$H$107</c:f>
              <c:numCache>
                <c:formatCode>General</c:formatCode>
                <c:ptCount val="8"/>
                <c:pt idx="0">
                  <c:v>64</c:v>
                </c:pt>
                <c:pt idx="1">
                  <c:v>100</c:v>
                </c:pt>
                <c:pt idx="2">
                  <c:v>22</c:v>
                </c:pt>
                <c:pt idx="3">
                  <c:v>63</c:v>
                </c:pt>
                <c:pt idx="4">
                  <c:v>53</c:v>
                </c:pt>
                <c:pt idx="5">
                  <c:v>23</c:v>
                </c:pt>
                <c:pt idx="6">
                  <c:v>20</c:v>
                </c:pt>
                <c:pt idx="7">
                  <c:v>46</c:v>
                </c:pt>
              </c:numCache>
            </c:numRef>
          </c:val>
          <c:extLst>
            <c:ext xmlns:c16="http://schemas.microsoft.com/office/drawing/2014/chart" uri="{C3380CC4-5D6E-409C-BE32-E72D297353CC}">
              <c16:uniqueId val="{00000005-0C3C-440A-BCEC-8B8D0AEF4395}"/>
            </c:ext>
          </c:extLst>
        </c:ser>
        <c:dLbls>
          <c:showLegendKey val="0"/>
          <c:showVal val="0"/>
          <c:showCatName val="0"/>
          <c:showSerName val="0"/>
          <c:showPercent val="0"/>
          <c:showBubbleSize val="0"/>
        </c:dLbls>
        <c:gapWidth val="219"/>
        <c:overlap val="-27"/>
        <c:axId val="1471904759"/>
        <c:axId val="1471918151"/>
      </c:barChart>
      <c:catAx>
        <c:axId val="1471904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18151"/>
        <c:crosses val="autoZero"/>
        <c:auto val="1"/>
        <c:lblAlgn val="ctr"/>
        <c:lblOffset val="100"/>
        <c:noMultiLvlLbl val="0"/>
      </c:catAx>
      <c:valAx>
        <c:axId val="1471918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04759"/>
        <c:crosses val="autoZero"/>
        <c:crossBetween val="between"/>
      </c:valAx>
      <c:dTable>
        <c:showHorzBorder val="1"/>
        <c:showVertBorder val="1"/>
        <c:showOutline val="1"/>
        <c:showKeys val="1"/>
        <c:spPr>
          <a:solidFill>
            <a:srgbClr val="FFF2CC"/>
          </a:solidFill>
          <a:ln w="9525" cap="flat" cmpd="sng" algn="ctr">
            <a:solidFill>
              <a:srgbClr val="ED7D31"/>
            </a:solidFill>
            <a:prstDash val="solid"/>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INTRODUCTION_TO_BASIC_CHARTS!$E$144</c:f>
              <c:strCache>
                <c:ptCount val="1"/>
                <c:pt idx="0">
                  <c:v>STORES IN EACH CITY</c:v>
                </c:pt>
              </c:strCache>
            </c:strRef>
          </c:tx>
          <c:spPr>
            <a:solidFill>
              <a:srgbClr val="ED7D31"/>
            </a:solidFill>
            <a:ln>
              <a:noFill/>
            </a:ln>
            <a:effectLst/>
          </c:spPr>
          <c:invertIfNegative val="0"/>
          <c:cat>
            <c:strRef>
              <c:f>INTRODUCTION_TO_BASIC_CHARTS!$D$145:$D$154</c:f>
              <c:strCache>
                <c:ptCount val="10"/>
                <c:pt idx="0">
                  <c:v>Dallas</c:v>
                </c:pt>
                <c:pt idx="1">
                  <c:v>Pheladelphea</c:v>
                </c:pt>
                <c:pt idx="2">
                  <c:v>San Antinio</c:v>
                </c:pt>
                <c:pt idx="3">
                  <c:v>San Dieago</c:v>
                </c:pt>
                <c:pt idx="4">
                  <c:v>Phonix</c:v>
                </c:pt>
                <c:pt idx="5">
                  <c:v>Houston</c:v>
                </c:pt>
                <c:pt idx="6">
                  <c:v>Los Angles</c:v>
                </c:pt>
                <c:pt idx="7">
                  <c:v>New Work</c:v>
                </c:pt>
                <c:pt idx="8">
                  <c:v>Chicago</c:v>
                </c:pt>
                <c:pt idx="9">
                  <c:v>San Jose</c:v>
                </c:pt>
              </c:strCache>
            </c:strRef>
          </c:cat>
          <c:val>
            <c:numRef>
              <c:f>INTRODUCTION_TO_BASIC_CHARTS!$E$145:$E$154</c:f>
              <c:numCache>
                <c:formatCode>General</c:formatCode>
                <c:ptCount val="10"/>
                <c:pt idx="0">
                  <c:v>16</c:v>
                </c:pt>
                <c:pt idx="1">
                  <c:v>11</c:v>
                </c:pt>
                <c:pt idx="2">
                  <c:v>10</c:v>
                </c:pt>
                <c:pt idx="3">
                  <c:v>10</c:v>
                </c:pt>
                <c:pt idx="4">
                  <c:v>9</c:v>
                </c:pt>
                <c:pt idx="5">
                  <c:v>8</c:v>
                </c:pt>
                <c:pt idx="6">
                  <c:v>8</c:v>
                </c:pt>
                <c:pt idx="7">
                  <c:v>8</c:v>
                </c:pt>
                <c:pt idx="8">
                  <c:v>7</c:v>
                </c:pt>
                <c:pt idx="9">
                  <c:v>7</c:v>
                </c:pt>
              </c:numCache>
            </c:numRef>
          </c:val>
          <c:extLst>
            <c:ext xmlns:c16="http://schemas.microsoft.com/office/drawing/2014/chart" uri="{C3380CC4-5D6E-409C-BE32-E72D297353CC}">
              <c16:uniqueId val="{00000001-BD3B-441A-83BE-CF10B66141FC}"/>
            </c:ext>
          </c:extLst>
        </c:ser>
        <c:dLbls>
          <c:showLegendKey val="0"/>
          <c:showVal val="0"/>
          <c:showCatName val="0"/>
          <c:showSerName val="0"/>
          <c:showPercent val="0"/>
          <c:showBubbleSize val="0"/>
        </c:dLbls>
        <c:gapWidth val="73"/>
        <c:axId val="1471929559"/>
        <c:axId val="1471904263"/>
      </c:barChart>
      <c:catAx>
        <c:axId val="1471929559"/>
        <c:scaling>
          <c:orientation val="minMax"/>
        </c:scaling>
        <c:delete val="0"/>
        <c:axPos val="l"/>
        <c:numFmt formatCode="General" sourceLinked="1"/>
        <c:majorTickMark val="none"/>
        <c:minorTickMark val="none"/>
        <c:tickLblPos val="nextTo"/>
        <c:spPr>
          <a:solidFill>
            <a:srgbClr val="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04263"/>
        <c:crosses val="autoZero"/>
        <c:auto val="1"/>
        <c:lblAlgn val="ctr"/>
        <c:lblOffset val="100"/>
        <c:noMultiLvlLbl val="0"/>
      </c:catAx>
      <c:valAx>
        <c:axId val="1471904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929559"/>
        <c:crosses val="autoZero"/>
        <c:crossBetween val="between"/>
      </c:valAx>
      <c:spPr>
        <a:noFill/>
        <a:ln>
          <a:noFill/>
        </a:ln>
        <a:effectLst/>
      </c:spPr>
    </c:plotArea>
    <c:legend>
      <c:legendPos val="b"/>
      <c:overlay val="0"/>
      <c:spPr>
        <a:solidFill>
          <a:srgbClr val="FFFF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INTRODUCTION_TO_BASIC_CHARTS!$E$144</c:f>
              <c:strCache>
                <c:ptCount val="1"/>
                <c:pt idx="0">
                  <c:v>STORES IN EACH CITY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E7-4AFC-B32F-34F8303FBF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E7-4AFC-B32F-34F8303FBF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E7-4AFC-B32F-34F8303FBF1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E7-4AFC-B32F-34F8303FBF1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AE7-4AFC-B32F-34F8303FBF1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AE7-4AFC-B32F-34F8303FBF1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AE7-4AFC-B32F-34F8303FBF1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AE7-4AFC-B32F-34F8303FBF1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AE7-4AFC-B32F-34F8303FBF1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AE7-4AFC-B32F-34F8303FBF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INTRODUCTION_TO_BASIC_CHARTS!$D$145:$D$154</c:f>
              <c:strCache>
                <c:ptCount val="10"/>
                <c:pt idx="0">
                  <c:v>Dallas</c:v>
                </c:pt>
                <c:pt idx="1">
                  <c:v>Pheladelphea</c:v>
                </c:pt>
                <c:pt idx="2">
                  <c:v>San Antinio</c:v>
                </c:pt>
                <c:pt idx="3">
                  <c:v>San Dieago</c:v>
                </c:pt>
                <c:pt idx="4">
                  <c:v>Phonix</c:v>
                </c:pt>
                <c:pt idx="5">
                  <c:v>Houston</c:v>
                </c:pt>
                <c:pt idx="6">
                  <c:v>Los Angles</c:v>
                </c:pt>
                <c:pt idx="7">
                  <c:v>New Work</c:v>
                </c:pt>
                <c:pt idx="8">
                  <c:v>Chicago</c:v>
                </c:pt>
                <c:pt idx="9">
                  <c:v>San Jose</c:v>
                </c:pt>
              </c:strCache>
            </c:strRef>
          </c:cat>
          <c:val>
            <c:numRef>
              <c:f>INTRODUCTION_TO_BASIC_CHARTS!$E$145:$E$154</c:f>
              <c:numCache>
                <c:formatCode>General</c:formatCode>
                <c:ptCount val="10"/>
                <c:pt idx="0">
                  <c:v>16</c:v>
                </c:pt>
                <c:pt idx="1">
                  <c:v>11</c:v>
                </c:pt>
                <c:pt idx="2">
                  <c:v>10</c:v>
                </c:pt>
                <c:pt idx="3">
                  <c:v>10</c:v>
                </c:pt>
                <c:pt idx="4">
                  <c:v>9</c:v>
                </c:pt>
                <c:pt idx="5">
                  <c:v>8</c:v>
                </c:pt>
                <c:pt idx="6">
                  <c:v>8</c:v>
                </c:pt>
                <c:pt idx="7">
                  <c:v>8</c:v>
                </c:pt>
                <c:pt idx="8">
                  <c:v>7</c:v>
                </c:pt>
                <c:pt idx="9">
                  <c:v>7</c:v>
                </c:pt>
              </c:numCache>
            </c:numRef>
          </c:val>
          <c:extLst>
            <c:ext xmlns:c16="http://schemas.microsoft.com/office/drawing/2014/chart" uri="{C3380CC4-5D6E-409C-BE32-E72D297353CC}">
              <c16:uniqueId val="{00000001-63D1-451F-A179-DAC377568DB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INTRODUCTION_TO_BASIC_CHARTS!$E$144</c:f>
              <c:strCache>
                <c:ptCount val="1"/>
                <c:pt idx="0">
                  <c:v>STORES IN EACH CITY</c:v>
                </c:pt>
              </c:strCache>
            </c:strRef>
          </c:tx>
          <c:spPr>
            <a:solidFill>
              <a:schemeClr val="accent1"/>
            </a:solidFill>
            <a:ln>
              <a:noFill/>
            </a:ln>
            <a:effectLst/>
          </c:spPr>
          <c:invertIfNegative val="0"/>
          <c:cat>
            <c:strRef>
              <c:f>INTRODUCTION_TO_BASIC_CHARTS!$D$145:$D$154</c:f>
              <c:strCache>
                <c:ptCount val="10"/>
                <c:pt idx="0">
                  <c:v>Dallas</c:v>
                </c:pt>
                <c:pt idx="1">
                  <c:v>Pheladelphea</c:v>
                </c:pt>
                <c:pt idx="2">
                  <c:v>San Antinio</c:v>
                </c:pt>
                <c:pt idx="3">
                  <c:v>San Dieago</c:v>
                </c:pt>
                <c:pt idx="4">
                  <c:v>Phonix</c:v>
                </c:pt>
                <c:pt idx="5">
                  <c:v>Houston</c:v>
                </c:pt>
                <c:pt idx="6">
                  <c:v>Los Angles</c:v>
                </c:pt>
                <c:pt idx="7">
                  <c:v>New Work</c:v>
                </c:pt>
                <c:pt idx="8">
                  <c:v>Chicago</c:v>
                </c:pt>
                <c:pt idx="9">
                  <c:v>San Jose</c:v>
                </c:pt>
              </c:strCache>
            </c:strRef>
          </c:cat>
          <c:val>
            <c:numRef>
              <c:f>INTRODUCTION_TO_BASIC_CHARTS!$E$145:$E$154</c:f>
              <c:numCache>
                <c:formatCode>General</c:formatCode>
                <c:ptCount val="10"/>
                <c:pt idx="0">
                  <c:v>16</c:v>
                </c:pt>
                <c:pt idx="1">
                  <c:v>11</c:v>
                </c:pt>
                <c:pt idx="2">
                  <c:v>10</c:v>
                </c:pt>
                <c:pt idx="3">
                  <c:v>10</c:v>
                </c:pt>
                <c:pt idx="4">
                  <c:v>9</c:v>
                </c:pt>
                <c:pt idx="5">
                  <c:v>8</c:v>
                </c:pt>
                <c:pt idx="6">
                  <c:v>8</c:v>
                </c:pt>
                <c:pt idx="7">
                  <c:v>8</c:v>
                </c:pt>
                <c:pt idx="8">
                  <c:v>7</c:v>
                </c:pt>
                <c:pt idx="9">
                  <c:v>7</c:v>
                </c:pt>
              </c:numCache>
            </c:numRef>
          </c:val>
          <c:extLst>
            <c:ext xmlns:c16="http://schemas.microsoft.com/office/drawing/2014/chart" uri="{C3380CC4-5D6E-409C-BE32-E72D297353CC}">
              <c16:uniqueId val="{00000001-9C58-47C7-9370-52918DFE2D45}"/>
            </c:ext>
          </c:extLst>
        </c:ser>
        <c:dLbls>
          <c:showLegendKey val="0"/>
          <c:showVal val="0"/>
          <c:showCatName val="0"/>
          <c:showSerName val="0"/>
          <c:showPercent val="0"/>
          <c:showBubbleSize val="0"/>
        </c:dLbls>
        <c:gapWidth val="219"/>
        <c:overlap val="-27"/>
        <c:axId val="1510677896"/>
        <c:axId val="1510684344"/>
      </c:barChart>
      <c:catAx>
        <c:axId val="1510677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684344"/>
        <c:crosses val="autoZero"/>
        <c:auto val="1"/>
        <c:lblAlgn val="ctr"/>
        <c:lblOffset val="100"/>
        <c:noMultiLvlLbl val="0"/>
      </c:catAx>
      <c:valAx>
        <c:axId val="1510684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677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INTRODUCTION_TO_BASIC_CHARTS!$E$204</c:f>
              <c:strCache>
                <c:ptCount val="1"/>
                <c:pt idx="0">
                  <c:v>CATEGORY TOTAL</c:v>
                </c:pt>
              </c:strCache>
            </c:strRef>
          </c:tx>
          <c:dPt>
            <c:idx val="0"/>
            <c:bubble3D val="0"/>
            <c:spPr>
              <a:solidFill>
                <a:schemeClr val="accent1"/>
              </a:solidFill>
              <a:ln>
                <a:noFill/>
              </a:ln>
              <a:effectLst/>
            </c:spPr>
            <c:extLst>
              <c:ext xmlns:c16="http://schemas.microsoft.com/office/drawing/2014/chart" uri="{C3380CC4-5D6E-409C-BE32-E72D297353CC}">
                <c16:uniqueId val="{00000001-F55F-46D1-9CFB-04BF3167D52F}"/>
              </c:ext>
            </c:extLst>
          </c:dPt>
          <c:dPt>
            <c:idx val="1"/>
            <c:bubble3D val="0"/>
            <c:spPr>
              <a:solidFill>
                <a:schemeClr val="accent2"/>
              </a:solidFill>
              <a:ln>
                <a:noFill/>
              </a:ln>
              <a:effectLst/>
            </c:spPr>
            <c:extLst>
              <c:ext xmlns:c16="http://schemas.microsoft.com/office/drawing/2014/chart" uri="{C3380CC4-5D6E-409C-BE32-E72D297353CC}">
                <c16:uniqueId val="{00000003-F55F-46D1-9CFB-04BF3167D52F}"/>
              </c:ext>
            </c:extLst>
          </c:dPt>
          <c:dPt>
            <c:idx val="2"/>
            <c:bubble3D val="0"/>
            <c:spPr>
              <a:solidFill>
                <a:schemeClr val="accent3"/>
              </a:solidFill>
              <a:ln>
                <a:noFill/>
              </a:ln>
              <a:effectLst/>
            </c:spPr>
            <c:extLst>
              <c:ext xmlns:c16="http://schemas.microsoft.com/office/drawing/2014/chart" uri="{C3380CC4-5D6E-409C-BE32-E72D297353CC}">
                <c16:uniqueId val="{00000005-F55F-46D1-9CFB-04BF3167D5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INTRODUCTION_TO_BASIC_CHARTS!$D$205:$D$207</c:f>
              <c:strCache>
                <c:ptCount val="3"/>
                <c:pt idx="0">
                  <c:v>BOOTS</c:v>
                </c:pt>
                <c:pt idx="1">
                  <c:v>CLIMBING GEAR</c:v>
                </c:pt>
                <c:pt idx="2">
                  <c:v>KAYAKS</c:v>
                </c:pt>
              </c:strCache>
            </c:strRef>
          </c:cat>
          <c:val>
            <c:numRef>
              <c:f>INTRODUCTION_TO_BASIC_CHARTS!$E$205:$E$207</c:f>
              <c:numCache>
                <c:formatCode>General</c:formatCode>
                <c:ptCount val="3"/>
                <c:pt idx="0">
                  <c:v>64593</c:v>
                </c:pt>
                <c:pt idx="1">
                  <c:v>65033</c:v>
                </c:pt>
                <c:pt idx="2">
                  <c:v>70793</c:v>
                </c:pt>
              </c:numCache>
            </c:numRef>
          </c:val>
          <c:extLst>
            <c:ext xmlns:c16="http://schemas.microsoft.com/office/drawing/2014/chart" uri="{C3380CC4-5D6E-409C-BE32-E72D297353CC}">
              <c16:uniqueId val="{00000001-C637-451C-8E84-6D62D339404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INTRODUCTION_TO_BASIC_CHARTS!$E$204</c:f>
              <c:strCache>
                <c:ptCount val="1"/>
                <c:pt idx="0">
                  <c:v>CATEGORY TOTAL</c:v>
                </c:pt>
              </c:strCache>
            </c:strRef>
          </c:tx>
          <c:spPr>
            <a:solidFill>
              <a:schemeClr val="accent1"/>
            </a:solidFill>
            <a:ln>
              <a:noFill/>
            </a:ln>
            <a:effectLst/>
          </c:spPr>
          <c:invertIfNegative val="0"/>
          <c:cat>
            <c:strRef>
              <c:f>INTRODUCTION_TO_BASIC_CHARTS!$D$205:$D$207</c:f>
              <c:strCache>
                <c:ptCount val="3"/>
                <c:pt idx="0">
                  <c:v>BOOTS</c:v>
                </c:pt>
                <c:pt idx="1">
                  <c:v>CLIMBING GEAR</c:v>
                </c:pt>
                <c:pt idx="2">
                  <c:v>KAYAKS</c:v>
                </c:pt>
              </c:strCache>
            </c:strRef>
          </c:cat>
          <c:val>
            <c:numRef>
              <c:f>INTRODUCTION_TO_BASIC_CHARTS!$E$205:$E$207</c:f>
              <c:numCache>
                <c:formatCode>General</c:formatCode>
                <c:ptCount val="3"/>
                <c:pt idx="0">
                  <c:v>64593</c:v>
                </c:pt>
                <c:pt idx="1">
                  <c:v>65033</c:v>
                </c:pt>
                <c:pt idx="2">
                  <c:v>70793</c:v>
                </c:pt>
              </c:numCache>
            </c:numRef>
          </c:val>
          <c:extLst>
            <c:ext xmlns:c16="http://schemas.microsoft.com/office/drawing/2014/chart" uri="{C3380CC4-5D6E-409C-BE32-E72D297353CC}">
              <c16:uniqueId val="{00000001-EC76-4877-9B5B-8645B10B1DE7}"/>
            </c:ext>
          </c:extLst>
        </c:ser>
        <c:dLbls>
          <c:showLegendKey val="0"/>
          <c:showVal val="0"/>
          <c:showCatName val="0"/>
          <c:showSerName val="0"/>
          <c:showPercent val="0"/>
          <c:showBubbleSize val="0"/>
        </c:dLbls>
        <c:gapWidth val="219"/>
        <c:overlap val="-27"/>
        <c:axId val="1416438632"/>
        <c:axId val="1416446568"/>
      </c:barChart>
      <c:catAx>
        <c:axId val="141643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446568"/>
        <c:crosses val="autoZero"/>
        <c:auto val="1"/>
        <c:lblAlgn val="ctr"/>
        <c:lblOffset val="100"/>
        <c:noMultiLvlLbl val="0"/>
      </c:catAx>
      <c:valAx>
        <c:axId val="1416446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6438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INTRODUCTION_TO_BASIC_CHARTS!$E$204</c:f>
              <c:strCache>
                <c:ptCount val="1"/>
                <c:pt idx="0">
                  <c:v>CATEGORY TOTAL</c:v>
                </c:pt>
              </c:strCache>
            </c:strRef>
          </c:tx>
          <c:spPr>
            <a:solidFill>
              <a:schemeClr val="accent1"/>
            </a:solidFill>
            <a:ln>
              <a:noFill/>
            </a:ln>
            <a:effectLst/>
          </c:spPr>
          <c:invertIfNegative val="0"/>
          <c:cat>
            <c:strRef>
              <c:f>INTRODUCTION_TO_BASIC_CHARTS!$D$205:$D$207</c:f>
              <c:strCache>
                <c:ptCount val="3"/>
                <c:pt idx="0">
                  <c:v>BOOTS</c:v>
                </c:pt>
                <c:pt idx="1">
                  <c:v>CLIMBING GEAR</c:v>
                </c:pt>
                <c:pt idx="2">
                  <c:v>KAYAKS</c:v>
                </c:pt>
              </c:strCache>
            </c:strRef>
          </c:cat>
          <c:val>
            <c:numRef>
              <c:f>INTRODUCTION_TO_BASIC_CHARTS!$E$205:$E$207</c:f>
              <c:numCache>
                <c:formatCode>General</c:formatCode>
                <c:ptCount val="3"/>
                <c:pt idx="0">
                  <c:v>64593</c:v>
                </c:pt>
                <c:pt idx="1">
                  <c:v>65033</c:v>
                </c:pt>
                <c:pt idx="2">
                  <c:v>70793</c:v>
                </c:pt>
              </c:numCache>
            </c:numRef>
          </c:val>
          <c:extLst>
            <c:ext xmlns:c16="http://schemas.microsoft.com/office/drawing/2014/chart" uri="{C3380CC4-5D6E-409C-BE32-E72D297353CC}">
              <c16:uniqueId val="{00000001-D2BE-4D86-B613-67C59E0C3053}"/>
            </c:ext>
          </c:extLst>
        </c:ser>
        <c:dLbls>
          <c:showLegendKey val="0"/>
          <c:showVal val="0"/>
          <c:showCatName val="0"/>
          <c:showSerName val="0"/>
          <c:showPercent val="0"/>
          <c:showBubbleSize val="0"/>
        </c:dLbls>
        <c:gapWidth val="182"/>
        <c:axId val="1477175831"/>
        <c:axId val="1477166903"/>
      </c:barChart>
      <c:catAx>
        <c:axId val="1477175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166903"/>
        <c:crosses val="autoZero"/>
        <c:auto val="1"/>
        <c:lblAlgn val="ctr"/>
        <c:lblOffset val="100"/>
        <c:noMultiLvlLbl val="0"/>
      </c:catAx>
      <c:valAx>
        <c:axId val="1477166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175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INTRODUCTION_TO_BASIC_CHARTS!$E$257</c:f>
              <c:strCache>
                <c:ptCount val="1"/>
                <c:pt idx="0">
                  <c:v>MONTHLY SALES </c:v>
                </c:pt>
              </c:strCache>
            </c:strRef>
          </c:tx>
          <c:spPr>
            <a:solidFill>
              <a:schemeClr val="accent1"/>
            </a:solidFill>
            <a:ln>
              <a:noFill/>
            </a:ln>
            <a:effectLst/>
          </c:spPr>
          <c:invertIfNegative val="0"/>
          <c:cat>
            <c:strRef>
              <c:f>INTRODUCTION_TO_BASIC_CHARTS!$D$258:$D$269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INTRODUCTION_TO_BASIC_CHARTS!$E$258:$E$269</c:f>
              <c:numCache>
                <c:formatCode>General</c:formatCode>
                <c:ptCount val="12"/>
                <c:pt idx="0">
                  <c:v>4740</c:v>
                </c:pt>
                <c:pt idx="1">
                  <c:v>14623</c:v>
                </c:pt>
                <c:pt idx="2">
                  <c:v>35995</c:v>
                </c:pt>
                <c:pt idx="3">
                  <c:v>56266</c:v>
                </c:pt>
                <c:pt idx="4">
                  <c:v>83418</c:v>
                </c:pt>
                <c:pt idx="5">
                  <c:v>100262</c:v>
                </c:pt>
                <c:pt idx="6">
                  <c:v>115037</c:v>
                </c:pt>
                <c:pt idx="7">
                  <c:v>127902</c:v>
                </c:pt>
                <c:pt idx="8">
                  <c:v>131736</c:v>
                </c:pt>
                <c:pt idx="9">
                  <c:v>141437</c:v>
                </c:pt>
                <c:pt idx="10">
                  <c:v>162930</c:v>
                </c:pt>
                <c:pt idx="11">
                  <c:v>200418</c:v>
                </c:pt>
              </c:numCache>
            </c:numRef>
          </c:val>
          <c:extLst>
            <c:ext xmlns:c16="http://schemas.microsoft.com/office/drawing/2014/chart" uri="{C3380CC4-5D6E-409C-BE32-E72D297353CC}">
              <c16:uniqueId val="{00000001-A9F5-4AE5-89DA-41B06C7929B0}"/>
            </c:ext>
          </c:extLst>
        </c:ser>
        <c:dLbls>
          <c:showLegendKey val="0"/>
          <c:showVal val="0"/>
          <c:showCatName val="0"/>
          <c:showSerName val="0"/>
          <c:showPercent val="0"/>
          <c:showBubbleSize val="0"/>
        </c:dLbls>
        <c:gapWidth val="219"/>
        <c:overlap val="-27"/>
        <c:axId val="1030388360"/>
        <c:axId val="1030391832"/>
      </c:barChart>
      <c:catAx>
        <c:axId val="1030388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391832"/>
        <c:crosses val="autoZero"/>
        <c:auto val="1"/>
        <c:lblAlgn val="ctr"/>
        <c:lblOffset val="100"/>
        <c:noMultiLvlLbl val="0"/>
      </c:catAx>
      <c:valAx>
        <c:axId val="1030391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388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INTRODUCTION_TO_BASIC_CHARTS!$E$257</c:f>
              <c:strCache>
                <c:ptCount val="1"/>
                <c:pt idx="0">
                  <c:v>MONTHLY SALES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INTRODUCTION_TO_BASIC_CHARTS!$D$258:$D$269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INTRODUCTION_TO_BASIC_CHARTS!$E$258:$E$269</c:f>
              <c:numCache>
                <c:formatCode>General</c:formatCode>
                <c:ptCount val="12"/>
                <c:pt idx="0">
                  <c:v>4740</c:v>
                </c:pt>
                <c:pt idx="1">
                  <c:v>14623</c:v>
                </c:pt>
                <c:pt idx="2">
                  <c:v>35995</c:v>
                </c:pt>
                <c:pt idx="3">
                  <c:v>56266</c:v>
                </c:pt>
                <c:pt idx="4">
                  <c:v>83418</c:v>
                </c:pt>
                <c:pt idx="5">
                  <c:v>100262</c:v>
                </c:pt>
                <c:pt idx="6">
                  <c:v>115037</c:v>
                </c:pt>
                <c:pt idx="7">
                  <c:v>127902</c:v>
                </c:pt>
                <c:pt idx="8">
                  <c:v>131736</c:v>
                </c:pt>
                <c:pt idx="9">
                  <c:v>141437</c:v>
                </c:pt>
                <c:pt idx="10">
                  <c:v>162930</c:v>
                </c:pt>
                <c:pt idx="11">
                  <c:v>200418</c:v>
                </c:pt>
              </c:numCache>
            </c:numRef>
          </c:val>
          <c:smooth val="0"/>
          <c:extLst>
            <c:ext xmlns:c16="http://schemas.microsoft.com/office/drawing/2014/chart" uri="{C3380CC4-5D6E-409C-BE32-E72D297353CC}">
              <c16:uniqueId val="{00000001-B11F-466E-943F-25350F7F89CA}"/>
            </c:ext>
          </c:extLst>
        </c:ser>
        <c:dLbls>
          <c:showLegendKey val="0"/>
          <c:showVal val="0"/>
          <c:showCatName val="0"/>
          <c:showSerName val="0"/>
          <c:showPercent val="0"/>
          <c:showBubbleSize val="0"/>
        </c:dLbls>
        <c:marker val="1"/>
        <c:smooth val="0"/>
        <c:axId val="63727639"/>
        <c:axId val="63720199"/>
      </c:lineChart>
      <c:catAx>
        <c:axId val="63727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0199"/>
        <c:crosses val="autoZero"/>
        <c:auto val="1"/>
        <c:lblAlgn val="ctr"/>
        <c:lblOffset val="100"/>
        <c:noMultiLvlLbl val="0"/>
      </c:catAx>
      <c:valAx>
        <c:axId val="63720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7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INTRODUCTION_TO_BASIC_CHARTS!$E$257</c:f>
              <c:strCache>
                <c:ptCount val="1"/>
                <c:pt idx="0">
                  <c:v>MONTHLY SALES </c:v>
                </c:pt>
              </c:strCache>
            </c:strRef>
          </c:tx>
          <c:spPr>
            <a:solidFill>
              <a:schemeClr val="accent1"/>
            </a:solidFill>
            <a:ln>
              <a:noFill/>
            </a:ln>
            <a:effectLst/>
          </c:spPr>
          <c:cat>
            <c:strRef>
              <c:f>INTRODUCTION_TO_BASIC_CHARTS!$D$258:$D$269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INTRODUCTION_TO_BASIC_CHARTS!$E$258:$E$269</c:f>
              <c:numCache>
                <c:formatCode>General</c:formatCode>
                <c:ptCount val="12"/>
                <c:pt idx="0">
                  <c:v>4740</c:v>
                </c:pt>
                <c:pt idx="1">
                  <c:v>14623</c:v>
                </c:pt>
                <c:pt idx="2">
                  <c:v>35995</c:v>
                </c:pt>
                <c:pt idx="3">
                  <c:v>56266</c:v>
                </c:pt>
                <c:pt idx="4">
                  <c:v>83418</c:v>
                </c:pt>
                <c:pt idx="5">
                  <c:v>100262</c:v>
                </c:pt>
                <c:pt idx="6">
                  <c:v>115037</c:v>
                </c:pt>
                <c:pt idx="7">
                  <c:v>127902</c:v>
                </c:pt>
                <c:pt idx="8">
                  <c:v>131736</c:v>
                </c:pt>
                <c:pt idx="9">
                  <c:v>141437</c:v>
                </c:pt>
                <c:pt idx="10">
                  <c:v>162930</c:v>
                </c:pt>
                <c:pt idx="11">
                  <c:v>200418</c:v>
                </c:pt>
              </c:numCache>
            </c:numRef>
          </c:val>
          <c:extLst>
            <c:ext xmlns:c16="http://schemas.microsoft.com/office/drawing/2014/chart" uri="{C3380CC4-5D6E-409C-BE32-E72D297353CC}">
              <c16:uniqueId val="{00000001-D531-4E2C-9EFD-658DC63C927D}"/>
            </c:ext>
          </c:extLst>
        </c:ser>
        <c:dLbls>
          <c:showLegendKey val="0"/>
          <c:showVal val="0"/>
          <c:showCatName val="0"/>
          <c:showSerName val="0"/>
          <c:showPercent val="0"/>
          <c:showBubbleSize val="0"/>
        </c:dLbls>
        <c:axId val="140608824"/>
        <c:axId val="140573608"/>
      </c:areaChart>
      <c:catAx>
        <c:axId val="140608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73608"/>
        <c:crosses val="autoZero"/>
        <c:auto val="1"/>
        <c:lblAlgn val="ctr"/>
        <c:lblOffset val="100"/>
        <c:noMultiLvlLbl val="0"/>
      </c:catAx>
      <c:valAx>
        <c:axId val="140573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088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INTRODUCTION_TO_BASIC_CHARTS!$E$307</c:f>
              <c:strCache>
                <c:ptCount val="1"/>
                <c:pt idx="0">
                  <c:v>SALES BY STATE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74-466F-901B-4771FD2674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74-466F-901B-4771FD2674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74-466F-901B-4771FD2674B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74-466F-901B-4771FD2674B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74-466F-901B-4771FD2674B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E74-466F-901B-4771FD2674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INTRODUCTION_TO_BASIC_CHARTS!$D$308:$D$313</c:f>
              <c:strCache>
                <c:ptCount val="6"/>
                <c:pt idx="0">
                  <c:v>ARIZONE</c:v>
                </c:pt>
                <c:pt idx="1">
                  <c:v>CALEFORNIA</c:v>
                </c:pt>
                <c:pt idx="2">
                  <c:v>ILLIONS</c:v>
                </c:pt>
                <c:pt idx="3">
                  <c:v>NEW  WORK</c:v>
                </c:pt>
                <c:pt idx="4">
                  <c:v>PENSYLVENIA</c:v>
                </c:pt>
                <c:pt idx="5">
                  <c:v>TEXAS</c:v>
                </c:pt>
              </c:strCache>
            </c:strRef>
          </c:cat>
          <c:val>
            <c:numRef>
              <c:f>INTRODUCTION_TO_BASIC_CHARTS!$E$308:$E$313</c:f>
              <c:numCache>
                <c:formatCode>General</c:formatCode>
                <c:ptCount val="6"/>
                <c:pt idx="0">
                  <c:v>21460</c:v>
                </c:pt>
                <c:pt idx="1">
                  <c:v>56837</c:v>
                </c:pt>
                <c:pt idx="2">
                  <c:v>19950</c:v>
                </c:pt>
                <c:pt idx="3">
                  <c:v>18676</c:v>
                </c:pt>
                <c:pt idx="4">
                  <c:v>22606</c:v>
                </c:pt>
                <c:pt idx="5">
                  <c:v>60888</c:v>
                </c:pt>
              </c:numCache>
            </c:numRef>
          </c:val>
          <c:extLst>
            <c:ext xmlns:c16="http://schemas.microsoft.com/office/drawing/2014/chart" uri="{C3380CC4-5D6E-409C-BE32-E72D297353CC}">
              <c16:uniqueId val="{00000001-ED5C-473A-9B80-147C5BAEF47B}"/>
            </c:ext>
          </c:extLst>
        </c:ser>
        <c:dLbls>
          <c:showLegendKey val="0"/>
          <c:showVal val="0"/>
          <c:showCatName val="0"/>
          <c:showSerName val="0"/>
          <c:showPercent val="0"/>
          <c:showBubbleSize val="0"/>
          <c:showLeaderLines val="1"/>
        </c:dLbls>
        <c:firstSliceAng val="0"/>
        <c:holeSize val="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Categoty Total</a:t>
            </a:r>
          </a:p>
        </c:rich>
      </c:tx>
      <c:layout>
        <c:manualLayout>
          <c:xMode val="edge"/>
          <c:yMode val="edge"/>
          <c:x val="0.40949300087489071"/>
          <c:y val="2.43055555555555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INTRODUCTION_TO_BASIC_CHARTS!$E$336</c:f>
              <c:strCache>
                <c:ptCount val="1"/>
                <c:pt idx="0">
                  <c:v>2018 Year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INTRODUCTION_TO_BASIC_CHARTS!$D$337:$D$339</c:f>
              <c:strCache>
                <c:ptCount val="3"/>
                <c:pt idx="0">
                  <c:v>BOOTS</c:v>
                </c:pt>
                <c:pt idx="1">
                  <c:v>CLIMBING GEAR</c:v>
                </c:pt>
                <c:pt idx="2">
                  <c:v>KAYAKS</c:v>
                </c:pt>
              </c:strCache>
            </c:strRef>
          </c:cat>
          <c:val>
            <c:numRef>
              <c:f>INTRODUCTION_TO_BASIC_CHARTS!$E$337:$E$339</c:f>
              <c:numCache>
                <c:formatCode>General</c:formatCode>
                <c:ptCount val="3"/>
                <c:pt idx="0">
                  <c:v>64593</c:v>
                </c:pt>
                <c:pt idx="1">
                  <c:v>65033</c:v>
                </c:pt>
                <c:pt idx="2">
                  <c:v>70793</c:v>
                </c:pt>
              </c:numCache>
            </c:numRef>
          </c:val>
          <c:extLst>
            <c:ext xmlns:c16="http://schemas.microsoft.com/office/drawing/2014/chart" uri="{C3380CC4-5D6E-409C-BE32-E72D297353CC}">
              <c16:uniqueId val="{00000001-BDE8-4598-9EFA-0A072B0477A0}"/>
            </c:ext>
          </c:extLst>
        </c:ser>
        <c:ser>
          <c:idx val="1"/>
          <c:order val="1"/>
          <c:tx>
            <c:strRef>
              <c:f>INTRODUCTION_TO_BASIC_CHARTS!$F$336</c:f>
              <c:strCache>
                <c:ptCount val="1"/>
                <c:pt idx="0">
                  <c:v>2019 Year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INTRODUCTION_TO_BASIC_CHARTS!$D$337:$D$339</c:f>
              <c:strCache>
                <c:ptCount val="3"/>
                <c:pt idx="0">
                  <c:v>BOOTS</c:v>
                </c:pt>
                <c:pt idx="1">
                  <c:v>CLIMBING GEAR</c:v>
                </c:pt>
                <c:pt idx="2">
                  <c:v>KAYAKS</c:v>
                </c:pt>
              </c:strCache>
            </c:strRef>
          </c:cat>
          <c:val>
            <c:numRef>
              <c:f>INTRODUCTION_TO_BASIC_CHARTS!$F$337:$F$339</c:f>
              <c:numCache>
                <c:formatCode>#,##0</c:formatCode>
                <c:ptCount val="3"/>
                <c:pt idx="0">
                  <c:v>47799</c:v>
                </c:pt>
                <c:pt idx="1">
                  <c:v>84543</c:v>
                </c:pt>
                <c:pt idx="2">
                  <c:v>87075</c:v>
                </c:pt>
              </c:numCache>
            </c:numRef>
          </c:val>
          <c:extLst>
            <c:ext xmlns:c16="http://schemas.microsoft.com/office/drawing/2014/chart" uri="{C3380CC4-5D6E-409C-BE32-E72D297353CC}">
              <c16:uniqueId val="{00000003-BDE8-4598-9EFA-0A072B0477A0}"/>
            </c:ext>
          </c:extLst>
        </c:ser>
        <c:dLbls>
          <c:showLegendKey val="0"/>
          <c:showVal val="0"/>
          <c:showCatName val="0"/>
          <c:showSerName val="0"/>
          <c:showPercent val="0"/>
          <c:showBubbleSize val="0"/>
        </c:dLbls>
        <c:gapWidth val="219"/>
        <c:overlap val="-27"/>
        <c:axId val="1018726695"/>
        <c:axId val="1018702391"/>
      </c:barChart>
      <c:catAx>
        <c:axId val="1018726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702391"/>
        <c:crosses val="autoZero"/>
        <c:auto val="1"/>
        <c:lblAlgn val="ctr"/>
        <c:lblOffset val="100"/>
        <c:noMultiLvlLbl val="0"/>
      </c:catAx>
      <c:valAx>
        <c:axId val="1018702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726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TOTAL (2018,2019)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INTRODUCTION_TO_BASIC_CHARTS!$E$336</c:f>
              <c:strCache>
                <c:ptCount val="1"/>
                <c:pt idx="0">
                  <c:v>2018 Year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INTRODUCTION_TO_BASIC_CHARTS!$D$337:$D$339</c:f>
              <c:strCache>
                <c:ptCount val="3"/>
                <c:pt idx="0">
                  <c:v>BOOTS</c:v>
                </c:pt>
                <c:pt idx="1">
                  <c:v>CLIMBING GEAR</c:v>
                </c:pt>
                <c:pt idx="2">
                  <c:v>KAYAKS</c:v>
                </c:pt>
              </c:strCache>
            </c:strRef>
          </c:cat>
          <c:val>
            <c:numRef>
              <c:f>INTRODUCTION_TO_BASIC_CHARTS!$E$337:$E$339</c:f>
              <c:numCache>
                <c:formatCode>General</c:formatCode>
                <c:ptCount val="3"/>
                <c:pt idx="0">
                  <c:v>64593</c:v>
                </c:pt>
                <c:pt idx="1">
                  <c:v>65033</c:v>
                </c:pt>
                <c:pt idx="2">
                  <c:v>70793</c:v>
                </c:pt>
              </c:numCache>
            </c:numRef>
          </c:val>
          <c:extLst>
            <c:ext xmlns:c16="http://schemas.microsoft.com/office/drawing/2014/chart" uri="{C3380CC4-5D6E-409C-BE32-E72D297353CC}">
              <c16:uniqueId val="{00000001-D62E-4BEE-BE73-8DDF14EC0EC8}"/>
            </c:ext>
          </c:extLst>
        </c:ser>
        <c:ser>
          <c:idx val="1"/>
          <c:order val="1"/>
          <c:tx>
            <c:strRef>
              <c:f>INTRODUCTION_TO_BASIC_CHARTS!$F$336</c:f>
              <c:strCache>
                <c:ptCount val="1"/>
                <c:pt idx="0">
                  <c:v>2019 Year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INTRODUCTION_TO_BASIC_CHARTS!$D$337:$D$339</c:f>
              <c:strCache>
                <c:ptCount val="3"/>
                <c:pt idx="0">
                  <c:v>BOOTS</c:v>
                </c:pt>
                <c:pt idx="1">
                  <c:v>CLIMBING GEAR</c:v>
                </c:pt>
                <c:pt idx="2">
                  <c:v>KAYAKS</c:v>
                </c:pt>
              </c:strCache>
            </c:strRef>
          </c:cat>
          <c:val>
            <c:numRef>
              <c:f>INTRODUCTION_TO_BASIC_CHARTS!$F$337:$F$339</c:f>
              <c:numCache>
                <c:formatCode>#,##0</c:formatCode>
                <c:ptCount val="3"/>
                <c:pt idx="0">
                  <c:v>47799</c:v>
                </c:pt>
                <c:pt idx="1">
                  <c:v>84543</c:v>
                </c:pt>
                <c:pt idx="2">
                  <c:v>87075</c:v>
                </c:pt>
              </c:numCache>
            </c:numRef>
          </c:val>
          <c:extLst>
            <c:ext xmlns:c16="http://schemas.microsoft.com/office/drawing/2014/chart" uri="{C3380CC4-5D6E-409C-BE32-E72D297353CC}">
              <c16:uniqueId val="{00000003-D62E-4BEE-BE73-8DDF14EC0EC8}"/>
            </c:ext>
          </c:extLst>
        </c:ser>
        <c:dLbls>
          <c:showLegendKey val="0"/>
          <c:showVal val="0"/>
          <c:showCatName val="0"/>
          <c:showSerName val="0"/>
          <c:showPercent val="0"/>
          <c:showBubbleSize val="0"/>
        </c:dLbls>
        <c:gapWidth val="150"/>
        <c:overlap val="100"/>
        <c:axId val="1878673927"/>
        <c:axId val="1878692279"/>
      </c:barChart>
      <c:catAx>
        <c:axId val="1878673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692279"/>
        <c:crosses val="autoZero"/>
        <c:auto val="1"/>
        <c:lblAlgn val="ctr"/>
        <c:lblOffset val="100"/>
        <c:noMultiLvlLbl val="0"/>
      </c:catAx>
      <c:valAx>
        <c:axId val="1878692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673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 BY YEAR</a:t>
            </a:r>
          </a:p>
        </c:rich>
      </c:tx>
      <c:layout>
        <c:manualLayout>
          <c:xMode val="edge"/>
          <c:yMode val="edge"/>
          <c:x val="0.40949300087489071"/>
          <c:y val="2.43055555555555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INTRODUCTION_TO_BASIC_CHARTS!$B$378</c:f>
              <c:strCache>
                <c:ptCount val="1"/>
                <c:pt idx="0">
                  <c:v>2018 Year Sales</c:v>
                </c:pt>
              </c:strCache>
            </c:strRef>
          </c:tx>
          <c:spPr>
            <a:solidFill>
              <a:schemeClr val="accent1"/>
            </a:solidFill>
            <a:ln>
              <a:noFill/>
            </a:ln>
            <a:effectLst/>
          </c:spPr>
          <c:invertIfNegative val="0"/>
          <c:cat>
            <c:strRef>
              <c:f>INTRODUCTION_TO_BASIC_CHARTS!$A$382:$A$383</c:f>
              <c:strCache>
                <c:ptCount val="1"/>
                <c:pt idx="0">
                  <c:v>TOTAL YEAR SALE</c:v>
                </c:pt>
              </c:strCache>
            </c:strRef>
          </c:cat>
          <c:val>
            <c:numRef>
              <c:f>INTRODUCTION_TO_BASIC_CHARTS!$B$382:$B$383</c:f>
              <c:numCache>
                <c:formatCode>General</c:formatCode>
                <c:ptCount val="2"/>
                <c:pt idx="0">
                  <c:v>200419</c:v>
                </c:pt>
              </c:numCache>
            </c:numRef>
          </c:val>
          <c:extLst>
            <c:ext xmlns:c16="http://schemas.microsoft.com/office/drawing/2014/chart" uri="{C3380CC4-5D6E-409C-BE32-E72D297353CC}">
              <c16:uniqueId val="{00000001-BB6C-4C0B-8750-1A09A2C7C8F8}"/>
            </c:ext>
          </c:extLst>
        </c:ser>
        <c:ser>
          <c:idx val="1"/>
          <c:order val="1"/>
          <c:tx>
            <c:strRef>
              <c:f>INTRODUCTION_TO_BASIC_CHARTS!$C$378</c:f>
              <c:strCache>
                <c:ptCount val="1"/>
                <c:pt idx="0">
                  <c:v>2019 Year sales</c:v>
                </c:pt>
              </c:strCache>
            </c:strRef>
          </c:tx>
          <c:spPr>
            <a:solidFill>
              <a:schemeClr val="accent2"/>
            </a:solidFill>
            <a:ln>
              <a:noFill/>
            </a:ln>
            <a:effectLst/>
          </c:spPr>
          <c:invertIfNegative val="0"/>
          <c:cat>
            <c:strRef>
              <c:f>INTRODUCTION_TO_BASIC_CHARTS!$A$382:$A$383</c:f>
              <c:strCache>
                <c:ptCount val="1"/>
                <c:pt idx="0">
                  <c:v>TOTAL YEAR SALE</c:v>
                </c:pt>
              </c:strCache>
            </c:strRef>
          </c:cat>
          <c:val>
            <c:numRef>
              <c:f>INTRODUCTION_TO_BASIC_CHARTS!$C$382:$C$383</c:f>
              <c:numCache>
                <c:formatCode>General</c:formatCode>
                <c:ptCount val="2"/>
                <c:pt idx="0">
                  <c:v>219417</c:v>
                </c:pt>
              </c:numCache>
            </c:numRef>
          </c:val>
          <c:extLst>
            <c:ext xmlns:c16="http://schemas.microsoft.com/office/drawing/2014/chart" uri="{C3380CC4-5D6E-409C-BE32-E72D297353CC}">
              <c16:uniqueId val="{00000003-BB6C-4C0B-8750-1A09A2C7C8F8}"/>
            </c:ext>
          </c:extLst>
        </c:ser>
        <c:dLbls>
          <c:showLegendKey val="0"/>
          <c:showVal val="0"/>
          <c:showCatName val="0"/>
          <c:showSerName val="0"/>
          <c:showPercent val="0"/>
          <c:showBubbleSize val="0"/>
        </c:dLbls>
        <c:gapWidth val="219"/>
        <c:overlap val="-27"/>
        <c:axId val="610665304"/>
        <c:axId val="610678696"/>
      </c:barChart>
      <c:catAx>
        <c:axId val="610665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78696"/>
        <c:crosses val="autoZero"/>
        <c:auto val="1"/>
        <c:lblAlgn val="ctr"/>
        <c:lblOffset val="100"/>
        <c:noMultiLvlLbl val="0"/>
      </c:catAx>
      <c:valAx>
        <c:axId val="610678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65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INTRODUCTION_TO_BASIC_CHARTS!$D$378</c:f>
              <c:strCache>
                <c:ptCount val="1"/>
                <c:pt idx="0">
                  <c:v>TOTAL SALES(BY ELEMENT)</c:v>
                </c:pt>
              </c:strCache>
            </c:strRef>
          </c:tx>
          <c:spPr>
            <a:solidFill>
              <a:schemeClr val="accent1"/>
            </a:solidFill>
            <a:ln>
              <a:noFill/>
            </a:ln>
            <a:effectLst/>
          </c:spPr>
          <c:invertIfNegative val="0"/>
          <c:cat>
            <c:strRef>
              <c:f>INTRODUCTION_TO_BASIC_CHARTS!$A$379:$A$381</c:f>
              <c:strCache>
                <c:ptCount val="3"/>
                <c:pt idx="0">
                  <c:v>BOOTS</c:v>
                </c:pt>
                <c:pt idx="1">
                  <c:v>CLIMBING GEAR</c:v>
                </c:pt>
                <c:pt idx="2">
                  <c:v>KAYAKS</c:v>
                </c:pt>
              </c:strCache>
            </c:strRef>
          </c:cat>
          <c:val>
            <c:numRef>
              <c:f>INTRODUCTION_TO_BASIC_CHARTS!$D$379:$D$381</c:f>
              <c:numCache>
                <c:formatCode>General</c:formatCode>
                <c:ptCount val="3"/>
                <c:pt idx="0">
                  <c:v>112392</c:v>
                </c:pt>
                <c:pt idx="1">
                  <c:v>149576</c:v>
                </c:pt>
                <c:pt idx="2">
                  <c:v>157868</c:v>
                </c:pt>
              </c:numCache>
            </c:numRef>
          </c:val>
          <c:extLst>
            <c:ext xmlns:c16="http://schemas.microsoft.com/office/drawing/2014/chart" uri="{C3380CC4-5D6E-409C-BE32-E72D297353CC}">
              <c16:uniqueId val="{00000001-48AB-4F22-821B-6A88BD825B1D}"/>
            </c:ext>
          </c:extLst>
        </c:ser>
        <c:dLbls>
          <c:showLegendKey val="0"/>
          <c:showVal val="0"/>
          <c:showCatName val="0"/>
          <c:showSerName val="0"/>
          <c:showPercent val="0"/>
          <c:showBubbleSize val="0"/>
        </c:dLbls>
        <c:gapWidth val="219"/>
        <c:overlap val="-27"/>
        <c:axId val="1011265543"/>
        <c:axId val="1011273479"/>
      </c:barChart>
      <c:catAx>
        <c:axId val="101126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273479"/>
        <c:crosses val="autoZero"/>
        <c:auto val="1"/>
        <c:lblAlgn val="ctr"/>
        <c:lblOffset val="100"/>
        <c:noMultiLvlLbl val="0"/>
      </c:catAx>
      <c:valAx>
        <c:axId val="1011273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265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 IN 100%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INTRODUCTION_TO_BASIC_CHARTS!$B$378</c:f>
              <c:strCache>
                <c:ptCount val="1"/>
                <c:pt idx="0">
                  <c:v>2018 Year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INTRODUCTION_TO_BASIC_CHARTS!$A$379:$A$381</c:f>
              <c:strCache>
                <c:ptCount val="3"/>
                <c:pt idx="0">
                  <c:v>BOOTS</c:v>
                </c:pt>
                <c:pt idx="1">
                  <c:v>CLIMBING GEAR</c:v>
                </c:pt>
                <c:pt idx="2">
                  <c:v>KAYAKS</c:v>
                </c:pt>
              </c:strCache>
            </c:strRef>
          </c:cat>
          <c:val>
            <c:numRef>
              <c:f>INTRODUCTION_TO_BASIC_CHARTS!$B$379:$B$381</c:f>
              <c:numCache>
                <c:formatCode>General</c:formatCode>
                <c:ptCount val="3"/>
                <c:pt idx="0">
                  <c:v>64593</c:v>
                </c:pt>
                <c:pt idx="1">
                  <c:v>65033</c:v>
                </c:pt>
                <c:pt idx="2">
                  <c:v>70793</c:v>
                </c:pt>
              </c:numCache>
            </c:numRef>
          </c:val>
          <c:extLst>
            <c:ext xmlns:c16="http://schemas.microsoft.com/office/drawing/2014/chart" uri="{C3380CC4-5D6E-409C-BE32-E72D297353CC}">
              <c16:uniqueId val="{00000001-C3E0-4551-A516-2A645435D33F}"/>
            </c:ext>
          </c:extLst>
        </c:ser>
        <c:ser>
          <c:idx val="1"/>
          <c:order val="1"/>
          <c:tx>
            <c:strRef>
              <c:f>INTRODUCTION_TO_BASIC_CHARTS!$C$378</c:f>
              <c:strCache>
                <c:ptCount val="1"/>
                <c:pt idx="0">
                  <c:v>2019 Year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INTRODUCTION_TO_BASIC_CHARTS!$A$379:$A$381</c:f>
              <c:strCache>
                <c:ptCount val="3"/>
                <c:pt idx="0">
                  <c:v>BOOTS</c:v>
                </c:pt>
                <c:pt idx="1">
                  <c:v>CLIMBING GEAR</c:v>
                </c:pt>
                <c:pt idx="2">
                  <c:v>KAYAKS</c:v>
                </c:pt>
              </c:strCache>
            </c:strRef>
          </c:cat>
          <c:val>
            <c:numRef>
              <c:f>INTRODUCTION_TO_BASIC_CHARTS!$C$379:$C$381</c:f>
              <c:numCache>
                <c:formatCode>#,##0</c:formatCode>
                <c:ptCount val="3"/>
                <c:pt idx="0">
                  <c:v>47799</c:v>
                </c:pt>
                <c:pt idx="1">
                  <c:v>84543</c:v>
                </c:pt>
                <c:pt idx="2">
                  <c:v>87075</c:v>
                </c:pt>
              </c:numCache>
            </c:numRef>
          </c:val>
          <c:extLst>
            <c:ext xmlns:c16="http://schemas.microsoft.com/office/drawing/2014/chart" uri="{C3380CC4-5D6E-409C-BE32-E72D297353CC}">
              <c16:uniqueId val="{00000003-C3E0-4551-A516-2A645435D33F}"/>
            </c:ext>
          </c:extLst>
        </c:ser>
        <c:dLbls>
          <c:showLegendKey val="0"/>
          <c:showVal val="0"/>
          <c:showCatName val="0"/>
          <c:showSerName val="0"/>
          <c:showPercent val="0"/>
          <c:showBubbleSize val="0"/>
        </c:dLbls>
        <c:gapWidth val="150"/>
        <c:overlap val="100"/>
        <c:axId val="1483505560"/>
        <c:axId val="1483493160"/>
      </c:barChart>
      <c:catAx>
        <c:axId val="1483505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493160"/>
        <c:crosses val="autoZero"/>
        <c:auto val="1"/>
        <c:lblAlgn val="ctr"/>
        <c:lblOffset val="100"/>
        <c:noMultiLvlLbl val="0"/>
      </c:catAx>
      <c:valAx>
        <c:axId val="14834931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5055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 WITH EACH YEAR CONTRIBUTION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INTRODUCTION_TO_BASIC_CHARTS!$B$378</c:f>
              <c:strCache>
                <c:ptCount val="1"/>
                <c:pt idx="0">
                  <c:v>2018 Year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INTRODUCTION_TO_BASIC_CHARTS!$A$379:$A$381</c:f>
              <c:strCache>
                <c:ptCount val="3"/>
                <c:pt idx="0">
                  <c:v>BOOTS</c:v>
                </c:pt>
                <c:pt idx="1">
                  <c:v>CLIMBING GEAR</c:v>
                </c:pt>
                <c:pt idx="2">
                  <c:v>KAYAKS</c:v>
                </c:pt>
              </c:strCache>
            </c:strRef>
          </c:cat>
          <c:val>
            <c:numRef>
              <c:f>INTRODUCTION_TO_BASIC_CHARTS!$B$379:$B$381</c:f>
              <c:numCache>
                <c:formatCode>General</c:formatCode>
                <c:ptCount val="3"/>
                <c:pt idx="0">
                  <c:v>64593</c:v>
                </c:pt>
                <c:pt idx="1">
                  <c:v>65033</c:v>
                </c:pt>
                <c:pt idx="2">
                  <c:v>70793</c:v>
                </c:pt>
              </c:numCache>
            </c:numRef>
          </c:val>
          <c:extLst>
            <c:ext xmlns:c16="http://schemas.microsoft.com/office/drawing/2014/chart" uri="{C3380CC4-5D6E-409C-BE32-E72D297353CC}">
              <c16:uniqueId val="{00000001-31DC-468D-92A4-620C5E576F10}"/>
            </c:ext>
          </c:extLst>
        </c:ser>
        <c:ser>
          <c:idx val="1"/>
          <c:order val="1"/>
          <c:tx>
            <c:strRef>
              <c:f>INTRODUCTION_TO_BASIC_CHARTS!$C$378</c:f>
              <c:strCache>
                <c:ptCount val="1"/>
                <c:pt idx="0">
                  <c:v>2019 Year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INTRODUCTION_TO_BASIC_CHARTS!$A$379:$A$381</c:f>
              <c:strCache>
                <c:ptCount val="3"/>
                <c:pt idx="0">
                  <c:v>BOOTS</c:v>
                </c:pt>
                <c:pt idx="1">
                  <c:v>CLIMBING GEAR</c:v>
                </c:pt>
                <c:pt idx="2">
                  <c:v>KAYAKS</c:v>
                </c:pt>
              </c:strCache>
            </c:strRef>
          </c:cat>
          <c:val>
            <c:numRef>
              <c:f>INTRODUCTION_TO_BASIC_CHARTS!$C$379:$C$381</c:f>
              <c:numCache>
                <c:formatCode>#,##0</c:formatCode>
                <c:ptCount val="3"/>
                <c:pt idx="0">
                  <c:v>47799</c:v>
                </c:pt>
                <c:pt idx="1">
                  <c:v>84543</c:v>
                </c:pt>
                <c:pt idx="2">
                  <c:v>87075</c:v>
                </c:pt>
              </c:numCache>
            </c:numRef>
          </c:val>
          <c:extLst>
            <c:ext xmlns:c16="http://schemas.microsoft.com/office/drawing/2014/chart" uri="{C3380CC4-5D6E-409C-BE32-E72D297353CC}">
              <c16:uniqueId val="{00000003-31DC-468D-92A4-620C5E576F10}"/>
            </c:ext>
          </c:extLst>
        </c:ser>
        <c:dLbls>
          <c:showLegendKey val="0"/>
          <c:showVal val="0"/>
          <c:showCatName val="0"/>
          <c:showSerName val="0"/>
          <c:showPercent val="0"/>
          <c:showBubbleSize val="0"/>
        </c:dLbls>
        <c:gapWidth val="150"/>
        <c:overlap val="100"/>
        <c:axId val="1086105383"/>
        <c:axId val="1086104391"/>
      </c:barChart>
      <c:catAx>
        <c:axId val="1086105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104391"/>
        <c:crosses val="autoZero"/>
        <c:auto val="1"/>
        <c:lblAlgn val="ctr"/>
        <c:lblOffset val="100"/>
        <c:noMultiLvlLbl val="0"/>
      </c:catAx>
      <c:valAx>
        <c:axId val="1086104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1053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WITH BACKPACKS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INTRODUCTION_TO_BASIC_CHARTS!$D$425</c:f>
              <c:strCache>
                <c:ptCount val="1"/>
                <c:pt idx="0">
                  <c:v>2018 Year Sales</c:v>
                </c:pt>
              </c:strCache>
            </c:strRef>
          </c:tx>
          <c:spPr>
            <a:solidFill>
              <a:schemeClr val="accent1"/>
            </a:solidFill>
            <a:ln>
              <a:noFill/>
            </a:ln>
            <a:effectLst/>
          </c:spPr>
          <c:invertIfNegative val="0"/>
          <c:cat>
            <c:strRef>
              <c:f>INTRODUCTION_TO_BASIC_CHARTS!$C$426:$C$429</c:f>
              <c:strCache>
                <c:ptCount val="4"/>
                <c:pt idx="0">
                  <c:v>BOOTS</c:v>
                </c:pt>
                <c:pt idx="1">
                  <c:v>CLIMBING GEAR</c:v>
                </c:pt>
                <c:pt idx="2">
                  <c:v>KAYAKS</c:v>
                </c:pt>
                <c:pt idx="3">
                  <c:v>BACKPACK</c:v>
                </c:pt>
              </c:strCache>
            </c:strRef>
          </c:cat>
          <c:val>
            <c:numRef>
              <c:f>INTRODUCTION_TO_BASIC_CHARTS!$D$426:$D$429</c:f>
              <c:numCache>
                <c:formatCode>General</c:formatCode>
                <c:ptCount val="4"/>
                <c:pt idx="0">
                  <c:v>64593</c:v>
                </c:pt>
                <c:pt idx="1">
                  <c:v>65033</c:v>
                </c:pt>
                <c:pt idx="2">
                  <c:v>70793</c:v>
                </c:pt>
                <c:pt idx="3">
                  <c:v>70235</c:v>
                </c:pt>
              </c:numCache>
            </c:numRef>
          </c:val>
          <c:extLst>
            <c:ext xmlns:c16="http://schemas.microsoft.com/office/drawing/2014/chart" uri="{C3380CC4-5D6E-409C-BE32-E72D297353CC}">
              <c16:uniqueId val="{00000001-50BD-48D5-B939-F62E6D94AF45}"/>
            </c:ext>
          </c:extLst>
        </c:ser>
        <c:ser>
          <c:idx val="1"/>
          <c:order val="1"/>
          <c:tx>
            <c:strRef>
              <c:f>INTRODUCTION_TO_BASIC_CHARTS!$E$425</c:f>
              <c:strCache>
                <c:ptCount val="1"/>
                <c:pt idx="0">
                  <c:v>2019 Year sales</c:v>
                </c:pt>
              </c:strCache>
            </c:strRef>
          </c:tx>
          <c:spPr>
            <a:solidFill>
              <a:schemeClr val="accent2"/>
            </a:solidFill>
            <a:ln>
              <a:noFill/>
            </a:ln>
            <a:effectLst/>
          </c:spPr>
          <c:invertIfNegative val="0"/>
          <c:cat>
            <c:strRef>
              <c:f>INTRODUCTION_TO_BASIC_CHARTS!$C$426:$C$429</c:f>
              <c:strCache>
                <c:ptCount val="4"/>
                <c:pt idx="0">
                  <c:v>BOOTS</c:v>
                </c:pt>
                <c:pt idx="1">
                  <c:v>CLIMBING GEAR</c:v>
                </c:pt>
                <c:pt idx="2">
                  <c:v>KAYAKS</c:v>
                </c:pt>
                <c:pt idx="3">
                  <c:v>BACKPACK</c:v>
                </c:pt>
              </c:strCache>
            </c:strRef>
          </c:cat>
          <c:val>
            <c:numRef>
              <c:f>INTRODUCTION_TO_BASIC_CHARTS!$E$426:$E$429</c:f>
              <c:numCache>
                <c:formatCode>#,##0</c:formatCode>
                <c:ptCount val="4"/>
                <c:pt idx="0">
                  <c:v>47799</c:v>
                </c:pt>
                <c:pt idx="1">
                  <c:v>84543</c:v>
                </c:pt>
                <c:pt idx="2">
                  <c:v>87075</c:v>
                </c:pt>
                <c:pt idx="3">
                  <c:v>81161</c:v>
                </c:pt>
              </c:numCache>
            </c:numRef>
          </c:val>
          <c:extLst>
            <c:ext xmlns:c16="http://schemas.microsoft.com/office/drawing/2014/chart" uri="{C3380CC4-5D6E-409C-BE32-E72D297353CC}">
              <c16:uniqueId val="{00000003-50BD-48D5-B939-F62E6D94AF45}"/>
            </c:ext>
          </c:extLst>
        </c:ser>
        <c:dLbls>
          <c:showLegendKey val="0"/>
          <c:showVal val="0"/>
          <c:showCatName val="0"/>
          <c:showSerName val="0"/>
          <c:showPercent val="0"/>
          <c:showBubbleSize val="0"/>
        </c:dLbls>
        <c:gapWidth val="219"/>
        <c:overlap val="-27"/>
        <c:axId val="1086089511"/>
        <c:axId val="1086063719"/>
      </c:barChart>
      <c:catAx>
        <c:axId val="1086089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063719"/>
        <c:crosses val="autoZero"/>
        <c:auto val="1"/>
        <c:lblAlgn val="ctr"/>
        <c:lblOffset val="100"/>
        <c:noMultiLvlLbl val="0"/>
      </c:catAx>
      <c:valAx>
        <c:axId val="1086063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089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INTRODUCTION_TO_BASIC_CHARTS!$E$486</c:f>
              <c:strCache>
                <c:ptCount val="1"/>
                <c:pt idx="0">
                  <c:v>RUNNING TOTAL</c:v>
                </c:pt>
              </c:strCache>
            </c:strRef>
          </c:tx>
          <c:spPr>
            <a:solidFill>
              <a:schemeClr val="accent1"/>
            </a:solidFill>
            <a:ln>
              <a:noFill/>
            </a:ln>
            <a:effectLst/>
          </c:spPr>
          <c:cat>
            <c:strRef>
              <c:f>INTRODUCTION_TO_BASIC_CHARTS!$C$487:$C$498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INTRODUCTION_TO_BASIC_CHARTS!$E$487:$E$498</c:f>
              <c:numCache>
                <c:formatCode>General</c:formatCode>
                <c:ptCount val="12"/>
                <c:pt idx="0">
                  <c:v>50</c:v>
                </c:pt>
                <c:pt idx="1">
                  <c:v>150</c:v>
                </c:pt>
                <c:pt idx="2">
                  <c:v>300</c:v>
                </c:pt>
                <c:pt idx="3">
                  <c:v>500</c:v>
                </c:pt>
                <c:pt idx="4">
                  <c:v>800</c:v>
                </c:pt>
                <c:pt idx="5">
                  <c:v>1200</c:v>
                </c:pt>
                <c:pt idx="6">
                  <c:v>1700</c:v>
                </c:pt>
                <c:pt idx="7">
                  <c:v>1800</c:v>
                </c:pt>
                <c:pt idx="8">
                  <c:v>1850</c:v>
                </c:pt>
                <c:pt idx="9">
                  <c:v>1950</c:v>
                </c:pt>
                <c:pt idx="10">
                  <c:v>1970</c:v>
                </c:pt>
                <c:pt idx="11">
                  <c:v>2370</c:v>
                </c:pt>
              </c:numCache>
            </c:numRef>
          </c:val>
          <c:extLst>
            <c:ext xmlns:c16="http://schemas.microsoft.com/office/drawing/2014/chart" uri="{C3380CC4-5D6E-409C-BE32-E72D297353CC}">
              <c16:uniqueId val="{0000001C-7A15-4EA1-81A1-14191BAE5A64}"/>
            </c:ext>
          </c:extLst>
        </c:ser>
        <c:dLbls>
          <c:showLegendKey val="0"/>
          <c:showVal val="0"/>
          <c:showCatName val="0"/>
          <c:showSerName val="0"/>
          <c:showPercent val="0"/>
          <c:showBubbleSize val="0"/>
        </c:dLbls>
        <c:axId val="1848844871"/>
        <c:axId val="1848856775"/>
      </c:areaChart>
      <c:catAx>
        <c:axId val="1848844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856775"/>
        <c:crosses val="autoZero"/>
        <c:auto val="1"/>
        <c:lblAlgn val="ctr"/>
        <c:lblOffset val="100"/>
        <c:noMultiLvlLbl val="0"/>
      </c:catAx>
      <c:valAx>
        <c:axId val="1848856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844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INTRODUCTION_TO_BASIC_CHARTS!$D$486</c:f>
              <c:strCache>
                <c:ptCount val="1"/>
                <c:pt idx="0">
                  <c:v>MONTHLY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INTRODUCTION_TO_BASIC_CHARTS!$C$487:$C$498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INTRODUCTION_TO_BASIC_CHARTS!$D$487:$D$498</c:f>
              <c:numCache>
                <c:formatCode>General</c:formatCode>
                <c:ptCount val="12"/>
                <c:pt idx="0">
                  <c:v>50</c:v>
                </c:pt>
                <c:pt idx="1">
                  <c:v>100</c:v>
                </c:pt>
                <c:pt idx="2">
                  <c:v>150</c:v>
                </c:pt>
                <c:pt idx="3">
                  <c:v>200</c:v>
                </c:pt>
                <c:pt idx="4">
                  <c:v>300</c:v>
                </c:pt>
                <c:pt idx="5">
                  <c:v>400</c:v>
                </c:pt>
                <c:pt idx="6">
                  <c:v>500</c:v>
                </c:pt>
                <c:pt idx="7">
                  <c:v>100</c:v>
                </c:pt>
                <c:pt idx="8">
                  <c:v>50</c:v>
                </c:pt>
                <c:pt idx="9">
                  <c:v>100</c:v>
                </c:pt>
                <c:pt idx="10">
                  <c:v>20</c:v>
                </c:pt>
                <c:pt idx="11">
                  <c:v>400</c:v>
                </c:pt>
              </c:numCache>
            </c:numRef>
          </c:val>
          <c:smooth val="0"/>
          <c:extLst>
            <c:ext xmlns:c16="http://schemas.microsoft.com/office/drawing/2014/chart" uri="{C3380CC4-5D6E-409C-BE32-E72D297353CC}">
              <c16:uniqueId val="{00000001-F6A2-40C9-B8FC-262D3A601CB8}"/>
            </c:ext>
          </c:extLst>
        </c:ser>
        <c:dLbls>
          <c:showLegendKey val="0"/>
          <c:showVal val="0"/>
          <c:showCatName val="0"/>
          <c:showSerName val="0"/>
          <c:showPercent val="0"/>
          <c:showBubbleSize val="0"/>
        </c:dLbls>
        <c:marker val="1"/>
        <c:smooth val="0"/>
        <c:axId val="618544312"/>
        <c:axId val="618524472"/>
      </c:lineChart>
      <c:catAx>
        <c:axId val="618544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524472"/>
        <c:crosses val="autoZero"/>
        <c:auto val="1"/>
        <c:lblAlgn val="ctr"/>
        <c:lblOffset val="100"/>
        <c:noMultiLvlLbl val="0"/>
      </c:catAx>
      <c:valAx>
        <c:axId val="618524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544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INTRODUCTION_TO_BASIC_CHARTS!$D$486</c:f>
              <c:strCache>
                <c:ptCount val="1"/>
                <c:pt idx="0">
                  <c:v>MONTHLY TOTAL</c:v>
                </c:pt>
              </c:strCache>
            </c:strRef>
          </c:tx>
          <c:spPr>
            <a:solidFill>
              <a:schemeClr val="accent1"/>
            </a:solidFill>
            <a:ln>
              <a:noFill/>
            </a:ln>
            <a:effectLst/>
          </c:spPr>
          <c:invertIfNegative val="0"/>
          <c:cat>
            <c:strRef>
              <c:f>INTRODUCTION_TO_BASIC_CHARTS!$C$487:$C$498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INTRODUCTION_TO_BASIC_CHARTS!$D$487:$D$498</c:f>
              <c:numCache>
                <c:formatCode>General</c:formatCode>
                <c:ptCount val="12"/>
                <c:pt idx="0">
                  <c:v>50</c:v>
                </c:pt>
                <c:pt idx="1">
                  <c:v>100</c:v>
                </c:pt>
                <c:pt idx="2">
                  <c:v>150</c:v>
                </c:pt>
                <c:pt idx="3">
                  <c:v>200</c:v>
                </c:pt>
                <c:pt idx="4">
                  <c:v>300</c:v>
                </c:pt>
                <c:pt idx="5">
                  <c:v>400</c:v>
                </c:pt>
                <c:pt idx="6">
                  <c:v>500</c:v>
                </c:pt>
                <c:pt idx="7">
                  <c:v>100</c:v>
                </c:pt>
                <c:pt idx="8">
                  <c:v>50</c:v>
                </c:pt>
                <c:pt idx="9">
                  <c:v>100</c:v>
                </c:pt>
                <c:pt idx="10">
                  <c:v>20</c:v>
                </c:pt>
                <c:pt idx="11">
                  <c:v>400</c:v>
                </c:pt>
              </c:numCache>
            </c:numRef>
          </c:val>
          <c:extLst>
            <c:ext xmlns:c16="http://schemas.microsoft.com/office/drawing/2014/chart" uri="{C3380CC4-5D6E-409C-BE32-E72D297353CC}">
              <c16:uniqueId val="{00000001-2D0A-4A16-8516-E8CC96455625}"/>
            </c:ext>
          </c:extLst>
        </c:ser>
        <c:dLbls>
          <c:showLegendKey val="0"/>
          <c:showVal val="0"/>
          <c:showCatName val="0"/>
          <c:showSerName val="0"/>
          <c:showPercent val="0"/>
          <c:showBubbleSize val="0"/>
        </c:dLbls>
        <c:gapWidth val="219"/>
        <c:overlap val="-27"/>
        <c:axId val="610698040"/>
        <c:axId val="610717384"/>
      </c:barChart>
      <c:catAx>
        <c:axId val="610698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17384"/>
        <c:crosses val="autoZero"/>
        <c:auto val="1"/>
        <c:lblAlgn val="ctr"/>
        <c:lblOffset val="100"/>
        <c:noMultiLvlLbl val="0"/>
      </c:catAx>
      <c:valAx>
        <c:axId val="610717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98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FIRST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INTRODUCTION_TO_BASIC_CHARTS!$C$552</c:f>
              <c:strCache>
                <c:ptCount val="1"/>
                <c:pt idx="0">
                  <c:v>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INTRODUCTION_TO_BASIC_CHARTS!$B$553:$B$555</c:f>
              <c:strCache>
                <c:ptCount val="3"/>
                <c:pt idx="0">
                  <c:v>CATEGORY1</c:v>
                </c:pt>
                <c:pt idx="1">
                  <c:v>CATEGORY2</c:v>
                </c:pt>
                <c:pt idx="2">
                  <c:v>CATEGORY3 </c:v>
                </c:pt>
              </c:strCache>
            </c:strRef>
          </c:cat>
          <c:val>
            <c:numRef>
              <c:f>INTRODUCTION_TO_BASIC_CHARTS!$C$553:$C$555</c:f>
              <c:numCache>
                <c:formatCode>General</c:formatCode>
                <c:ptCount val="3"/>
                <c:pt idx="0">
                  <c:v>7</c:v>
                </c:pt>
                <c:pt idx="1">
                  <c:v>3</c:v>
                </c:pt>
                <c:pt idx="2">
                  <c:v>4</c:v>
                </c:pt>
              </c:numCache>
            </c:numRef>
          </c:val>
          <c:smooth val="0"/>
          <c:extLst>
            <c:ext xmlns:c16="http://schemas.microsoft.com/office/drawing/2014/chart" uri="{C3380CC4-5D6E-409C-BE32-E72D297353CC}">
              <c16:uniqueId val="{00000001-95D3-494E-86FB-98A56BDAA5E9}"/>
            </c:ext>
          </c:extLst>
        </c:ser>
        <c:ser>
          <c:idx val="1"/>
          <c:order val="1"/>
          <c:tx>
            <c:strRef>
              <c:f>INTRODUCTION_TO_BASIC_CHARTS!$D$552</c:f>
              <c:strCache>
                <c:ptCount val="1"/>
                <c:pt idx="0">
                  <c:v>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INTRODUCTION_TO_BASIC_CHARTS!$B$553:$B$555</c:f>
              <c:strCache>
                <c:ptCount val="3"/>
                <c:pt idx="0">
                  <c:v>CATEGORY1</c:v>
                </c:pt>
                <c:pt idx="1">
                  <c:v>CATEGORY2</c:v>
                </c:pt>
                <c:pt idx="2">
                  <c:v>CATEGORY3 </c:v>
                </c:pt>
              </c:strCache>
            </c:strRef>
          </c:cat>
          <c:val>
            <c:numRef>
              <c:f>INTRODUCTION_TO_BASIC_CHARTS!$D$553:$D$555</c:f>
              <c:numCache>
                <c:formatCode>General</c:formatCode>
                <c:ptCount val="3"/>
                <c:pt idx="0">
                  <c:v>2E-3</c:v>
                </c:pt>
                <c:pt idx="1">
                  <c:v>8.0000000000000002E-3</c:v>
                </c:pt>
                <c:pt idx="2">
                  <c:v>6.0000000000000001E-3</c:v>
                </c:pt>
              </c:numCache>
            </c:numRef>
          </c:val>
          <c:smooth val="0"/>
          <c:extLst>
            <c:ext xmlns:c16="http://schemas.microsoft.com/office/drawing/2014/chart" uri="{C3380CC4-5D6E-409C-BE32-E72D297353CC}">
              <c16:uniqueId val="{00000003-95D3-494E-86FB-98A56BDAA5E9}"/>
            </c:ext>
          </c:extLst>
        </c:ser>
        <c:dLbls>
          <c:showLegendKey val="0"/>
          <c:showVal val="0"/>
          <c:showCatName val="0"/>
          <c:showSerName val="0"/>
          <c:showPercent val="0"/>
          <c:showBubbleSize val="0"/>
        </c:dLbls>
        <c:marker val="1"/>
        <c:smooth val="0"/>
        <c:axId val="1336850887"/>
        <c:axId val="1336841959"/>
      </c:lineChart>
      <c:catAx>
        <c:axId val="1336850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841959"/>
        <c:crosses val="autoZero"/>
        <c:auto val="1"/>
        <c:lblAlgn val="ctr"/>
        <c:lblOffset val="100"/>
        <c:noMultiLvlLbl val="0"/>
      </c:catAx>
      <c:valAx>
        <c:axId val="1336841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850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7.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4</xdr:col>
      <xdr:colOff>479425</xdr:colOff>
      <xdr:row>1</xdr:row>
      <xdr:rowOff>101600</xdr:rowOff>
    </xdr:from>
    <xdr:to>
      <xdr:col>9</xdr:col>
      <xdr:colOff>390525</xdr:colOff>
      <xdr:row>8</xdr:row>
      <xdr:rowOff>76200</xdr:rowOff>
    </xdr:to>
    <xdr:sp macro="" textlink="">
      <xdr:nvSpPr>
        <xdr:cNvPr id="2" name="TextBox 1">
          <a:extLst>
            <a:ext uri="{FF2B5EF4-FFF2-40B4-BE49-F238E27FC236}">
              <a16:creationId xmlns:a16="http://schemas.microsoft.com/office/drawing/2014/main" id="{80BF935B-37AE-4451-80CB-E23D16828D2B}"/>
            </a:ext>
          </a:extLst>
        </xdr:cNvPr>
        <xdr:cNvSpPr txBox="1"/>
      </xdr:nvSpPr>
      <xdr:spPr>
        <a:xfrm>
          <a:off x="8251825" y="282575"/>
          <a:ext cx="2959100" cy="1260475"/>
        </a:xfrm>
        <a:prstGeom prst="rect">
          <a:avLst/>
        </a:prstGeom>
        <a:solidFill>
          <a:srgbClr val="2E75B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US" sz="105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EXERCISE 5</a:t>
          </a:r>
        </a:p>
        <a:p>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pPr lvl="0"/>
          <a:r>
            <a:rPr kumimoji="0" lang="en-US" sz="10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Use the UPPER, LOWER &amp; PROPER functions to fill up the blank columns.</a:t>
          </a:r>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endParaRPr kumimoji="0" lang="en-US" sz="1000" b="1"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lvl="0"/>
          <a:r>
            <a:rPr lang="en-US" sz="1400" b="1" baseline="0">
              <a:solidFill>
                <a:schemeClr val="bg1"/>
              </a:solidFill>
            </a:rPr>
            <a:t> </a:t>
          </a:r>
        </a:p>
      </xdr:txBody>
    </xdr:sp>
    <xdr:clientData/>
  </xdr:twoCellAnchor>
  <xdr:twoCellAnchor>
    <xdr:from>
      <xdr:col>5</xdr:col>
      <xdr:colOff>57150</xdr:colOff>
      <xdr:row>8</xdr:row>
      <xdr:rowOff>161925</xdr:rowOff>
    </xdr:from>
    <xdr:to>
      <xdr:col>8</xdr:col>
      <xdr:colOff>76200</xdr:colOff>
      <xdr:row>20</xdr:row>
      <xdr:rowOff>142875</xdr:rowOff>
    </xdr:to>
    <xdr:sp macro="" textlink="">
      <xdr:nvSpPr>
        <xdr:cNvPr id="3" name="TextBox 2">
          <a:extLst>
            <a:ext uri="{FF2B5EF4-FFF2-40B4-BE49-F238E27FC236}">
              <a16:creationId xmlns:a16="http://schemas.microsoft.com/office/drawing/2014/main" id="{2A393D51-372F-D04D-81EB-37C0FE6DED6B}"/>
            </a:ext>
            <a:ext uri="{147F2762-F138-4A5C-976F-8EAC2B608ADB}">
              <a16:predDERef xmlns:a16="http://schemas.microsoft.com/office/drawing/2014/main" pred="{80BF935B-37AE-4451-80CB-E23D16828D2B}"/>
            </a:ext>
          </a:extLst>
        </xdr:cNvPr>
        <xdr:cNvSpPr txBox="1"/>
      </xdr:nvSpPr>
      <xdr:spPr>
        <a:xfrm>
          <a:off x="8439150" y="1628775"/>
          <a:ext cx="1847850" cy="2152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=UPPER(str) -&gt; make all upper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=LOWER(str) -&gt; make all lower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=PROPER(str) -&gt; every  word's first letter is capitalized.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428625</xdr:colOff>
      <xdr:row>0</xdr:row>
      <xdr:rowOff>123825</xdr:rowOff>
    </xdr:from>
    <xdr:to>
      <xdr:col>17</xdr:col>
      <xdr:colOff>123825</xdr:colOff>
      <xdr:row>30</xdr:row>
      <xdr:rowOff>85725</xdr:rowOff>
    </xdr:to>
    <xdr:sp macro="" textlink="">
      <xdr:nvSpPr>
        <xdr:cNvPr id="2" name="TextBox 1">
          <a:extLst>
            <a:ext uri="{FF2B5EF4-FFF2-40B4-BE49-F238E27FC236}">
              <a16:creationId xmlns:a16="http://schemas.microsoft.com/office/drawing/2014/main" id="{57F2438E-7416-CB82-814D-95965E7A3FB8}"/>
            </a:ext>
          </a:extLst>
        </xdr:cNvPr>
        <xdr:cNvSpPr txBox="1"/>
      </xdr:nvSpPr>
      <xdr:spPr>
        <a:xfrm>
          <a:off x="8362950" y="123825"/>
          <a:ext cx="3962400" cy="5676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 what is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a tool that lets you explore results of different senarios by using several sets of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suppose you have a table where first column is Fruit name, seond column is price and third column is discount. at the end of the column there is a total sales price . suppose you wondered that if the discount were diffrent what would be the total sells . to manually do that you have to manually change the row of the discount . but in what if analysis we can create different senario(data) and then dynamically tell what would be the senario if the data is different.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 this example we choose number of units and watch what will be the sales price and Total Sales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Data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Click the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A Dialog box will appear name the senario "Senario1"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In Changing Cells select $C$3:$C$7 (it has to be absolute)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you can add a comment like "Created By [Your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Enter all the rows value in the dialog box . which make the senario</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7) do 1-6 again and make another senario name "Senario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After creating the Senario you will get 2 senarios in th senario manager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Select one and click the show button. you will see that the value changes of the sales columns and the Total Sales value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8) Click the summary button and it will give you a new worksheets where there is a comparison of all the senario along with the current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9</xdr:col>
      <xdr:colOff>28575</xdr:colOff>
      <xdr:row>50</xdr:row>
      <xdr:rowOff>28575</xdr:rowOff>
    </xdr:from>
    <xdr:to>
      <xdr:col>16</xdr:col>
      <xdr:colOff>485775</xdr:colOff>
      <xdr:row>67</xdr:row>
      <xdr:rowOff>180975</xdr:rowOff>
    </xdr:to>
    <xdr:sp macro="" textlink="">
      <xdr:nvSpPr>
        <xdr:cNvPr id="3" name="TextBox 2">
          <a:extLst>
            <a:ext uri="{FF2B5EF4-FFF2-40B4-BE49-F238E27FC236}">
              <a16:creationId xmlns:a16="http://schemas.microsoft.com/office/drawing/2014/main" id="{C38481AF-51A9-6226-6073-BC75B12F6146}"/>
            </a:ext>
            <a:ext uri="{147F2762-F138-4A5C-976F-8EAC2B608ADB}">
              <a16:predDERef xmlns:a16="http://schemas.microsoft.com/office/drawing/2014/main" pred="{57F2438E-7416-CB82-814D-95965E7A3FB8}"/>
            </a:ext>
          </a:extLst>
        </xdr:cNvPr>
        <xdr:cNvSpPr txBox="1"/>
      </xdr:nvSpPr>
      <xdr:spPr>
        <a:xfrm>
          <a:off x="9563100" y="9553575"/>
          <a:ext cx="4724400" cy="3390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Text to clumns too</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Separate text data from a single column to separate columns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works with two types of data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Delimited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fixed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to organize an event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2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perticipant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STATUS (Confirm, pending)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but first column has [full name,Country Initials and Date of arrival)</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Process: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Select The rows of the Perticipent Column you want to separate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Go to the Data Tab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Then Selet Text to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Select the delimiter you want to separate with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in this case i choose , space and comma because name separated by space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3</xdr:col>
      <xdr:colOff>1790700</xdr:colOff>
      <xdr:row>83</xdr:row>
      <xdr:rowOff>28575</xdr:rowOff>
    </xdr:from>
    <xdr:to>
      <xdr:col>8</xdr:col>
      <xdr:colOff>104775</xdr:colOff>
      <xdr:row>92</xdr:row>
      <xdr:rowOff>114300</xdr:rowOff>
    </xdr:to>
    <xdr:sp macro="" textlink="">
      <xdr:nvSpPr>
        <xdr:cNvPr id="4" name="TextBox 3">
          <a:extLst>
            <a:ext uri="{FF2B5EF4-FFF2-40B4-BE49-F238E27FC236}">
              <a16:creationId xmlns:a16="http://schemas.microsoft.com/office/drawing/2014/main" id="{1726A2B2-DB11-ABF8-7557-A8D8B6B048DD}"/>
            </a:ext>
            <a:ext uri="{147F2762-F138-4A5C-976F-8EAC2B608ADB}">
              <a16:predDERef xmlns:a16="http://schemas.microsoft.com/office/drawing/2014/main" pred="{C38481AF-51A9-6226-6073-BC75B12F6146}"/>
            </a:ext>
          </a:extLst>
        </xdr:cNvPr>
        <xdr:cNvSpPr txBox="1"/>
      </xdr:nvSpPr>
      <xdr:spPr>
        <a:xfrm>
          <a:off x="5905500" y="15840075"/>
          <a:ext cx="3124200" cy="1800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180975</xdr:colOff>
      <xdr:row>0</xdr:row>
      <xdr:rowOff>123825</xdr:rowOff>
    </xdr:from>
    <xdr:to>
      <xdr:col>18</xdr:col>
      <xdr:colOff>76200</xdr:colOff>
      <xdr:row>33</xdr:row>
      <xdr:rowOff>123825</xdr:rowOff>
    </xdr:to>
    <xdr:sp macro="" textlink="">
      <xdr:nvSpPr>
        <xdr:cNvPr id="2" name="TextBox 1">
          <a:extLst>
            <a:ext uri="{FF2B5EF4-FFF2-40B4-BE49-F238E27FC236}">
              <a16:creationId xmlns:a16="http://schemas.microsoft.com/office/drawing/2014/main" id="{510398DD-0831-9792-C316-00709DDFA45C}"/>
            </a:ext>
          </a:extLst>
        </xdr:cNvPr>
        <xdr:cNvSpPr txBox="1"/>
      </xdr:nvSpPr>
      <xdr:spPr>
        <a:xfrm>
          <a:off x="7515225" y="123825"/>
          <a:ext cx="3552825" cy="6286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Suppose there is a table consisting fruits and their price.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there are duplicate entry Such as Apple has three times . you need to find the total price of the apple. since apple has three times . you need to first filter and then sum it up</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USE THE FUNCTION 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 TAKES  3 PARAMETERS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RANGE (LIST OF FRUITS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CRITERIA (TARGET NAME) IN THIS CASE "Apple"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SUM RANGE (Price List) IN THIS CASE SALES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IF YOU WANT TO FIND SUM OF ALL "Mango" PRICE THE  FORMULAS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=SUMIF(B4:B12,"Mango",C4:C12)</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B4:B12 is the name of the 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"Mango" is the criteria/ Target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C4:C12 is the price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NOW WE CAN DO IT IN A LITTLE DIFFERENTLY</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CAN ASSIGN THE COLLECTION OF DATA TO A VARIABLE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FOR EXAMPLE WE WILL SELECT B4:B11 AND THEN  IN THE Name Box will show B4:B11 but we remove it and write fruits and Enter the variable will be assigned</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 a cell we write "Mango" and same process we write target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 the formula wil be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=SUMIF(fruits,target,prices)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457200</xdr:colOff>
      <xdr:row>0</xdr:row>
      <xdr:rowOff>180975</xdr:rowOff>
    </xdr:from>
    <xdr:to>
      <xdr:col>15</xdr:col>
      <xdr:colOff>523875</xdr:colOff>
      <xdr:row>15</xdr:row>
      <xdr:rowOff>114300</xdr:rowOff>
    </xdr:to>
    <xdr:sp macro="" textlink="">
      <xdr:nvSpPr>
        <xdr:cNvPr id="2" name="TextBox 1">
          <a:extLst>
            <a:ext uri="{FF2B5EF4-FFF2-40B4-BE49-F238E27FC236}">
              <a16:creationId xmlns:a16="http://schemas.microsoft.com/office/drawing/2014/main" id="{E66AA107-BF40-3AAC-062E-441BEDB9E36E}"/>
            </a:ext>
          </a:extLst>
        </xdr:cNvPr>
        <xdr:cNvSpPr txBox="1"/>
      </xdr:nvSpPr>
      <xdr:spPr>
        <a:xfrm>
          <a:off x="6877050" y="180975"/>
          <a:ext cx="2505075" cy="2790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UPPER(),LOWER(),PROPER()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WNT TO SORT THE LAST NAME ALPHABETICALLY.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CLICK ANY VALUE IN THE REQUIRED COLUMN AND THEN GO TO THE SORT AND FILTER THEN CHOOSE SORT A-Z THE COLUMN WITH ALL ITS VALUE WILL BE SORTED. IF YOU WANT CUSTOM SORT THEN GO TO CUSTOM SORT AND THEN CHOOSE YOUR COLUMN AND HOW YOU SORT IT</a:t>
          </a:r>
        </a:p>
      </xdr:txBody>
    </xdr:sp>
    <xdr:clientData/>
  </xdr:twoCellAnchor>
  <xdr:twoCellAnchor>
    <xdr:from>
      <xdr:col>10</xdr:col>
      <xdr:colOff>390525</xdr:colOff>
      <xdr:row>17</xdr:row>
      <xdr:rowOff>114300</xdr:rowOff>
    </xdr:from>
    <xdr:to>
      <xdr:col>17</xdr:col>
      <xdr:colOff>295275</xdr:colOff>
      <xdr:row>32</xdr:row>
      <xdr:rowOff>76200</xdr:rowOff>
    </xdr:to>
    <xdr:sp macro="" textlink="">
      <xdr:nvSpPr>
        <xdr:cNvPr id="3" name="TextBox 2">
          <a:extLst>
            <a:ext uri="{FF2B5EF4-FFF2-40B4-BE49-F238E27FC236}">
              <a16:creationId xmlns:a16="http://schemas.microsoft.com/office/drawing/2014/main" id="{983E5387-4475-5FF8-0A33-770BC443D580}"/>
            </a:ext>
            <a:ext uri="{147F2762-F138-4A5C-976F-8EAC2B608ADB}">
              <a16:predDERef xmlns:a16="http://schemas.microsoft.com/office/drawing/2014/main" pred="{E66AA107-BF40-3AAC-062E-441BEDB9E36E}"/>
            </a:ext>
          </a:extLst>
        </xdr:cNvPr>
        <xdr:cNvSpPr txBox="1"/>
      </xdr:nvSpPr>
      <xdr:spPr>
        <a:xfrm>
          <a:off x="6200775" y="3162300"/>
          <a:ext cx="4171950" cy="2438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FILTER ANY DATA JUST SELECT ANY CELL IN THE TABLE AND GO AND CLICK FILTER IN THE SORT&amp;FILTER OPTIONS THEN YOU WILL FIND THERE IS A ARRROW BUTTOM BESIDE EACH LABEL OF THE TABLE. CLICK YOUR TARGET COLUMNS ARROW AND THEN GO TO THE NUMBER FILTER.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WANT THE VALUE BETWEEN 900 AND 1000. SO CHOOSE THE "BETWEEN" AND THEN PUT THE NUMBER THEN ENTER AND THE FILTERED VALUE WILL BE SHOWED. AND THE ARROW BESIDE THE LABEL WILL BE CHANGED. IF YOU WANT TO RESET THE FILTER THEN CLICK ON THE ICON AND SELECT RESET FILTER. YOU CAN USE CUSTOM FILTER IF YOU WANT CUSTOM FILTERING</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28575</xdr:colOff>
      <xdr:row>35</xdr:row>
      <xdr:rowOff>38100</xdr:rowOff>
    </xdr:from>
    <xdr:to>
      <xdr:col>17</xdr:col>
      <xdr:colOff>276225</xdr:colOff>
      <xdr:row>46</xdr:row>
      <xdr:rowOff>133350</xdr:rowOff>
    </xdr:to>
    <xdr:sp macro="" textlink="">
      <xdr:nvSpPr>
        <xdr:cNvPr id="4" name="TextBox 3">
          <a:extLst>
            <a:ext uri="{FF2B5EF4-FFF2-40B4-BE49-F238E27FC236}">
              <a16:creationId xmlns:a16="http://schemas.microsoft.com/office/drawing/2014/main" id="{A721F1C6-E168-D027-82B4-56ACB3246731}"/>
            </a:ext>
            <a:ext uri="{147F2762-F138-4A5C-976F-8EAC2B608ADB}">
              <a16:predDERef xmlns:a16="http://schemas.microsoft.com/office/drawing/2014/main" pred="{983E5387-4475-5FF8-0A33-770BC443D580}"/>
            </a:ext>
          </a:extLst>
        </xdr:cNvPr>
        <xdr:cNvSpPr txBox="1"/>
      </xdr:nvSpPr>
      <xdr:spPr>
        <a:xfrm>
          <a:off x="6448425" y="6134100"/>
          <a:ext cx="3905250" cy="2190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CONCAT()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WE WANT TO MAKE AN EMAIL FROM THE LASTNAME AND CONTRY AND THE FORMAT IS 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LASTNAME_COUNTRY@GMAIL.COM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EXAMPLE: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Tanvir_BD@gmail.com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 FUNCTION 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=CONCAT(C38,"_",E38,"@gmail.com")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CLICK FILL HANDLE (AUTO FILL)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161925</xdr:colOff>
      <xdr:row>22</xdr:row>
      <xdr:rowOff>38100</xdr:rowOff>
    </xdr:from>
    <xdr:to>
      <xdr:col>15</xdr:col>
      <xdr:colOff>66675</xdr:colOff>
      <xdr:row>37</xdr:row>
      <xdr:rowOff>123825</xdr:rowOff>
    </xdr:to>
    <xdr:sp macro="" textlink="">
      <xdr:nvSpPr>
        <xdr:cNvPr id="2" name="TextBox 1">
          <a:extLst>
            <a:ext uri="{FF2B5EF4-FFF2-40B4-BE49-F238E27FC236}">
              <a16:creationId xmlns:a16="http://schemas.microsoft.com/office/drawing/2014/main" id="{A325FCDC-2742-EC9B-E65A-0F3C9CE1959B}"/>
            </a:ext>
          </a:extLst>
        </xdr:cNvPr>
        <xdr:cNvSpPr txBox="1"/>
      </xdr:nvSpPr>
      <xdr:spPr>
        <a:xfrm>
          <a:off x="5772150" y="4229100"/>
          <a:ext cx="4781550" cy="2943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INSERTING OR DELETING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A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CREATE A NEW COLUM SELECT THE RIGHT COLUM OF THAT POSITION AND THEN YOU CAN CLICK RIGHT BUTTON AND INSERT COLUMN OR YOU CAN SELECT THE COLUMN LABEL AND CLICK RIGHT BUTTON AND THEN ADD NEW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A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COLUMN RIGHT CLICK AND DELETE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ROWS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ROW ABOVE WHERE YOU WANT TO INSERT IT RIGHT BUTTON AND INSERT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 SELECT THE TOTAL ROW AND RIGHT BUTTON AND DELETE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8</xdr:col>
      <xdr:colOff>371475</xdr:colOff>
      <xdr:row>59</xdr:row>
      <xdr:rowOff>76200</xdr:rowOff>
    </xdr:from>
    <xdr:to>
      <xdr:col>14</xdr:col>
      <xdr:colOff>38100</xdr:colOff>
      <xdr:row>72</xdr:row>
      <xdr:rowOff>9525</xdr:rowOff>
    </xdr:to>
    <xdr:sp macro="" textlink="">
      <xdr:nvSpPr>
        <xdr:cNvPr id="3" name="TextBox 2">
          <a:extLst>
            <a:ext uri="{FF2B5EF4-FFF2-40B4-BE49-F238E27FC236}">
              <a16:creationId xmlns:a16="http://schemas.microsoft.com/office/drawing/2014/main" id="{33AE18B7-12BA-6F96-9BBB-433802225E73}"/>
            </a:ext>
            <a:ext uri="{147F2762-F138-4A5C-976F-8EAC2B608ADB}">
              <a16:predDERef xmlns:a16="http://schemas.microsoft.com/office/drawing/2014/main" pred="{A325FCDC-2742-EC9B-E65A-0F3C9CE1959B}"/>
            </a:ext>
          </a:extLst>
        </xdr:cNvPr>
        <xdr:cNvSpPr txBox="1"/>
      </xdr:nvSpPr>
      <xdr:spPr>
        <a:xfrm>
          <a:off x="6591300" y="11315700"/>
          <a:ext cx="3324225" cy="2409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ADJUSTING ROW HIGHT AND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use auto fill column and auto fill row</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 adjust the row with your text</a:t>
          </a:r>
        </a:p>
      </xdr:txBody>
    </xdr:sp>
    <xdr:clientData/>
  </xdr:twoCellAnchor>
  <xdr:twoCellAnchor>
    <xdr:from>
      <xdr:col>8</xdr:col>
      <xdr:colOff>285750</xdr:colOff>
      <xdr:row>75</xdr:row>
      <xdr:rowOff>152400</xdr:rowOff>
    </xdr:from>
    <xdr:to>
      <xdr:col>13</xdr:col>
      <xdr:colOff>428625</xdr:colOff>
      <xdr:row>87</xdr:row>
      <xdr:rowOff>38100</xdr:rowOff>
    </xdr:to>
    <xdr:sp macro="" textlink="">
      <xdr:nvSpPr>
        <xdr:cNvPr id="4" name="TextBox 3">
          <a:extLst>
            <a:ext uri="{FF2B5EF4-FFF2-40B4-BE49-F238E27FC236}">
              <a16:creationId xmlns:a16="http://schemas.microsoft.com/office/drawing/2014/main" id="{9BC33A6B-317C-F8B4-1FE8-D6D3D1416EBE}"/>
            </a:ext>
            <a:ext uri="{147F2762-F138-4A5C-976F-8EAC2B608ADB}">
              <a16:predDERef xmlns:a16="http://schemas.microsoft.com/office/drawing/2014/main" pred="{33AE18B7-12BA-6F96-9BBB-433802225E73}"/>
            </a:ext>
          </a:extLst>
        </xdr:cNvPr>
        <xdr:cNvSpPr txBox="1"/>
      </xdr:nvSpPr>
      <xdr:spPr>
        <a:xfrm>
          <a:off x="7715250" y="14649450"/>
          <a:ext cx="3190875" cy="2247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how to Merge and Split cells?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Merge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cells that you want to merge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In the home tab under the Allignment section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click the Merge and center button . it will merge selected cells and put the content at the center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Split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Only merged cells can be splited. Select the merged cells and then click the merge &amp; center button and and the cells will be splitted</a:t>
          </a:r>
        </a:p>
      </xdr:txBody>
    </xdr:sp>
    <xdr:clientData/>
  </xdr:twoCellAnchor>
  <xdr:twoCellAnchor>
    <xdr:from>
      <xdr:col>7</xdr:col>
      <xdr:colOff>266700</xdr:colOff>
      <xdr:row>70</xdr:row>
      <xdr:rowOff>76200</xdr:rowOff>
    </xdr:from>
    <xdr:to>
      <xdr:col>15</xdr:col>
      <xdr:colOff>419100</xdr:colOff>
      <xdr:row>98</xdr:row>
      <xdr:rowOff>114300</xdr:rowOff>
    </xdr:to>
    <xdr:sp macro="" textlink="">
      <xdr:nvSpPr>
        <xdr:cNvPr id="5" name="TextBox 4">
          <a:extLst>
            <a:ext uri="{FF2B5EF4-FFF2-40B4-BE49-F238E27FC236}">
              <a16:creationId xmlns:a16="http://schemas.microsoft.com/office/drawing/2014/main" id="{EE4BD246-444E-6D69-267D-53ADE412C531}"/>
            </a:ext>
            <a:ext uri="{147F2762-F138-4A5C-976F-8EAC2B608ADB}">
              <a16:predDERef xmlns:a16="http://schemas.microsoft.com/office/drawing/2014/main" pred="{9BC33A6B-317C-F8B4-1FE8-D6D3D1416EBE}"/>
            </a:ext>
          </a:extLst>
        </xdr:cNvPr>
        <xdr:cNvSpPr txBox="1"/>
      </xdr:nvSpPr>
      <xdr:spPr>
        <a:xfrm>
          <a:off x="5524500" y="13620750"/>
          <a:ext cx="5029200" cy="5448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Cell Allignment: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Allignment means where text in a cell placed in relation with the margin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by default Numbers - bottom right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string(text) - bottom left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Horizontal alignment: (left,center,right)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Vertical alighment (top,middle,bottom)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TABLE AND UNDER ALLIGNMENT IN THE HOME TAB. SELECT PROPER ALIGNMENT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Cell Indentation: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Indentation is the space between marin of a cell and the beginning of a line of text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can be increased and decreased</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AND UNDER HOME TAB IN THE ALLIGNMENT THERE IS INCREASE AND DECREASE ALLIGNMENT. INCREASE AND DECREASE IT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WRAP TEXT (IMPROTANT):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Force the text of a cell not to overflow other column rather it all fit in that cell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improtant in printing the document. and make it more readable.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 WITH THE OVERFLOW DATA AND GO TO HOME TAB IN THE ALLIGNMENT SECTION AND THEN CLICK WRAP TEXT</a:t>
          </a:r>
        </a:p>
      </xdr:txBody>
    </xdr:sp>
    <xdr:clientData/>
  </xdr:twoCellAnchor>
  <xdr:twoCellAnchor>
    <xdr:from>
      <xdr:col>7</xdr:col>
      <xdr:colOff>533400</xdr:colOff>
      <xdr:row>153</xdr:row>
      <xdr:rowOff>133350</xdr:rowOff>
    </xdr:from>
    <xdr:to>
      <xdr:col>16</xdr:col>
      <xdr:colOff>247650</xdr:colOff>
      <xdr:row>164</xdr:row>
      <xdr:rowOff>114300</xdr:rowOff>
    </xdr:to>
    <xdr:sp macro="" textlink="">
      <xdr:nvSpPr>
        <xdr:cNvPr id="6" name="TextBox 5">
          <a:extLst>
            <a:ext uri="{FF2B5EF4-FFF2-40B4-BE49-F238E27FC236}">
              <a16:creationId xmlns:a16="http://schemas.microsoft.com/office/drawing/2014/main" id="{48BF87A5-F49F-FC62-A4C8-82A0C8347910}"/>
            </a:ext>
            <a:ext uri="{147F2762-F138-4A5C-976F-8EAC2B608ADB}">
              <a16:predDERef xmlns:a16="http://schemas.microsoft.com/office/drawing/2014/main" pred="{EE4BD246-444E-6D69-267D-53ADE412C531}"/>
            </a:ext>
          </a:extLst>
        </xdr:cNvPr>
        <xdr:cNvSpPr txBox="1"/>
      </xdr:nvSpPr>
      <xdr:spPr>
        <a:xfrm>
          <a:off x="5695950" y="31651575"/>
          <a:ext cx="5200650" cy="20764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Name Ranges: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PUT FRUITS COLUM (Apple,Orange... etc) IN A NAMED COLUMN, NAME: MyFruits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PUT THE SALES VALUE (PRICE OF THE FRUITS) Name: MyPrices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SELECT THE RANGE OF CELLS AND IN THE NAME BOX GIVE A NAME AND 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TOTAL MANGO SALES SUM = =SUMIF(Myfruits,"Mango",MyPrices)</a:t>
          </a:r>
        </a:p>
      </xdr:txBody>
    </xdr:sp>
    <xdr:clientData/>
  </xdr:twoCellAnchor>
  <xdr:twoCellAnchor>
    <xdr:from>
      <xdr:col>5</xdr:col>
      <xdr:colOff>419100</xdr:colOff>
      <xdr:row>172</xdr:row>
      <xdr:rowOff>38100</xdr:rowOff>
    </xdr:from>
    <xdr:to>
      <xdr:col>12</xdr:col>
      <xdr:colOff>457200</xdr:colOff>
      <xdr:row>194</xdr:row>
      <xdr:rowOff>180975</xdr:rowOff>
    </xdr:to>
    <xdr:sp macro="" textlink="">
      <xdr:nvSpPr>
        <xdr:cNvPr id="7" name="TextBox 6">
          <a:extLst>
            <a:ext uri="{FF2B5EF4-FFF2-40B4-BE49-F238E27FC236}">
              <a16:creationId xmlns:a16="http://schemas.microsoft.com/office/drawing/2014/main" id="{D458C58A-3EBB-CDAE-4A22-8E752729EAFF}"/>
            </a:ext>
            <a:ext uri="{147F2762-F138-4A5C-976F-8EAC2B608ADB}">
              <a16:predDERef xmlns:a16="http://schemas.microsoft.com/office/drawing/2014/main" pred="{48BF87A5-F49F-FC62-A4C8-82A0C8347910}"/>
            </a:ext>
          </a:extLst>
        </xdr:cNvPr>
        <xdr:cNvSpPr txBox="1"/>
      </xdr:nvSpPr>
      <xdr:spPr>
        <a:xfrm>
          <a:off x="4457700" y="37061775"/>
          <a:ext cx="4305300" cy="43338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INSIDE  A WORKBOOK THERE ARE MANY WORKSHEETS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YOU CAN SEE ONE AT A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SEE TWO WORKSHEETS SIDE BE SIDE FOR ANY REASON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GO TO THE VIEW TAB AND CLICK NEW WINDOW IT WILL GIVE ANOTHER WINDOWS WITH OTHER WORK SHIT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FREEZE PANES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A HUGE TABLE OF DATA WHICH COVER 3-5 OR MORE PAGES LONG. IN THE FIRST PAGE THERE ARE LABEL BUT NOT IN THE OTHER PAGES BUT IF YOU WANT TO LOCK /FREEZE THE LABEL USE THE FREEZE PANES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STATIC VALUE IN SOME CELLS AND SOME CELLS HAS FORMULA. IF YOU WANT TO KNOW WHICH CELLS ARE HAVING FORMULAS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a:t>
          </a:r>
          <a:r>
            <a:rPr lang="en-US" sz="1100" b="1" i="0" u="none" strike="noStrike">
              <a:solidFill>
                <a:srgbClr val="000000"/>
              </a:solidFill>
              <a:latin typeface="Calibri" panose="020F0502020204030204" pitchFamily="34" charset="0"/>
              <a:cs typeface="Calibri" panose="020F0502020204030204" pitchFamily="34" charset="0"/>
            </a:rPr>
            <a:t>HOME </a:t>
          </a:r>
          <a:r>
            <a:rPr lang="en-US" sz="1100" b="0" i="0" u="none" strike="noStrike">
              <a:solidFill>
                <a:srgbClr val="000000"/>
              </a:solidFill>
              <a:latin typeface="Calibri" panose="020F0502020204030204" pitchFamily="34" charset="0"/>
              <a:cs typeface="Calibri" panose="020F0502020204030204" pitchFamily="34" charset="0"/>
            </a:rPr>
            <a:t>TAB UNDER </a:t>
          </a:r>
          <a:r>
            <a:rPr lang="en-US" sz="1100" b="1" i="0" u="none" strike="noStrike">
              <a:solidFill>
                <a:srgbClr val="000000"/>
              </a:solidFill>
              <a:latin typeface="Calibri" panose="020F0502020204030204" pitchFamily="34" charset="0"/>
              <a:cs typeface="Calibri" panose="020F0502020204030204" pitchFamily="34" charset="0"/>
            </a:rPr>
            <a:t>EDITING</a:t>
          </a:r>
          <a:r>
            <a:rPr lang="en-US" sz="1100" b="0" i="0" u="none" strike="noStrike">
              <a:solidFill>
                <a:srgbClr val="000000"/>
              </a:solidFill>
              <a:latin typeface="Calibri" panose="020F0502020204030204" pitchFamily="34" charset="0"/>
              <a:cs typeface="Calibri" panose="020F0502020204030204" pitchFamily="34" charset="0"/>
            </a:rPr>
            <a:t> AND SELECT </a:t>
          </a:r>
          <a:r>
            <a:rPr lang="en-US" sz="1100" b="1" i="0" u="none" strike="noStrike">
              <a:solidFill>
                <a:srgbClr val="000000"/>
              </a:solidFill>
              <a:latin typeface="Calibri" panose="020F0502020204030204" pitchFamily="34" charset="0"/>
              <a:cs typeface="Calibri" panose="020F0502020204030204" pitchFamily="34" charset="0"/>
            </a:rPr>
            <a:t>FIND AND SELECT</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FORMULAS </a:t>
          </a:r>
          <a:r>
            <a:rPr lang="en-US" sz="1100" b="1" i="0" u="none" strike="noStrike">
              <a:solidFill>
                <a:srgbClr val="000000"/>
              </a:solidFill>
              <a:latin typeface="Calibri" panose="020F0502020204030204" pitchFamily="34" charset="0"/>
              <a:cs typeface="Calibri" panose="020F0502020204030204" pitchFamily="34" charset="0"/>
            </a:rPr>
            <a:t>(IT WORKS ONLY IN EXCEL DESKTOP)</a:t>
          </a:r>
        </a:p>
        <a:p>
          <a:pPr marL="0" indent="0" algn="l"/>
          <a:r>
            <a:rPr lang="en-US" sz="1100" b="1" i="0" u="none" strike="noStrike">
              <a:solidFill>
                <a:srgbClr val="000000"/>
              </a:solidFill>
              <a:latin typeface="Calibri" panose="020F0502020204030204" pitchFamily="34" charset="0"/>
              <a:cs typeface="Calibri" panose="020F0502020204030204" pitchFamily="34" charset="0"/>
            </a:rPr>
            <a:t>2) ANOTHER WAY (WORKS FOR BOTH DESKTOP AND WEB) PRESS</a:t>
          </a:r>
        </a:p>
        <a:p>
          <a:pPr marL="0" indent="0" algn="l"/>
          <a:r>
            <a:rPr lang="en-US" sz="1100" b="1" i="0" u="none" strike="noStrike">
              <a:solidFill>
                <a:srgbClr val="000000"/>
              </a:solidFill>
              <a:latin typeface="Calibri" panose="020F0502020204030204" pitchFamily="34" charset="0"/>
              <a:cs typeface="Calibri" panose="020F0502020204030204" pitchFamily="34" charset="0"/>
            </a:rPr>
            <a:t>CTRL+` </a:t>
          </a:r>
        </a:p>
        <a:p>
          <a:pPr marL="0" indent="0" algn="l"/>
          <a:r>
            <a:rPr lang="en-US" sz="1100" b="1" i="0" u="none" strike="noStrike">
              <a:solidFill>
                <a:srgbClr val="000000"/>
              </a:solidFill>
              <a:latin typeface="Calibri" panose="020F0502020204030204" pitchFamily="34" charset="0"/>
              <a:cs typeface="Calibri" panose="020F0502020204030204" pitchFamily="34" charset="0"/>
            </a:rPr>
            <a:t>IT WILL SHOW ALL THE CELLS WITH FORMULAS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0</xdr:colOff>
      <xdr:row>0</xdr:row>
      <xdr:rowOff>171450</xdr:rowOff>
    </xdr:from>
    <xdr:to>
      <xdr:col>16</xdr:col>
      <xdr:colOff>133350</xdr:colOff>
      <xdr:row>26</xdr:row>
      <xdr:rowOff>161925</xdr:rowOff>
    </xdr:to>
    <xdr:sp macro="" textlink="">
      <xdr:nvSpPr>
        <xdr:cNvPr id="2" name="TextBox 1">
          <a:extLst>
            <a:ext uri="{FF2B5EF4-FFF2-40B4-BE49-F238E27FC236}">
              <a16:creationId xmlns:a16="http://schemas.microsoft.com/office/drawing/2014/main" id="{9BAB1470-E35B-72A5-6507-C17AFF9CF35A}"/>
            </a:ext>
          </a:extLst>
        </xdr:cNvPr>
        <xdr:cNvSpPr txBox="1"/>
      </xdr:nvSpPr>
      <xdr:spPr>
        <a:xfrm>
          <a:off x="8210550" y="171450"/>
          <a:ext cx="3181350" cy="67056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SUM()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 FUNCTION FOR Numerical row count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COUNTA() FUNCTION Numerican andtext row COUNT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MIN() --MINIMAM VALUE RETURN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MAX() -- MAXIMUL VALUE RETUERN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AGGRAGATE()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EXCEL FUNCTION LIKE SUM,COUNT,AVERAGE,MIN FONT WORK IF THERE ARE ERRORS . BUT AGGRATE FUNCTION WORKS BECAUSE IT SIMPLY IGNORE THE ERRORS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SYNTAX OF THE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=AGGREGATE(FUNCTION_NUM,OPTIONS,REF1)</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THERE ARE 19 FUNCITONS THAT YU CAN RUN WITH AGGREGATE() FUNCTION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WHAT IS FUNCTION NUM?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EVERY FUNCTION IN EXCEL HAS A NUMBER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AVERAGE() - 1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     - 2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COUNTA()   - 3</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MAX() -4</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MIN() - 5</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PRODUCT()-6</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 -9</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WHAT ARE OPTIONS?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OPTIONS ALSO SOME NUMBERS THAT LIKE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6 - IGNORE ERROR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IGNORE HIDDEN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 IGNORE EVERYTHING</a:t>
          </a:r>
        </a:p>
      </xdr:txBody>
    </xdr:sp>
    <xdr:clientData/>
  </xdr:twoCellAnchor>
  <xdr:twoCellAnchor>
    <xdr:from>
      <xdr:col>8</xdr:col>
      <xdr:colOff>419100</xdr:colOff>
      <xdr:row>29</xdr:row>
      <xdr:rowOff>57150</xdr:rowOff>
    </xdr:from>
    <xdr:to>
      <xdr:col>13</xdr:col>
      <xdr:colOff>514350</xdr:colOff>
      <xdr:row>46</xdr:row>
      <xdr:rowOff>123825</xdr:rowOff>
    </xdr:to>
    <xdr:sp macro="" textlink="">
      <xdr:nvSpPr>
        <xdr:cNvPr id="3" name="TextBox 2">
          <a:extLst>
            <a:ext uri="{FF2B5EF4-FFF2-40B4-BE49-F238E27FC236}">
              <a16:creationId xmlns:a16="http://schemas.microsoft.com/office/drawing/2014/main" id="{88249B65-CABD-7636-DBA1-38D3DB4E96D9}"/>
            </a:ext>
            <a:ext uri="{147F2762-F138-4A5C-976F-8EAC2B608ADB}">
              <a16:predDERef xmlns:a16="http://schemas.microsoft.com/office/drawing/2014/main" pred="{9BAB1470-E35B-72A5-6507-C17AFF9CF35A}"/>
            </a:ext>
          </a:extLst>
        </xdr:cNvPr>
        <xdr:cNvSpPr txBox="1"/>
      </xdr:nvSpPr>
      <xdr:spPr>
        <a:xfrm>
          <a:off x="7515225" y="7343775"/>
          <a:ext cx="3143250" cy="2543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LOGICAL OPERATOR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=AND(A1&gt;40,F1&gt;50)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=IF(A1&gt;80,"A+","NOT A+")</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STAT FUNCTIN</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=AVERAGE() OR MEAN() RETURN THE AVERAGE NUMBER OF A GROUP OF NUMBERS</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=MEDIAN() RETURN THE MIDDLE IF THE GROUP OF THE NUMBERS GIVEN</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=MOD() RETURN THE MOST FREQUENT NUMBER OF GIVEN NUMBERS</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=STDEV() RETURN THE STANDERED DEVIATION OF A DATASET</a:t>
          </a:r>
        </a:p>
      </xdr:txBody>
    </xdr:sp>
    <xdr:clientData/>
  </xdr:twoCellAnchor>
  <xdr:twoCellAnchor>
    <xdr:from>
      <xdr:col>7</xdr:col>
      <xdr:colOff>1162050</xdr:colOff>
      <xdr:row>53</xdr:row>
      <xdr:rowOff>180975</xdr:rowOff>
    </xdr:from>
    <xdr:to>
      <xdr:col>13</xdr:col>
      <xdr:colOff>304800</xdr:colOff>
      <xdr:row>68</xdr:row>
      <xdr:rowOff>95250</xdr:rowOff>
    </xdr:to>
    <xdr:sp macro="" textlink="">
      <xdr:nvSpPr>
        <xdr:cNvPr id="4" name="TextBox 3">
          <a:extLst>
            <a:ext uri="{FF2B5EF4-FFF2-40B4-BE49-F238E27FC236}">
              <a16:creationId xmlns:a16="http://schemas.microsoft.com/office/drawing/2014/main" id="{BBCAAB94-DB83-3A25-4E38-3B1BD872523C}"/>
            </a:ext>
            <a:ext uri="{147F2762-F138-4A5C-976F-8EAC2B608ADB}">
              <a16:predDERef xmlns:a16="http://schemas.microsoft.com/office/drawing/2014/main" pred="{88249B65-CABD-7636-DBA1-38D3DB4E96D9}"/>
            </a:ext>
          </a:extLst>
        </xdr:cNvPr>
        <xdr:cNvSpPr txBox="1"/>
      </xdr:nvSpPr>
      <xdr:spPr>
        <a:xfrm>
          <a:off x="6610350" y="17478375"/>
          <a:ext cx="3838575" cy="27717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MORE STAT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THIS TIME SUM() AVERAGE() COUNT() WITH CRITERIA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IS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AVERAGEIF()</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DATA IN THE LEFT IS THE SALES OF THE CAR IN 5 DIFFERNT WEEKS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7</xdr:col>
      <xdr:colOff>276225</xdr:colOff>
      <xdr:row>87</xdr:row>
      <xdr:rowOff>123825</xdr:rowOff>
    </xdr:from>
    <xdr:to>
      <xdr:col>13</xdr:col>
      <xdr:colOff>180975</xdr:colOff>
      <xdr:row>103</xdr:row>
      <xdr:rowOff>28575</xdr:rowOff>
    </xdr:to>
    <xdr:sp macro="" textlink="">
      <xdr:nvSpPr>
        <xdr:cNvPr id="5" name="TextBox 4">
          <a:extLst>
            <a:ext uri="{FF2B5EF4-FFF2-40B4-BE49-F238E27FC236}">
              <a16:creationId xmlns:a16="http://schemas.microsoft.com/office/drawing/2014/main" id="{6F1E8833-B51F-018A-657D-295DA43C6526}"/>
            </a:ext>
            <a:ext uri="{147F2762-F138-4A5C-976F-8EAC2B608ADB}">
              <a16:predDERef xmlns:a16="http://schemas.microsoft.com/office/drawing/2014/main" pred="{BBCAAB94-DB83-3A25-4E38-3B1BD872523C}"/>
            </a:ext>
          </a:extLst>
        </xdr:cNvPr>
        <xdr:cNvSpPr txBox="1"/>
      </xdr:nvSpPr>
      <xdr:spPr>
        <a:xfrm>
          <a:off x="6696075" y="32261175"/>
          <a:ext cx="4410075" cy="2952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EXCEL DATE AND TIME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NOW() TAKE NO ARGUMENT SERIAL NUMBER RETURN CURRENT DATE AND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TODAY() FUNCTION LIKE NOW, DATETIME FUNCTION RETURN CURRENT DATE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NOW() - DATE AND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TODAY - DATE</a:t>
          </a:r>
        </a:p>
        <a:p>
          <a:pPr marL="0" indent="0" algn="l"/>
          <a:endParaRPr lang="en-US" sz="1100">
            <a:latin typeface="+mn-lt"/>
            <a:ea typeface="+mn-lt"/>
            <a:cs typeface="+mn-lt"/>
          </a:endParaRPr>
        </a:p>
      </xdr:txBody>
    </xdr:sp>
    <xdr:clientData/>
  </xdr:twoCellAnchor>
  <xdr:twoCellAnchor>
    <xdr:from>
      <xdr:col>10</xdr:col>
      <xdr:colOff>457200</xdr:colOff>
      <xdr:row>109</xdr:row>
      <xdr:rowOff>171450</xdr:rowOff>
    </xdr:from>
    <xdr:to>
      <xdr:col>18</xdr:col>
      <xdr:colOff>0</xdr:colOff>
      <xdr:row>120</xdr:row>
      <xdr:rowOff>19050</xdr:rowOff>
    </xdr:to>
    <xdr:sp macro="" textlink="">
      <xdr:nvSpPr>
        <xdr:cNvPr id="6" name="TextBox 5">
          <a:extLst>
            <a:ext uri="{FF2B5EF4-FFF2-40B4-BE49-F238E27FC236}">
              <a16:creationId xmlns:a16="http://schemas.microsoft.com/office/drawing/2014/main" id="{E27C01E2-1A2B-AF65-024F-10D00160B8ED}"/>
            </a:ext>
            <a:ext uri="{147F2762-F138-4A5C-976F-8EAC2B608ADB}">
              <a16:predDERef xmlns:a16="http://schemas.microsoft.com/office/drawing/2014/main" pred="{6F1E8833-B51F-018A-657D-295DA43C6526}"/>
            </a:ext>
          </a:extLst>
        </xdr:cNvPr>
        <xdr:cNvSpPr txBox="1"/>
      </xdr:nvSpPr>
      <xdr:spPr>
        <a:xfrm>
          <a:off x="9553575" y="36499800"/>
          <a:ext cx="4419600" cy="3724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800" b="0" i="0" u="none" strike="noStrike">
              <a:solidFill>
                <a:srgbClr val="000000"/>
              </a:solidFill>
              <a:latin typeface="Calibri" panose="020F0502020204030204" pitchFamily="34" charset="0"/>
              <a:cs typeface="Calibri" panose="020F0502020204030204" pitchFamily="34" charset="0"/>
            </a:rPr>
            <a:t>in order to tank based on the total marks you nedd to first use the rank function but </a:t>
          </a:r>
        </a:p>
        <a:p>
          <a:pPr marL="0" indent="0" algn="l"/>
          <a:r>
            <a:rPr lang="en-US" sz="1800" b="0" i="0" u="none" strike="noStrike">
              <a:solidFill>
                <a:srgbClr val="000000"/>
              </a:solidFill>
              <a:latin typeface="Calibri" panose="020F0502020204030204" pitchFamily="34" charset="0"/>
              <a:cs typeface="Calibri" panose="020F0502020204030204" pitchFamily="34" charset="0"/>
            </a:rPr>
            <a:t>syntax:</a:t>
          </a:r>
        </a:p>
        <a:p>
          <a:pPr marL="0" indent="0" algn="l"/>
          <a:r>
            <a:rPr lang="en-US" sz="1800" b="0" i="0" u="none" strike="noStrike">
              <a:solidFill>
                <a:srgbClr val="000000"/>
              </a:solidFill>
              <a:latin typeface="Calibri" panose="020F0502020204030204" pitchFamily="34" charset="0"/>
              <a:cs typeface="Calibri" panose="020F0502020204030204" pitchFamily="34" charset="0"/>
            </a:rPr>
            <a:t>=RANK(target_marks,Total_marks_list)</a:t>
          </a:r>
        </a:p>
        <a:p>
          <a:pPr marL="0" indent="0" algn="l"/>
          <a:r>
            <a:rPr lang="en-US" sz="1800" b="0" i="0" u="none" strike="noStrike">
              <a:solidFill>
                <a:srgbClr val="000000"/>
              </a:solidFill>
              <a:latin typeface="Calibri" panose="020F0502020204030204" pitchFamily="34" charset="0"/>
              <a:cs typeface="Calibri" panose="020F0502020204030204" pitchFamily="34" charset="0"/>
            </a:rPr>
            <a:t>example:</a:t>
          </a:r>
        </a:p>
        <a:p>
          <a:pPr marL="0" indent="0" algn="l"/>
          <a:r>
            <a:rPr lang="en-US" sz="1800" b="0" i="0" u="none" strike="noStrike">
              <a:solidFill>
                <a:srgbClr val="000000"/>
              </a:solidFill>
              <a:latin typeface="Calibri" panose="020F0502020204030204" pitchFamily="34" charset="0"/>
              <a:cs typeface="Calibri" panose="020F0502020204030204" pitchFamily="34" charset="0"/>
            </a:rPr>
            <a:t>=RANK(G112,$G$112:$G$119)</a:t>
          </a:r>
        </a:p>
        <a:p>
          <a:pPr marL="0" indent="0" algn="l"/>
          <a:endParaRPr lang="en-US" sz="1800" b="0" i="0" u="none" strike="noStrike">
            <a:solidFill>
              <a:srgbClr val="000000"/>
            </a:solidFill>
            <a:latin typeface="Calibri" panose="020F0502020204030204" pitchFamily="34" charset="0"/>
            <a:cs typeface="Calibri" panose="020F0502020204030204" pitchFamily="34" charset="0"/>
          </a:endParaRPr>
        </a:p>
        <a:p>
          <a:pPr marL="0" indent="0" algn="l"/>
          <a:r>
            <a:rPr lang="en-US" sz="1800" b="0" i="0" u="none" strike="noStrike">
              <a:solidFill>
                <a:srgbClr val="000000"/>
              </a:solidFill>
              <a:latin typeface="Calibri" panose="020F0502020204030204" pitchFamily="34" charset="0"/>
              <a:cs typeface="Calibri" panose="020F0502020204030204" pitchFamily="34" charset="0"/>
            </a:rPr>
            <a:t>BUT REMEMBER THE LIST MUST BE ABSOLUTE WE DO ABSOLUTE EITH $ SIGN</a:t>
          </a:r>
        </a:p>
        <a:p>
          <a:pPr marL="0" indent="0" algn="l"/>
          <a:endParaRPr lang="en-US" sz="18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85725</xdr:colOff>
      <xdr:row>2</xdr:row>
      <xdr:rowOff>19050</xdr:rowOff>
    </xdr:from>
    <xdr:to>
      <xdr:col>9</xdr:col>
      <xdr:colOff>295275</xdr:colOff>
      <xdr:row>7</xdr:row>
      <xdr:rowOff>19050</xdr:rowOff>
    </xdr:to>
    <xdr:sp macro="" textlink="">
      <xdr:nvSpPr>
        <xdr:cNvPr id="2" name="TextBox 1">
          <a:extLst>
            <a:ext uri="{FF2B5EF4-FFF2-40B4-BE49-F238E27FC236}">
              <a16:creationId xmlns:a16="http://schemas.microsoft.com/office/drawing/2014/main" id="{6031FCE6-3C59-84C6-810D-BB3FBF709825}"/>
            </a:ext>
          </a:extLst>
        </xdr:cNvPr>
        <xdr:cNvSpPr txBox="1"/>
      </xdr:nvSpPr>
      <xdr:spPr>
        <a:xfrm>
          <a:off x="1304925" y="400050"/>
          <a:ext cx="4476750"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INTRODUCTION TO BASIC CHARTS</a:t>
          </a:r>
        </a:p>
      </xdr:txBody>
    </xdr:sp>
    <xdr:clientData/>
  </xdr:twoCellAnchor>
  <xdr:twoCellAnchor>
    <xdr:from>
      <xdr:col>11</xdr:col>
      <xdr:colOff>476250</xdr:colOff>
      <xdr:row>20</xdr:row>
      <xdr:rowOff>180975</xdr:rowOff>
    </xdr:from>
    <xdr:to>
      <xdr:col>15</xdr:col>
      <xdr:colOff>238125</xdr:colOff>
      <xdr:row>37</xdr:row>
      <xdr:rowOff>28575</xdr:rowOff>
    </xdr:to>
    <xdr:sp macro="" textlink="">
      <xdr:nvSpPr>
        <xdr:cNvPr id="3" name="TextBox 2">
          <a:extLst>
            <a:ext uri="{FF2B5EF4-FFF2-40B4-BE49-F238E27FC236}">
              <a16:creationId xmlns:a16="http://schemas.microsoft.com/office/drawing/2014/main" id="{A8F23A66-C8B1-2501-17DF-B227FBCD8289}"/>
            </a:ext>
            <a:ext uri="{147F2762-F138-4A5C-976F-8EAC2B608ADB}">
              <a16:predDERef xmlns:a16="http://schemas.microsoft.com/office/drawing/2014/main" pred="{6031FCE6-3C59-84C6-810D-BB3FBF709825}"/>
            </a:ext>
          </a:extLst>
        </xdr:cNvPr>
        <xdr:cNvSpPr txBox="1"/>
      </xdr:nvSpPr>
      <xdr:spPr>
        <a:xfrm>
          <a:off x="7296150" y="5829300"/>
          <a:ext cx="2200275" cy="30861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PIE CHART CAN ONLY WORKS WITH SINGLE LIST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 GENERATE A PIE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YOU MUST SELECT THE COLUMN HEADING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SELECT A ROW AND THEN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INSIDE THE "INSERT" THERE IS CHART SECTION CHOOSE THE 2D PIE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IN THIS EXAMPLE WE SEE THE NUMBER OF NAYEEM ISLAM  IN DIFFERENT SUBJECTS.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CHALLENGE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PROBLEM: CREATE A CHART THAT SHOWS THE STUDENTS GETTTING HOW MUCH MARK IN PHYSICS.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HINT: USE COLUMN FOR PIE CHART</a:t>
          </a:r>
        </a:p>
      </xdr:txBody>
    </xdr:sp>
    <xdr:clientData/>
  </xdr:twoCellAnchor>
  <xdr:twoCellAnchor>
    <xdr:from>
      <xdr:col>11</xdr:col>
      <xdr:colOff>9525</xdr:colOff>
      <xdr:row>10</xdr:row>
      <xdr:rowOff>228600</xdr:rowOff>
    </xdr:from>
    <xdr:to>
      <xdr:col>16</xdr:col>
      <xdr:colOff>180975</xdr:colOff>
      <xdr:row>16</xdr:row>
      <xdr:rowOff>104775</xdr:rowOff>
    </xdr:to>
    <xdr:graphicFrame macro="">
      <xdr:nvGraphicFramePr>
        <xdr:cNvPr id="4" name="Chart 3">
          <a:extLst>
            <a:ext uri="{FF2B5EF4-FFF2-40B4-BE49-F238E27FC236}">
              <a16:creationId xmlns:a16="http://schemas.microsoft.com/office/drawing/2014/main" id="{81E74DF8-593B-33CD-81B1-9661A42CD8FF}"/>
            </a:ext>
            <a:ext uri="{147F2762-F138-4A5C-976F-8EAC2B608ADB}">
              <a16:predDERef xmlns:a16="http://schemas.microsoft.com/office/drawing/2014/main" pred="{A8F23A66-C8B1-2501-17DF-B227FBCD82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476250</xdr:colOff>
      <xdr:row>39</xdr:row>
      <xdr:rowOff>28575</xdr:rowOff>
    </xdr:from>
    <xdr:to>
      <xdr:col>9</xdr:col>
      <xdr:colOff>57150</xdr:colOff>
      <xdr:row>53</xdr:row>
      <xdr:rowOff>104775</xdr:rowOff>
    </xdr:to>
    <xdr:graphicFrame macro="">
      <xdr:nvGraphicFramePr>
        <xdr:cNvPr id="5" name="Chart 4">
          <a:extLst>
            <a:ext uri="{FF2B5EF4-FFF2-40B4-BE49-F238E27FC236}">
              <a16:creationId xmlns:a16="http://schemas.microsoft.com/office/drawing/2014/main" id="{4AC62DBA-5E15-B8C5-4C4B-B55230551D5C}"/>
            </a:ext>
            <a:ext uri="{147F2762-F138-4A5C-976F-8EAC2B608ADB}">
              <a16:predDERef xmlns:a16="http://schemas.microsoft.com/office/drawing/2014/main" pred="{81E74DF8-593B-33CD-81B1-9661A42CD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523875</xdr:colOff>
      <xdr:row>38</xdr:row>
      <xdr:rowOff>28575</xdr:rowOff>
    </xdr:from>
    <xdr:to>
      <xdr:col>18</xdr:col>
      <xdr:colOff>0</xdr:colOff>
      <xdr:row>48</xdr:row>
      <xdr:rowOff>114300</xdr:rowOff>
    </xdr:to>
    <xdr:sp macro="" textlink="">
      <xdr:nvSpPr>
        <xdr:cNvPr id="6" name="TextBox 5">
          <a:extLst>
            <a:ext uri="{FF2B5EF4-FFF2-40B4-BE49-F238E27FC236}">
              <a16:creationId xmlns:a16="http://schemas.microsoft.com/office/drawing/2014/main" id="{345D574B-D923-88EE-CB1B-62878B98CB58}"/>
            </a:ext>
            <a:ext uri="{147F2762-F138-4A5C-976F-8EAC2B608ADB}">
              <a16:predDERef xmlns:a16="http://schemas.microsoft.com/office/drawing/2014/main" pred="{4AC62DBA-5E15-B8C5-4C4B-B55230551D5C}"/>
            </a:ext>
          </a:extLst>
        </xdr:cNvPr>
        <xdr:cNvSpPr txBox="1"/>
      </xdr:nvSpPr>
      <xdr:spPr>
        <a:xfrm>
          <a:off x="7343775" y="9105900"/>
          <a:ext cx="3743325" cy="19907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SOLUTION: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SELECT THE COLUMN WHICH IS THE NAME OF ALL STUDENTS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SELECT THE PHYSICS COLUMN (WITH CTRL THEN SELECT)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GO TO THE PIE CHART AND SELECT 2D CHART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REMEMBER PIE CHART CAN ONLY SHOW SINGLE NUMBER SERIES</a:t>
          </a:r>
        </a:p>
      </xdr:txBody>
    </xdr:sp>
    <xdr:clientData/>
  </xdr:twoCellAnchor>
  <xdr:twoCellAnchor>
    <xdr:from>
      <xdr:col>12</xdr:col>
      <xdr:colOff>0</xdr:colOff>
      <xdr:row>62</xdr:row>
      <xdr:rowOff>114300</xdr:rowOff>
    </xdr:from>
    <xdr:to>
      <xdr:col>18</xdr:col>
      <xdr:colOff>266700</xdr:colOff>
      <xdr:row>75</xdr:row>
      <xdr:rowOff>152400</xdr:rowOff>
    </xdr:to>
    <xdr:sp macro="" textlink="">
      <xdr:nvSpPr>
        <xdr:cNvPr id="7" name="TextBox 6">
          <a:extLst>
            <a:ext uri="{FF2B5EF4-FFF2-40B4-BE49-F238E27FC236}">
              <a16:creationId xmlns:a16="http://schemas.microsoft.com/office/drawing/2014/main" id="{DE944469-530F-C84E-2D92-6CE848D59124}"/>
            </a:ext>
            <a:ext uri="{147F2762-F138-4A5C-976F-8EAC2B608ADB}">
              <a16:predDERef xmlns:a16="http://schemas.microsoft.com/office/drawing/2014/main" pred="{345D574B-D923-88EE-CB1B-62878B98CB58}"/>
            </a:ext>
          </a:extLst>
        </xdr:cNvPr>
        <xdr:cNvSpPr txBox="1"/>
      </xdr:nvSpPr>
      <xdr:spPr>
        <a:xfrm>
          <a:off x="7429500" y="13763625"/>
          <a:ext cx="3924300" cy="25146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1)SO THE SAME THING IN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1) NAYEEM ISLAMS NUMBER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2) AND ALL STUDENTS PHYSICS NUMBER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3) SAME WORK JUST LIKE PIE CHART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2) SHOW ALL STUDENTS BANGLA,PHYSICS AND MATH NUMBER ON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ANS: YOU CAN DO IT ON PIE CHART . PIE CHART CAN ONLY DOES THIS IN SINGLE SERIES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TO DO THE COLUN CHART OR LINE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PROCESS SAME SELECT AND COLUMN NAD GO TO CHART</a:t>
          </a:r>
        </a:p>
      </xdr:txBody>
    </xdr:sp>
    <xdr:clientData/>
  </xdr:twoCellAnchor>
  <xdr:twoCellAnchor>
    <xdr:from>
      <xdr:col>1</xdr:col>
      <xdr:colOff>504825</xdr:colOff>
      <xdr:row>60</xdr:row>
      <xdr:rowOff>180975</xdr:rowOff>
    </xdr:from>
    <xdr:to>
      <xdr:col>9</xdr:col>
      <xdr:colOff>85725</xdr:colOff>
      <xdr:row>75</xdr:row>
      <xdr:rowOff>66675</xdr:rowOff>
    </xdr:to>
    <xdr:graphicFrame macro="">
      <xdr:nvGraphicFramePr>
        <xdr:cNvPr id="8" name="Chart 7">
          <a:extLst>
            <a:ext uri="{FF2B5EF4-FFF2-40B4-BE49-F238E27FC236}">
              <a16:creationId xmlns:a16="http://schemas.microsoft.com/office/drawing/2014/main" id="{7C286307-0266-E4E0-E9A0-9DBE050BBCF1}"/>
            </a:ext>
            <a:ext uri="{147F2762-F138-4A5C-976F-8EAC2B608ADB}">
              <a16:predDERef xmlns:a16="http://schemas.microsoft.com/office/drawing/2014/main" pred="{DE944469-530F-C84E-2D92-6CE848D59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28575</xdr:colOff>
      <xdr:row>76</xdr:row>
      <xdr:rowOff>85725</xdr:rowOff>
    </xdr:from>
    <xdr:to>
      <xdr:col>9</xdr:col>
      <xdr:colOff>219075</xdr:colOff>
      <xdr:row>90</xdr:row>
      <xdr:rowOff>161925</xdr:rowOff>
    </xdr:to>
    <xdr:graphicFrame macro="">
      <xdr:nvGraphicFramePr>
        <xdr:cNvPr id="10" name="Chart 9">
          <a:extLst>
            <a:ext uri="{FF2B5EF4-FFF2-40B4-BE49-F238E27FC236}">
              <a16:creationId xmlns:a16="http://schemas.microsoft.com/office/drawing/2014/main" id="{7B5A3E5D-9B8C-5662-9239-D70A926792DC}"/>
            </a:ext>
            <a:ext uri="{147F2762-F138-4A5C-976F-8EAC2B608ADB}">
              <a16:predDERef xmlns:a16="http://schemas.microsoft.com/office/drawing/2014/main" pred="{7C286307-0266-E4E0-E9A0-9DBE050BB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200025</xdr:colOff>
      <xdr:row>119</xdr:row>
      <xdr:rowOff>9525</xdr:rowOff>
    </xdr:from>
    <xdr:to>
      <xdr:col>13</xdr:col>
      <xdr:colOff>180975</xdr:colOff>
      <xdr:row>139</xdr:row>
      <xdr:rowOff>114300</xdr:rowOff>
    </xdr:to>
    <xdr:graphicFrame macro="">
      <xdr:nvGraphicFramePr>
        <xdr:cNvPr id="12" name="Chart 11">
          <a:extLst>
            <a:ext uri="{FF2B5EF4-FFF2-40B4-BE49-F238E27FC236}">
              <a16:creationId xmlns:a16="http://schemas.microsoft.com/office/drawing/2014/main" id="{A8295B6A-8D7D-E82A-5423-0D0CACE05DFA}"/>
            </a:ext>
            <a:ext uri="{147F2762-F138-4A5C-976F-8EAC2B608ADB}">
              <a16:predDERef xmlns:a16="http://schemas.microsoft.com/office/drawing/2014/main" pred="{7B5A3E5D-9B8C-5662-9239-D70A926792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228600</xdr:colOff>
      <xdr:row>141</xdr:row>
      <xdr:rowOff>76200</xdr:rowOff>
    </xdr:from>
    <xdr:to>
      <xdr:col>22</xdr:col>
      <xdr:colOff>142875</xdr:colOff>
      <xdr:row>153</xdr:row>
      <xdr:rowOff>28575</xdr:rowOff>
    </xdr:to>
    <xdr:sp macro="" textlink="">
      <xdr:nvSpPr>
        <xdr:cNvPr id="9" name="TextBox 8">
          <a:extLst>
            <a:ext uri="{FF2B5EF4-FFF2-40B4-BE49-F238E27FC236}">
              <a16:creationId xmlns:a16="http://schemas.microsoft.com/office/drawing/2014/main" id="{B3ABCAD4-3664-3E91-0511-A8F9EBF878A8}"/>
            </a:ext>
            <a:ext uri="{147F2762-F138-4A5C-976F-8EAC2B608ADB}">
              <a16:predDERef xmlns:a16="http://schemas.microsoft.com/office/drawing/2014/main" pred="{A8295B6A-8D7D-E82A-5423-0D0CACE05DFA}"/>
            </a:ext>
          </a:extLst>
        </xdr:cNvPr>
        <xdr:cNvSpPr txBox="1"/>
      </xdr:nvSpPr>
      <xdr:spPr>
        <a:xfrm>
          <a:off x="9639300" y="29470350"/>
          <a:ext cx="4791075" cy="2438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CHARTING PROJECT: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CREATE A DASHBOARD FOR A MEETING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PLOT HOW MANY STORES BY CITY ,  DO IT WITH BAR CHART AND PIE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A COLUMN CHART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2) TOTAL SALES BY STATE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TOTAL SALSE BY CATEGORY</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EACH MONTHS SALES FOR THE WHOLE YEAR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xdr:col>
      <xdr:colOff>390525</xdr:colOff>
      <xdr:row>155</xdr:row>
      <xdr:rowOff>0</xdr:rowOff>
    </xdr:from>
    <xdr:to>
      <xdr:col>8</xdr:col>
      <xdr:colOff>428625</xdr:colOff>
      <xdr:row>169</xdr:row>
      <xdr:rowOff>76200</xdr:rowOff>
    </xdr:to>
    <xdr:graphicFrame macro="">
      <xdr:nvGraphicFramePr>
        <xdr:cNvPr id="11" name="Chart 10">
          <a:extLst>
            <a:ext uri="{FF2B5EF4-FFF2-40B4-BE49-F238E27FC236}">
              <a16:creationId xmlns:a16="http://schemas.microsoft.com/office/drawing/2014/main" id="{0655899E-E86A-4EF5-5EC8-85491C6C1BB2}"/>
            </a:ext>
            <a:ext uri="{147F2762-F138-4A5C-976F-8EAC2B608ADB}">
              <a16:predDERef xmlns:a16="http://schemas.microsoft.com/office/drawing/2014/main" pred="{B3ABCAD4-3664-3E91-0511-A8F9EBF878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257175</xdr:colOff>
      <xdr:row>154</xdr:row>
      <xdr:rowOff>180975</xdr:rowOff>
    </xdr:from>
    <xdr:to>
      <xdr:col>19</xdr:col>
      <xdr:colOff>361950</xdr:colOff>
      <xdr:row>173</xdr:row>
      <xdr:rowOff>171450</xdr:rowOff>
    </xdr:to>
    <xdr:graphicFrame macro="">
      <xdr:nvGraphicFramePr>
        <xdr:cNvPr id="13" name="Chart 12">
          <a:extLst>
            <a:ext uri="{FF2B5EF4-FFF2-40B4-BE49-F238E27FC236}">
              <a16:creationId xmlns:a16="http://schemas.microsoft.com/office/drawing/2014/main" id="{8CEE3A5A-23CC-4A1D-12C9-23CB27E65BC7}"/>
            </a:ext>
            <a:ext uri="{147F2762-F138-4A5C-976F-8EAC2B608ADB}">
              <a16:predDERef xmlns:a16="http://schemas.microsoft.com/office/drawing/2014/main" pred="{0655899E-E86A-4EF5-5EC8-85491C6C1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600075</xdr:colOff>
      <xdr:row>175</xdr:row>
      <xdr:rowOff>66675</xdr:rowOff>
    </xdr:from>
    <xdr:to>
      <xdr:col>8</xdr:col>
      <xdr:colOff>638175</xdr:colOff>
      <xdr:row>189</xdr:row>
      <xdr:rowOff>142875</xdr:rowOff>
    </xdr:to>
    <xdr:graphicFrame macro="">
      <xdr:nvGraphicFramePr>
        <xdr:cNvPr id="14" name="Chart 13">
          <a:extLst>
            <a:ext uri="{FF2B5EF4-FFF2-40B4-BE49-F238E27FC236}">
              <a16:creationId xmlns:a16="http://schemas.microsoft.com/office/drawing/2014/main" id="{37C6CA54-886D-69BF-D56C-930B7BA2B150}"/>
            </a:ext>
            <a:ext uri="{147F2762-F138-4A5C-976F-8EAC2B608ADB}">
              <a16:predDERef xmlns:a16="http://schemas.microsoft.com/office/drawing/2014/main" pred="{8CEE3A5A-23CC-4A1D-12C9-23CB27E65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219075</xdr:colOff>
      <xdr:row>201</xdr:row>
      <xdr:rowOff>28575</xdr:rowOff>
    </xdr:from>
    <xdr:to>
      <xdr:col>17</xdr:col>
      <xdr:colOff>371475</xdr:colOff>
      <xdr:row>211</xdr:row>
      <xdr:rowOff>38100</xdr:rowOff>
    </xdr:to>
    <xdr:sp macro="" textlink="">
      <xdr:nvSpPr>
        <xdr:cNvPr id="15" name="TextBox 14">
          <a:extLst>
            <a:ext uri="{FF2B5EF4-FFF2-40B4-BE49-F238E27FC236}">
              <a16:creationId xmlns:a16="http://schemas.microsoft.com/office/drawing/2014/main" id="{F6E6765D-2EB1-1C59-B418-0B2CB41701B8}"/>
            </a:ext>
            <a:ext uri="{147F2762-F138-4A5C-976F-8EAC2B608ADB}">
              <a16:predDERef xmlns:a16="http://schemas.microsoft.com/office/drawing/2014/main" pred="{37C6CA54-886D-69BF-D56C-930B7BA2B150}"/>
            </a:ext>
          </a:extLst>
        </xdr:cNvPr>
        <xdr:cNvSpPr txBox="1"/>
      </xdr:nvSpPr>
      <xdr:spPr>
        <a:xfrm>
          <a:off x="7800975" y="41052750"/>
          <a:ext cx="3810000" cy="21145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TOAL SALE BY CATEGORY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IT WILL BE A COLUMN CHART AND A PIE CHART AND A BAR CHART</a:t>
          </a:r>
        </a:p>
      </xdr:txBody>
    </xdr:sp>
    <xdr:clientData/>
  </xdr:twoCellAnchor>
  <xdr:twoCellAnchor>
    <xdr:from>
      <xdr:col>1</xdr:col>
      <xdr:colOff>457200</xdr:colOff>
      <xdr:row>216</xdr:row>
      <xdr:rowOff>76200</xdr:rowOff>
    </xdr:from>
    <xdr:to>
      <xdr:col>8</xdr:col>
      <xdr:colOff>495300</xdr:colOff>
      <xdr:row>230</xdr:row>
      <xdr:rowOff>152400</xdr:rowOff>
    </xdr:to>
    <xdr:graphicFrame macro="">
      <xdr:nvGraphicFramePr>
        <xdr:cNvPr id="16" name="Chart 15">
          <a:extLst>
            <a:ext uri="{FF2B5EF4-FFF2-40B4-BE49-F238E27FC236}">
              <a16:creationId xmlns:a16="http://schemas.microsoft.com/office/drawing/2014/main" id="{7C7243FD-4635-F600-0114-9A5EEEAC1473}"/>
            </a:ext>
            <a:ext uri="{147F2762-F138-4A5C-976F-8EAC2B608ADB}">
              <a16:predDERef xmlns:a16="http://schemas.microsoft.com/office/drawing/2014/main" pred="{F6E6765D-2EB1-1C59-B418-0B2CB41701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428625</xdr:colOff>
      <xdr:row>216</xdr:row>
      <xdr:rowOff>66675</xdr:rowOff>
    </xdr:from>
    <xdr:to>
      <xdr:col>16</xdr:col>
      <xdr:colOff>457200</xdr:colOff>
      <xdr:row>230</xdr:row>
      <xdr:rowOff>142875</xdr:rowOff>
    </xdr:to>
    <xdr:graphicFrame macro="">
      <xdr:nvGraphicFramePr>
        <xdr:cNvPr id="17" name="Chart 16">
          <a:extLst>
            <a:ext uri="{FF2B5EF4-FFF2-40B4-BE49-F238E27FC236}">
              <a16:creationId xmlns:a16="http://schemas.microsoft.com/office/drawing/2014/main" id="{309C68A7-E4D4-3085-EA1F-1430DF99E2A6}"/>
            </a:ext>
            <a:ext uri="{147F2762-F138-4A5C-976F-8EAC2B608ADB}">
              <a16:predDERef xmlns:a16="http://schemas.microsoft.com/office/drawing/2014/main" pred="{7C7243FD-4635-F600-0114-9A5EEEAC1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333375</xdr:colOff>
      <xdr:row>231</xdr:row>
      <xdr:rowOff>142875</xdr:rowOff>
    </xdr:from>
    <xdr:to>
      <xdr:col>9</xdr:col>
      <xdr:colOff>38100</xdr:colOff>
      <xdr:row>246</xdr:row>
      <xdr:rowOff>28575</xdr:rowOff>
    </xdr:to>
    <xdr:graphicFrame macro="">
      <xdr:nvGraphicFramePr>
        <xdr:cNvPr id="18" name="Chart 17">
          <a:extLst>
            <a:ext uri="{FF2B5EF4-FFF2-40B4-BE49-F238E27FC236}">
              <a16:creationId xmlns:a16="http://schemas.microsoft.com/office/drawing/2014/main" id="{4072FBAE-ED6A-7688-D453-F5A4B3282529}"/>
            </a:ext>
            <a:ext uri="{147F2762-F138-4A5C-976F-8EAC2B608ADB}">
              <a16:predDERef xmlns:a16="http://schemas.microsoft.com/office/drawing/2014/main" pred="{309C68A7-E4D4-3085-EA1F-1430DF99E2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152400</xdr:colOff>
      <xdr:row>253</xdr:row>
      <xdr:rowOff>95250</xdr:rowOff>
    </xdr:from>
    <xdr:to>
      <xdr:col>17</xdr:col>
      <xdr:colOff>542925</xdr:colOff>
      <xdr:row>264</xdr:row>
      <xdr:rowOff>19050</xdr:rowOff>
    </xdr:to>
    <xdr:sp macro="" textlink="">
      <xdr:nvSpPr>
        <xdr:cNvPr id="19" name="TextBox 18">
          <a:extLst>
            <a:ext uri="{FF2B5EF4-FFF2-40B4-BE49-F238E27FC236}">
              <a16:creationId xmlns:a16="http://schemas.microsoft.com/office/drawing/2014/main" id="{366B4155-2013-5449-5539-9ABC7956BE90}"/>
            </a:ext>
            <a:ext uri="{147F2762-F138-4A5C-976F-8EAC2B608ADB}">
              <a16:predDERef xmlns:a16="http://schemas.microsoft.com/office/drawing/2014/main" pred="{4072FBAE-ED6A-7688-D453-F5A4B3282529}"/>
            </a:ext>
          </a:extLst>
        </xdr:cNvPr>
        <xdr:cNvSpPr txBox="1"/>
      </xdr:nvSpPr>
      <xdr:spPr>
        <a:xfrm>
          <a:off x="8953500" y="51225450"/>
          <a:ext cx="2828925" cy="2019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TREND ANALYSIS LINE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EACH MONTJHS SALE FOR THE YEAR</a:t>
          </a:r>
        </a:p>
      </xdr:txBody>
    </xdr:sp>
    <xdr:clientData/>
  </xdr:twoCellAnchor>
  <xdr:twoCellAnchor>
    <xdr:from>
      <xdr:col>11</xdr:col>
      <xdr:colOff>409575</xdr:colOff>
      <xdr:row>265</xdr:row>
      <xdr:rowOff>142875</xdr:rowOff>
    </xdr:from>
    <xdr:to>
      <xdr:col>19</xdr:col>
      <xdr:colOff>104775</xdr:colOff>
      <xdr:row>280</xdr:row>
      <xdr:rowOff>28575</xdr:rowOff>
    </xdr:to>
    <xdr:graphicFrame macro="">
      <xdr:nvGraphicFramePr>
        <xdr:cNvPr id="21" name="Chart 20">
          <a:extLst>
            <a:ext uri="{FF2B5EF4-FFF2-40B4-BE49-F238E27FC236}">
              <a16:creationId xmlns:a16="http://schemas.microsoft.com/office/drawing/2014/main" id="{0C78E43F-96D5-D71E-19BD-9141CD8A9FEB}"/>
            </a:ext>
            <a:ext uri="{147F2762-F138-4A5C-976F-8EAC2B608ADB}">
              <a16:predDERef xmlns:a16="http://schemas.microsoft.com/office/drawing/2014/main" pred="{366B4155-2013-5449-5539-9ABC7956BE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0</xdr:colOff>
      <xdr:row>272</xdr:row>
      <xdr:rowOff>57150</xdr:rowOff>
    </xdr:from>
    <xdr:to>
      <xdr:col>8</xdr:col>
      <xdr:colOff>266700</xdr:colOff>
      <xdr:row>286</xdr:row>
      <xdr:rowOff>133350</xdr:rowOff>
    </xdr:to>
    <xdr:graphicFrame macro="">
      <xdr:nvGraphicFramePr>
        <xdr:cNvPr id="22" name="Chart 21">
          <a:extLst>
            <a:ext uri="{FF2B5EF4-FFF2-40B4-BE49-F238E27FC236}">
              <a16:creationId xmlns:a16="http://schemas.microsoft.com/office/drawing/2014/main" id="{EAA6887A-5B10-3AFB-0064-FB01173B2273}"/>
            </a:ext>
            <a:ext uri="{147F2762-F138-4A5C-976F-8EAC2B608ADB}">
              <a16:predDERef xmlns:a16="http://schemas.microsoft.com/office/drawing/2014/main" pred="{0C78E43F-96D5-D71E-19BD-9141CD8A9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381000</xdr:colOff>
      <xdr:row>284</xdr:row>
      <xdr:rowOff>66675</xdr:rowOff>
    </xdr:from>
    <xdr:to>
      <xdr:col>19</xdr:col>
      <xdr:colOff>76200</xdr:colOff>
      <xdr:row>298</xdr:row>
      <xdr:rowOff>142875</xdr:rowOff>
    </xdr:to>
    <xdr:graphicFrame macro="">
      <xdr:nvGraphicFramePr>
        <xdr:cNvPr id="23" name="Chart 22">
          <a:extLst>
            <a:ext uri="{FF2B5EF4-FFF2-40B4-BE49-F238E27FC236}">
              <a16:creationId xmlns:a16="http://schemas.microsoft.com/office/drawing/2014/main" id="{C80DBB81-50CC-47DB-BD81-5C30031A6985}"/>
            </a:ext>
            <a:ext uri="{147F2762-F138-4A5C-976F-8EAC2B608ADB}">
              <a16:predDERef xmlns:a16="http://schemas.microsoft.com/office/drawing/2014/main" pred="{EAA6887A-5B10-3AFB-0064-FB01173B22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514350</xdr:colOff>
      <xdr:row>306</xdr:row>
      <xdr:rowOff>47625</xdr:rowOff>
    </xdr:from>
    <xdr:to>
      <xdr:col>15</xdr:col>
      <xdr:colOff>600075</xdr:colOff>
      <xdr:row>314</xdr:row>
      <xdr:rowOff>28575</xdr:rowOff>
    </xdr:to>
    <xdr:sp macro="" textlink="">
      <xdr:nvSpPr>
        <xdr:cNvPr id="24" name="TextBox 23">
          <a:extLst>
            <a:ext uri="{FF2B5EF4-FFF2-40B4-BE49-F238E27FC236}">
              <a16:creationId xmlns:a16="http://schemas.microsoft.com/office/drawing/2014/main" id="{929B7251-6F5B-5695-AC0D-2C06C9B91D61}"/>
            </a:ext>
            <a:ext uri="{147F2762-F138-4A5C-976F-8EAC2B608ADB}">
              <a16:predDERef xmlns:a16="http://schemas.microsoft.com/office/drawing/2014/main" pred="{C80DBB81-50CC-47DB-BD81-5C30031A6985}"/>
            </a:ext>
          </a:extLst>
        </xdr:cNvPr>
        <xdr:cNvSpPr txBox="1"/>
      </xdr:nvSpPr>
      <xdr:spPr>
        <a:xfrm>
          <a:off x="9086850" y="61379100"/>
          <a:ext cx="1914525" cy="15049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SALES BY STATE(SUM OF THE AMOUNT OF SALES BY EACH STATE)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6 CATEGORY (STATE) SO WE DIA  PIE CHART</a:t>
          </a:r>
        </a:p>
      </xdr:txBody>
    </xdr:sp>
    <xdr:clientData/>
  </xdr:twoCellAnchor>
  <xdr:twoCellAnchor>
    <xdr:from>
      <xdr:col>5</xdr:col>
      <xdr:colOff>85725</xdr:colOff>
      <xdr:row>315</xdr:row>
      <xdr:rowOff>76200</xdr:rowOff>
    </xdr:from>
    <xdr:to>
      <xdr:col>12</xdr:col>
      <xdr:colOff>142875</xdr:colOff>
      <xdr:row>329</xdr:row>
      <xdr:rowOff>152400</xdr:rowOff>
    </xdr:to>
    <xdr:graphicFrame macro="">
      <xdr:nvGraphicFramePr>
        <xdr:cNvPr id="25" name="Chart 24">
          <a:extLst>
            <a:ext uri="{FF2B5EF4-FFF2-40B4-BE49-F238E27FC236}">
              <a16:creationId xmlns:a16="http://schemas.microsoft.com/office/drawing/2014/main" id="{517159F0-0E74-4B8F-0678-CDA2A4BBA3CF}"/>
            </a:ext>
            <a:ext uri="{147F2762-F138-4A5C-976F-8EAC2B608ADB}">
              <a16:predDERef xmlns:a16="http://schemas.microsoft.com/office/drawing/2014/main" pred="{929B7251-6F5B-5695-AC0D-2C06C9B91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114300</xdr:colOff>
      <xdr:row>335</xdr:row>
      <xdr:rowOff>180975</xdr:rowOff>
    </xdr:from>
    <xdr:to>
      <xdr:col>13</xdr:col>
      <xdr:colOff>523875</xdr:colOff>
      <xdr:row>350</xdr:row>
      <xdr:rowOff>66675</xdr:rowOff>
    </xdr:to>
    <xdr:graphicFrame macro="">
      <xdr:nvGraphicFramePr>
        <xdr:cNvPr id="27" name="Chart 26">
          <a:extLst>
            <a:ext uri="{FF2B5EF4-FFF2-40B4-BE49-F238E27FC236}">
              <a16:creationId xmlns:a16="http://schemas.microsoft.com/office/drawing/2014/main" id="{B97984AC-B661-8200-50E5-7E2BDE7539C0}"/>
            </a:ext>
            <a:ext uri="{147F2762-F138-4A5C-976F-8EAC2B608ADB}">
              <a16:predDERef xmlns:a16="http://schemas.microsoft.com/office/drawing/2014/main" pred="{517159F0-0E74-4B8F-0678-CDA2A4BBA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47625</xdr:colOff>
      <xdr:row>352</xdr:row>
      <xdr:rowOff>57150</xdr:rowOff>
    </xdr:from>
    <xdr:to>
      <xdr:col>18</xdr:col>
      <xdr:colOff>171450</xdr:colOff>
      <xdr:row>365</xdr:row>
      <xdr:rowOff>152400</xdr:rowOff>
    </xdr:to>
    <xdr:sp macro="" textlink="">
      <xdr:nvSpPr>
        <xdr:cNvPr id="28" name="TextBox 27">
          <a:extLst>
            <a:ext uri="{FF2B5EF4-FFF2-40B4-BE49-F238E27FC236}">
              <a16:creationId xmlns:a16="http://schemas.microsoft.com/office/drawing/2014/main" id="{8878C95F-4D9D-EAE3-3F48-23DA7C2C7092}"/>
            </a:ext>
            <a:ext uri="{147F2762-F138-4A5C-976F-8EAC2B608ADB}">
              <a16:predDERef xmlns:a16="http://schemas.microsoft.com/office/drawing/2014/main" pred="{B97984AC-B661-8200-50E5-7E2BDE7539C0}"/>
            </a:ext>
          </a:extLst>
        </xdr:cNvPr>
        <xdr:cNvSpPr txBox="1"/>
      </xdr:nvSpPr>
      <xdr:spPr>
        <a:xfrm>
          <a:off x="9677400" y="70151625"/>
          <a:ext cx="3171825" cy="2571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STACKED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CAN USE CLUSTERED COLUMN TO VISUALIZETHE SALES HAPPEND IN 2018 AND 2019 RESPECTIVELY BUT IF WE WANT TO VISUALIZE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TOTAL SALES IN 2018 AND 2019 IN BOOTS, CLIMBING GEAR AND KAYAKS ALSO WITH THEIR RESPECTIVE VALUE WE NEED THE STACKED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STACKED COLUMN CHART WILL SHOW TOTAL SALES AND ALSO INDIVIDUAL CONTRIBUTION.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DATA AND CLICK STACKED COLUMN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CLICK ON THE CHART AND CLICK IN THE PANEL TURN ON THE DATA LABEL</a:t>
          </a:r>
        </a:p>
      </xdr:txBody>
    </xdr:sp>
    <xdr:clientData/>
  </xdr:twoCellAnchor>
  <xdr:twoCellAnchor>
    <xdr:from>
      <xdr:col>2</xdr:col>
      <xdr:colOff>123825</xdr:colOff>
      <xdr:row>351</xdr:row>
      <xdr:rowOff>171450</xdr:rowOff>
    </xdr:from>
    <xdr:to>
      <xdr:col>7</xdr:col>
      <xdr:colOff>447675</xdr:colOff>
      <xdr:row>366</xdr:row>
      <xdr:rowOff>57150</xdr:rowOff>
    </xdr:to>
    <xdr:graphicFrame macro="">
      <xdr:nvGraphicFramePr>
        <xdr:cNvPr id="29" name="Chart 28">
          <a:extLst>
            <a:ext uri="{FF2B5EF4-FFF2-40B4-BE49-F238E27FC236}">
              <a16:creationId xmlns:a16="http://schemas.microsoft.com/office/drawing/2014/main" id="{BB781413-53D5-683D-BD14-13DE1A2E55C8}"/>
            </a:ext>
            <a:ext uri="{147F2762-F138-4A5C-976F-8EAC2B608ADB}">
              <a16:predDERef xmlns:a16="http://schemas.microsoft.com/office/drawing/2014/main" pred="{8878C95F-4D9D-EAE3-3F48-23DA7C2C7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438150</xdr:colOff>
      <xdr:row>374</xdr:row>
      <xdr:rowOff>123825</xdr:rowOff>
    </xdr:from>
    <xdr:to>
      <xdr:col>18</xdr:col>
      <xdr:colOff>0</xdr:colOff>
      <xdr:row>387</xdr:row>
      <xdr:rowOff>133350</xdr:rowOff>
    </xdr:to>
    <xdr:sp macro="" textlink="">
      <xdr:nvSpPr>
        <xdr:cNvPr id="30" name="TextBox 29">
          <a:extLst>
            <a:ext uri="{FF2B5EF4-FFF2-40B4-BE49-F238E27FC236}">
              <a16:creationId xmlns:a16="http://schemas.microsoft.com/office/drawing/2014/main" id="{030DDA22-8CC7-CB02-BC30-F99C2E6E159A}"/>
            </a:ext>
            <a:ext uri="{147F2762-F138-4A5C-976F-8EAC2B608ADB}">
              <a16:predDERef xmlns:a16="http://schemas.microsoft.com/office/drawing/2014/main" pred="{BB781413-53D5-683D-BD14-13DE1A2E55C8}"/>
            </a:ext>
          </a:extLst>
        </xdr:cNvPr>
        <xdr:cNvSpPr txBox="1"/>
      </xdr:nvSpPr>
      <xdr:spPr>
        <a:xfrm>
          <a:off x="7353300" y="74409300"/>
          <a:ext cx="5324475" cy="24860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PROBLEM: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HAVE BOOTS,CLIMBING GEAR AND KAYAKS SALE IN 2018 AND 2019.</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TO MAKE 2 CHART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SHOW TOTAL SALES IN 2019 AND 2018 WITH THE ADDITIONAL TAOTAL SALE COLUIM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SHOW TOTAL SALE BY THE ELEMENT IN 2 YEARS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AGAIN SHOOW TOTAL SALE BUT WITH EACH OF THEIR CONTRIBUTION WITH STACKED CHART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SHOW THE SAME THING BUT WITH THE PERCENTAGE VALUE OF THEIR CONTRIBUTION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 ANS: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MAKE ANOTHER COLUMN WITH TOTAL SALES AND THEN PLOT IT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WE DONT NEED THE TOTAL SALES COLUMN JUST SELECT OTHER AND GO TO THE STACKED COLUMN CHART(DONE BEFORE)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WE CHOOSE THE 100% STACKED COLUMN CHART AND PLOT IT  </a:t>
          </a:r>
        </a:p>
      </xdr:txBody>
    </xdr:sp>
    <xdr:clientData/>
  </xdr:twoCellAnchor>
  <xdr:twoCellAnchor>
    <xdr:from>
      <xdr:col>3</xdr:col>
      <xdr:colOff>714375</xdr:colOff>
      <xdr:row>386</xdr:row>
      <xdr:rowOff>66675</xdr:rowOff>
    </xdr:from>
    <xdr:to>
      <xdr:col>9</xdr:col>
      <xdr:colOff>200025</xdr:colOff>
      <xdr:row>400</xdr:row>
      <xdr:rowOff>142875</xdr:rowOff>
    </xdr:to>
    <xdr:graphicFrame macro="">
      <xdr:nvGraphicFramePr>
        <xdr:cNvPr id="32" name="Chart 31">
          <a:extLst>
            <a:ext uri="{FF2B5EF4-FFF2-40B4-BE49-F238E27FC236}">
              <a16:creationId xmlns:a16="http://schemas.microsoft.com/office/drawing/2014/main" id="{339F00AD-EFC1-FD6B-E1A1-70C5C124501F}"/>
            </a:ext>
            <a:ext uri="{147F2762-F138-4A5C-976F-8EAC2B608ADB}">
              <a16:predDERef xmlns:a16="http://schemas.microsoft.com/office/drawing/2014/main" pred="{030DDA22-8CC7-CB02-BC30-F99C2E6E15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552450</xdr:colOff>
      <xdr:row>388</xdr:row>
      <xdr:rowOff>85725</xdr:rowOff>
    </xdr:from>
    <xdr:to>
      <xdr:col>16</xdr:col>
      <xdr:colOff>581025</xdr:colOff>
      <xdr:row>402</xdr:row>
      <xdr:rowOff>161925</xdr:rowOff>
    </xdr:to>
    <xdr:graphicFrame macro="">
      <xdr:nvGraphicFramePr>
        <xdr:cNvPr id="33" name="Chart 32">
          <a:extLst>
            <a:ext uri="{FF2B5EF4-FFF2-40B4-BE49-F238E27FC236}">
              <a16:creationId xmlns:a16="http://schemas.microsoft.com/office/drawing/2014/main" id="{D6B19DDF-56C8-A153-0F49-809F669D7EFB}"/>
            </a:ext>
            <a:ext uri="{147F2762-F138-4A5C-976F-8EAC2B608ADB}">
              <a16:predDERef xmlns:a16="http://schemas.microsoft.com/office/drawing/2014/main" pred="{339F00AD-EFC1-FD6B-E1A1-70C5C1245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352425</xdr:colOff>
      <xdr:row>403</xdr:row>
      <xdr:rowOff>95250</xdr:rowOff>
    </xdr:from>
    <xdr:to>
      <xdr:col>16</xdr:col>
      <xdr:colOff>381000</xdr:colOff>
      <xdr:row>417</xdr:row>
      <xdr:rowOff>171450</xdr:rowOff>
    </xdr:to>
    <xdr:graphicFrame macro="">
      <xdr:nvGraphicFramePr>
        <xdr:cNvPr id="35" name="Chart 34">
          <a:extLst>
            <a:ext uri="{FF2B5EF4-FFF2-40B4-BE49-F238E27FC236}">
              <a16:creationId xmlns:a16="http://schemas.microsoft.com/office/drawing/2014/main" id="{D8C39ABA-F56B-9B3D-696F-F950E12A8BEA}"/>
            </a:ext>
            <a:ext uri="{147F2762-F138-4A5C-976F-8EAC2B608ADB}">
              <a16:predDERef xmlns:a16="http://schemas.microsoft.com/office/drawing/2014/main" pred="{D6B19DDF-56C8-A153-0F49-809F669D7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xdr:col>
      <xdr:colOff>457200</xdr:colOff>
      <xdr:row>403</xdr:row>
      <xdr:rowOff>66675</xdr:rowOff>
    </xdr:from>
    <xdr:to>
      <xdr:col>8</xdr:col>
      <xdr:colOff>885825</xdr:colOff>
      <xdr:row>417</xdr:row>
      <xdr:rowOff>142875</xdr:rowOff>
    </xdr:to>
    <xdr:graphicFrame macro="">
      <xdr:nvGraphicFramePr>
        <xdr:cNvPr id="36" name="Chart 35">
          <a:extLst>
            <a:ext uri="{FF2B5EF4-FFF2-40B4-BE49-F238E27FC236}">
              <a16:creationId xmlns:a16="http://schemas.microsoft.com/office/drawing/2014/main" id="{2AEADEDF-4B31-7844-4CB3-2A4A8EF399EE}"/>
            </a:ext>
            <a:ext uri="{147F2762-F138-4A5C-976F-8EAC2B608ADB}">
              <a16:predDERef xmlns:a16="http://schemas.microsoft.com/office/drawing/2014/main" pred="{D8C39ABA-F56B-9B3D-696F-F950E12A8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xdr:col>
      <xdr:colOff>771525</xdr:colOff>
      <xdr:row>423</xdr:row>
      <xdr:rowOff>66675</xdr:rowOff>
    </xdr:from>
    <xdr:to>
      <xdr:col>12</xdr:col>
      <xdr:colOff>381000</xdr:colOff>
      <xdr:row>435</xdr:row>
      <xdr:rowOff>123825</xdr:rowOff>
    </xdr:to>
    <xdr:graphicFrame macro="">
      <xdr:nvGraphicFramePr>
        <xdr:cNvPr id="37" name="Chart 36">
          <a:extLst>
            <a:ext uri="{FF2B5EF4-FFF2-40B4-BE49-F238E27FC236}">
              <a16:creationId xmlns:a16="http://schemas.microsoft.com/office/drawing/2014/main" id="{083229E2-B498-C093-60CA-D4307B64B357}"/>
            </a:ext>
            <a:ext uri="{147F2762-F138-4A5C-976F-8EAC2B608ADB}">
              <a16:predDERef xmlns:a16="http://schemas.microsoft.com/office/drawing/2014/main" pred="{2AEADEDF-4B31-7844-4CB3-2A4A8EF399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1133475</xdr:colOff>
      <xdr:row>443</xdr:row>
      <xdr:rowOff>28575</xdr:rowOff>
    </xdr:from>
    <xdr:to>
      <xdr:col>11</xdr:col>
      <xdr:colOff>476250</xdr:colOff>
      <xdr:row>451</xdr:row>
      <xdr:rowOff>57150</xdr:rowOff>
    </xdr:to>
    <xdr:sp macro="" textlink="">
      <xdr:nvSpPr>
        <xdr:cNvPr id="38" name="TextBox 37">
          <a:extLst>
            <a:ext uri="{FF2B5EF4-FFF2-40B4-BE49-F238E27FC236}">
              <a16:creationId xmlns:a16="http://schemas.microsoft.com/office/drawing/2014/main" id="{D695F12B-4F65-F44F-FAF5-74313E082B42}"/>
            </a:ext>
            <a:ext uri="{147F2762-F138-4A5C-976F-8EAC2B608ADB}">
              <a16:predDERef xmlns:a16="http://schemas.microsoft.com/office/drawing/2014/main" pred="{083229E2-B498-C093-60CA-D4307B64B357}"/>
            </a:ext>
          </a:extLst>
        </xdr:cNvPr>
        <xdr:cNvSpPr txBox="1"/>
      </xdr:nvSpPr>
      <xdr:spPr>
        <a:xfrm>
          <a:off x="4000500" y="88839675"/>
          <a:ext cx="4886325" cy="15525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 ALL OF OUR CHARTS THE EASIEST AND TO THE POINT CHART IS "WITH THE BACK PACK" THE 100% COLUMN CHART OR THE STACKED CHART IS DIFFICULT TO UNDERSTAND . WE USE THE LAST ONE</a:t>
          </a:r>
        </a:p>
        <a:p>
          <a:pPr marL="0" indent="0" algn="l"/>
          <a:endParaRPr lang="en-US" sz="1100">
            <a:latin typeface="+mn-lt"/>
            <a:ea typeface="+mn-lt"/>
            <a:cs typeface="+mn-lt"/>
          </a:endParaRPr>
        </a:p>
      </xdr:txBody>
    </xdr:sp>
    <xdr:clientData/>
  </xdr:twoCellAnchor>
  <xdr:twoCellAnchor>
    <xdr:from>
      <xdr:col>2</xdr:col>
      <xdr:colOff>542925</xdr:colOff>
      <xdr:row>477</xdr:row>
      <xdr:rowOff>161925</xdr:rowOff>
    </xdr:from>
    <xdr:to>
      <xdr:col>9</xdr:col>
      <xdr:colOff>504825</xdr:colOff>
      <xdr:row>482</xdr:row>
      <xdr:rowOff>161925</xdr:rowOff>
    </xdr:to>
    <xdr:sp macro="" textlink="">
      <xdr:nvSpPr>
        <xdr:cNvPr id="39" name="TextBox 38">
          <a:extLst>
            <a:ext uri="{FF2B5EF4-FFF2-40B4-BE49-F238E27FC236}">
              <a16:creationId xmlns:a16="http://schemas.microsoft.com/office/drawing/2014/main" id="{ECCEE6BC-884A-978C-1D08-3833A796C7DB}"/>
            </a:ext>
            <a:ext uri="{147F2762-F138-4A5C-976F-8EAC2B608ADB}">
              <a16:predDERef xmlns:a16="http://schemas.microsoft.com/office/drawing/2014/main" pred="{D695F12B-4F65-F44F-FAF5-74313E082B42}"/>
            </a:ext>
          </a:extLst>
        </xdr:cNvPr>
        <xdr:cNvSpPr txBox="1"/>
      </xdr:nvSpPr>
      <xdr:spPr>
        <a:xfrm>
          <a:off x="1762125" y="95450025"/>
          <a:ext cx="5657850"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600" b="1" i="0" u="none" strike="noStrike">
              <a:solidFill>
                <a:srgbClr val="000000"/>
              </a:solidFill>
              <a:latin typeface="Calibri" panose="020F0502020204030204" pitchFamily="34" charset="0"/>
              <a:cs typeface="Calibri" panose="020F0502020204030204" pitchFamily="34" charset="0"/>
            </a:rPr>
            <a:t>EXTRACTING INSIGHTS FOR LINE CHART</a:t>
          </a:r>
          <a:endParaRPr lang="en-US" sz="2600" b="1" i="0" u="none" strike="noStrike">
            <a:solidFill>
              <a:srgbClr val="000000"/>
            </a:solidFill>
            <a:latin typeface="+mn-lt"/>
            <a:ea typeface="+mn-lt"/>
            <a:cs typeface="+mn-lt"/>
          </a:endParaRPr>
        </a:p>
        <a:p>
          <a:pPr marL="0" indent="0" algn="l"/>
          <a:endParaRPr lang="en-US" sz="2600" b="1">
            <a:latin typeface="+mn-lt"/>
            <a:ea typeface="+mn-lt"/>
            <a:cs typeface="+mn-lt"/>
          </a:endParaRPr>
        </a:p>
      </xdr:txBody>
    </xdr:sp>
    <xdr:clientData/>
  </xdr:twoCellAnchor>
  <xdr:twoCellAnchor>
    <xdr:from>
      <xdr:col>11</xdr:col>
      <xdr:colOff>285750</xdr:colOff>
      <xdr:row>478</xdr:row>
      <xdr:rowOff>123825</xdr:rowOff>
    </xdr:from>
    <xdr:to>
      <xdr:col>15</xdr:col>
      <xdr:colOff>581025</xdr:colOff>
      <xdr:row>488</xdr:row>
      <xdr:rowOff>180975</xdr:rowOff>
    </xdr:to>
    <xdr:sp macro="" textlink="">
      <xdr:nvSpPr>
        <xdr:cNvPr id="40" name="TextBox 39">
          <a:extLst>
            <a:ext uri="{FF2B5EF4-FFF2-40B4-BE49-F238E27FC236}">
              <a16:creationId xmlns:a16="http://schemas.microsoft.com/office/drawing/2014/main" id="{91792CCF-0C9D-0CA5-0FA4-A073008DC52F}"/>
            </a:ext>
            <a:ext uri="{147F2762-F138-4A5C-976F-8EAC2B608ADB}">
              <a16:predDERef xmlns:a16="http://schemas.microsoft.com/office/drawing/2014/main" pred="{ECCEE6BC-884A-978C-1D08-3833A796C7DB}"/>
            </a:ext>
          </a:extLst>
        </xdr:cNvPr>
        <xdr:cNvSpPr txBox="1"/>
      </xdr:nvSpPr>
      <xdr:spPr>
        <a:xfrm>
          <a:off x="8696325" y="95602425"/>
          <a:ext cx="2733675" cy="19621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PROBLEM: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FIRST CALCULATE RUNNING TOTAL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EXPLAIN WHAT YOU DID</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2) ADD INDIVIDUAL MONTHLY TOTALS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SHOW TREND OVER THE YEAR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SOLUTION: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7</xdr:col>
      <xdr:colOff>219075</xdr:colOff>
      <xdr:row>487</xdr:row>
      <xdr:rowOff>57150</xdr:rowOff>
    </xdr:from>
    <xdr:to>
      <xdr:col>12</xdr:col>
      <xdr:colOff>428625</xdr:colOff>
      <xdr:row>522</xdr:row>
      <xdr:rowOff>57150</xdr:rowOff>
    </xdr:to>
    <xdr:sp macro="" textlink="">
      <xdr:nvSpPr>
        <xdr:cNvPr id="41" name="TextBox 40">
          <a:extLst>
            <a:ext uri="{FF2B5EF4-FFF2-40B4-BE49-F238E27FC236}">
              <a16:creationId xmlns:a16="http://schemas.microsoft.com/office/drawing/2014/main" id="{9E25F420-D26D-F4DB-3689-AC5D77D97C21}"/>
            </a:ext>
            <a:ext uri="{147F2762-F138-4A5C-976F-8EAC2B608ADB}">
              <a16:predDERef xmlns:a16="http://schemas.microsoft.com/office/drawing/2014/main" pred="{91792CCF-0C9D-0CA5-0FA4-A073008DC52F}"/>
            </a:ext>
          </a:extLst>
        </xdr:cNvPr>
        <xdr:cNvSpPr txBox="1"/>
      </xdr:nvSpPr>
      <xdr:spPr>
        <a:xfrm>
          <a:off x="5715000" y="97259775"/>
          <a:ext cx="3762375" cy="6667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PROCESS OF FINDING RUNNING TOTAL FROM MONTHLY TOTAL.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WHAT WE SEE: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        = 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50+100    = 150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150+150  = 300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300+200  = 500</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HERE IS THE CALCULATION OF MONTHLY TOTAL THAT WE WNT TO DO</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0+50                             = 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                    = 150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0+50+100+150           = 300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0+50+100+150+200  = 500</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THIS IS THE ACTUAL CALCULATION.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HOW TO DO IT ON EXCEL: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SUM($COLUMN_LABEL:FIRST ELEMENT)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WE NEED TO PUT THE ABSOLUTE VALUE IN THE COLUM NAME CELL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3)AND THEN AUTO FILL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SO WHAT WE DO IS SELECT THE COLUM THEN ADD 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AFTER THE AUTO FILL IT BECOME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a:t>
          </a:r>
        </a:p>
        <a:p>
          <a:pPr marL="0" indent="0" algn="l"/>
          <a:r>
            <a:rPr lang="en-US" sz="1100" b="0" i="0" u="none" strike="noStrike">
              <a:solidFill>
                <a:srgbClr val="000000"/>
              </a:solidFill>
              <a:latin typeface="Calibri" panose="020F0502020204030204" pitchFamily="34" charset="0"/>
              <a:cs typeface="Calibri" panose="020F0502020204030204" pitchFamily="34" charset="0"/>
            </a:rPr>
            <a:t>0+50+100+150</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 FUNCTION IS =SUM(D$486:D487)</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PUT THE ABSOLUTE VALUE IN THE CELL OF THE COLUMN NAME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SO WHEN WE AUTO FILL IT BECOME LIKE THIS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D$486:D487 = 0+50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D$486:D488 = 0+50+100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D$486:D489 = 0+50+100+150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D$486:D490 = 0+50+100+150+200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D$486:D491 = 0+50+100+150+200+300</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0</xdr:col>
      <xdr:colOff>590550</xdr:colOff>
      <xdr:row>501</xdr:row>
      <xdr:rowOff>123825</xdr:rowOff>
    </xdr:from>
    <xdr:to>
      <xdr:col>6</xdr:col>
      <xdr:colOff>95250</xdr:colOff>
      <xdr:row>516</xdr:row>
      <xdr:rowOff>9525</xdr:rowOff>
    </xdr:to>
    <xdr:graphicFrame macro="">
      <xdr:nvGraphicFramePr>
        <xdr:cNvPr id="42" name="Chart 41">
          <a:extLst>
            <a:ext uri="{FF2B5EF4-FFF2-40B4-BE49-F238E27FC236}">
              <a16:creationId xmlns:a16="http://schemas.microsoft.com/office/drawing/2014/main" id="{4FCAAA20-835C-DB89-B654-F87CA6C88054}"/>
            </a:ext>
            <a:ext uri="{147F2762-F138-4A5C-976F-8EAC2B608ADB}">
              <a16:predDERef xmlns:a16="http://schemas.microsoft.com/office/drawing/2014/main" pred="{9E25F420-D26D-F4DB-3689-AC5D77D97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0</xdr:col>
      <xdr:colOff>590550</xdr:colOff>
      <xdr:row>516</xdr:row>
      <xdr:rowOff>133350</xdr:rowOff>
    </xdr:from>
    <xdr:to>
      <xdr:col>6</xdr:col>
      <xdr:colOff>95250</xdr:colOff>
      <xdr:row>531</xdr:row>
      <xdr:rowOff>19050</xdr:rowOff>
    </xdr:to>
    <xdr:graphicFrame macro="">
      <xdr:nvGraphicFramePr>
        <xdr:cNvPr id="44" name="Chart 43">
          <a:extLst>
            <a:ext uri="{FF2B5EF4-FFF2-40B4-BE49-F238E27FC236}">
              <a16:creationId xmlns:a16="http://schemas.microsoft.com/office/drawing/2014/main" id="{D4ED75A1-596A-54E9-ADFF-9DFB78CA5647}"/>
            </a:ext>
            <a:ext uri="{147F2762-F138-4A5C-976F-8EAC2B608ADB}">
              <a16:predDERef xmlns:a16="http://schemas.microsoft.com/office/drawing/2014/main" pred="{4FCAAA20-835C-DB89-B654-F87CA6C88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6</xdr:col>
      <xdr:colOff>285750</xdr:colOff>
      <xdr:row>523</xdr:row>
      <xdr:rowOff>9525</xdr:rowOff>
    </xdr:from>
    <xdr:to>
      <xdr:col>13</xdr:col>
      <xdr:colOff>266700</xdr:colOff>
      <xdr:row>537</xdr:row>
      <xdr:rowOff>85725</xdr:rowOff>
    </xdr:to>
    <xdr:graphicFrame macro="">
      <xdr:nvGraphicFramePr>
        <xdr:cNvPr id="45" name="Chart 44">
          <a:extLst>
            <a:ext uri="{FF2B5EF4-FFF2-40B4-BE49-F238E27FC236}">
              <a16:creationId xmlns:a16="http://schemas.microsoft.com/office/drawing/2014/main" id="{1E76E406-C7E9-2EF1-386C-49B095ABE916}"/>
            </a:ext>
            <a:ext uri="{147F2762-F138-4A5C-976F-8EAC2B608ADB}">
              <a16:predDERef xmlns:a16="http://schemas.microsoft.com/office/drawing/2014/main" pred="{D4ED75A1-596A-54E9-ADFF-9DFB78CA5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11</xdr:col>
      <xdr:colOff>381000</xdr:colOff>
      <xdr:row>550</xdr:row>
      <xdr:rowOff>0</xdr:rowOff>
    </xdr:from>
    <xdr:to>
      <xdr:col>15</xdr:col>
      <xdr:colOff>9525</xdr:colOff>
      <xdr:row>573</xdr:row>
      <xdr:rowOff>47625</xdr:rowOff>
    </xdr:to>
    <xdr:sp macro="" textlink="">
      <xdr:nvSpPr>
        <xdr:cNvPr id="46" name="TextBox 45">
          <a:extLst>
            <a:ext uri="{FF2B5EF4-FFF2-40B4-BE49-F238E27FC236}">
              <a16:creationId xmlns:a16="http://schemas.microsoft.com/office/drawing/2014/main" id="{4B595FD0-85F1-2159-9D4D-EFBA79A442D1}"/>
            </a:ext>
            <a:ext uri="{147F2762-F138-4A5C-976F-8EAC2B608ADB}">
              <a16:predDERef xmlns:a16="http://schemas.microsoft.com/office/drawing/2014/main" pred="{1E76E406-C7E9-2EF1-386C-49B095ABE916}"/>
            </a:ext>
          </a:extLst>
        </xdr:cNvPr>
        <xdr:cNvSpPr txBox="1"/>
      </xdr:nvSpPr>
      <xdr:spPr>
        <a:xfrm>
          <a:off x="7858125" y="109204125"/>
          <a:ext cx="2066925" cy="44291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1) SECONDARY AXIS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WE HAVE TWO SERIES OF VALUES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HAVE 2 SETS OF VALUE A AND B</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BUT THE PROBLEM IS VALUE OF B IS WAY LESS THEN VALUE OF B THATS WHY OF WE PLOT WITH THE PRIMARY AXIS THE PLOT WILL BE LIKE THE FIRST PLOT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 VALUE WILL BE LIKE A STRAIGHT LINE BECAUSE BASED ON THE PRIMARY AXIS THIS VALUE IS VERY LOW</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 IF WE ADD A SECONDARY AXIS ON THE RIGHT SIDE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MAY PLOT THIS PROPERLY AND SHOW THE INSIGHT MORE CLEARLY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NOT SUPPORTED IN EXCEL ONLINE.</a:t>
          </a:r>
        </a:p>
      </xdr:txBody>
    </xdr:sp>
    <xdr:clientData/>
  </xdr:twoCellAnchor>
  <xdr:twoCellAnchor>
    <xdr:from>
      <xdr:col>4</xdr:col>
      <xdr:colOff>542925</xdr:colOff>
      <xdr:row>550</xdr:row>
      <xdr:rowOff>152400</xdr:rowOff>
    </xdr:from>
    <xdr:to>
      <xdr:col>10</xdr:col>
      <xdr:colOff>238125</xdr:colOff>
      <xdr:row>565</xdr:row>
      <xdr:rowOff>38100</xdr:rowOff>
    </xdr:to>
    <xdr:graphicFrame macro="">
      <xdr:nvGraphicFramePr>
        <xdr:cNvPr id="47" name="Chart 46">
          <a:extLst>
            <a:ext uri="{FF2B5EF4-FFF2-40B4-BE49-F238E27FC236}">
              <a16:creationId xmlns:a16="http://schemas.microsoft.com/office/drawing/2014/main" id="{01E128D9-AD04-68D3-BC6E-EB35F206CAC6}"/>
            </a:ext>
            <a:ext uri="{147F2762-F138-4A5C-976F-8EAC2B608ADB}">
              <a16:predDERef xmlns:a16="http://schemas.microsoft.com/office/drawing/2014/main" pred="{4B595FD0-85F1-2159-9D4D-EFBA79A442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98CD5-A237-4EF9-A806-3139B52AB111}" name="Table1" displayName="Table1" ref="C63:C68" totalsRowShown="0" headerRowDxfId="9">
  <autoFilter ref="C63:C68" xr:uid="{BB898CD5-A237-4EF9-A806-3139B52AB111}"/>
  <tableColumns count="1">
    <tableColumn id="1" xr3:uid="{A3062E70-A01D-4101-A86F-CDCEC78A20D7}"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EFB47D-FFEB-4A28-957C-EF67A371630C}" name="Table13" displayName="Table13" ref="J74:J79" totalsRowShown="0" headerRowDxfId="8">
  <autoFilter ref="J74:J79" xr:uid="{92EFB47D-FFEB-4A28-957C-EF67A371630C}"/>
  <tableColumns count="1">
    <tableColumn id="1" xr3:uid="{78A3EBA8-BDB6-4A1A-8227-1B5944520AA1}" name="STAT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E4579D-09D4-419F-9F36-B082285A87E0}" name="Table15" displayName="Table15" ref="C95:D100" totalsRowShown="0" headerRowDxfId="7">
  <autoFilter ref="C95:D100" xr:uid="{80E4579D-09D4-419F-9F36-B082285A87E0}"/>
  <tableColumns count="2">
    <tableColumn id="1" xr3:uid="{BB157BA6-562D-43D3-92E6-1AC5447ED017}" name="STATUS"/>
    <tableColumn id="2" xr3:uid="{44F8F818-6DF6-4F6D-B1B4-4282F0CB4A71}"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68B99D-45D1-4B08-95EF-89B7CCF842F6}" name="Table5" displayName="Table5" ref="C24:D37" totalsRowShown="0">
  <autoFilter ref="C24:D37" xr:uid="{E968B99D-45D1-4B08-95EF-89B7CCF842F6}"/>
  <tableColumns count="2">
    <tableColumn id="1" xr3:uid="{5D383717-5D40-472D-A0A6-6D4B3F6C55A1}" name="Personal Weekly Finance"/>
    <tableColumn id="2" xr3:uid="{2562E2AF-12A2-4A9A-86F6-CB03AD83B046}"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C981E8-877E-463D-A0E1-3A6AF0092CBB}" name="Table57" displayName="Table57" ref="C46:D59" totalsRowShown="0">
  <autoFilter ref="C46:D59" xr:uid="{11C981E8-877E-463D-A0E1-3A6AF0092CBB}"/>
  <tableColumns count="2">
    <tableColumn id="1" xr3:uid="{B473A07E-733B-4C32-B5F9-C019D8F50CB5}" name="Personal Weekly Finance"/>
    <tableColumn id="2" xr3:uid="{AA738BDC-BB6B-4E8E-8671-14DB7C7B615D}" name="Column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C080F5-2525-40AE-AAB8-023F30E2720A}" name="Table574" displayName="Table574" ref="C67:D80" totalsRowShown="0" headerRowDxfId="6">
  <autoFilter ref="C67:D80" xr:uid="{DEC080F5-2525-40AE-AAB8-023F30E2720A}"/>
  <tableColumns count="2">
    <tableColumn id="1" xr3:uid="{5E142ECB-09E2-453E-95D4-81211493CE4F}" name="Personal Weekly Finance"/>
    <tableColumn id="2" xr3:uid="{4798E58A-5DBA-422A-8A96-0851C81D8026}" name="Column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62C95A0-7B54-4A39-8926-0BAA87A47D0B}" name="Table7" displayName="Table7" ref="B155:C163" totalsRowShown="0" headerRowDxfId="5" headerRowBorderDxfId="3" tableBorderDxfId="4" totalsRowBorderDxfId="2">
  <autoFilter ref="B155:C163" xr:uid="{D62C95A0-7B54-4A39-8926-0BAA87A47D0B}"/>
  <tableColumns count="2">
    <tableColumn id="1" xr3:uid="{601D305B-52E3-4DA2-A90C-E64BAB3F2AD8}" name="Fruits" dataDxfId="1"/>
    <tableColumn id="2" xr3:uid="{2FA8139F-1CD6-436E-A6CF-1B26DA15B1D9}" name="Sal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71E40-F8EB-4C04-A0E7-BB1C573265F5}">
  <dimension ref="A1:D97"/>
  <sheetViews>
    <sheetView topLeftCell="A101" zoomScaleNormal="100" workbookViewId="0">
      <selection activeCell="E13" sqref="E13"/>
    </sheetView>
  </sheetViews>
  <sheetFormatPr defaultRowHeight="14.45"/>
  <cols>
    <col min="1" max="4" width="29.140625" customWidth="1"/>
  </cols>
  <sheetData>
    <row r="1" spans="1:4" ht="14.45" customHeight="1">
      <c r="A1" s="72" t="s">
        <v>0</v>
      </c>
      <c r="B1" s="73"/>
      <c r="C1" s="73"/>
      <c r="D1" s="73"/>
    </row>
    <row r="2" spans="1:4" ht="15" customHeight="1">
      <c r="A2" s="72"/>
      <c r="B2" s="73"/>
      <c r="C2" s="73"/>
      <c r="D2" s="73"/>
    </row>
    <row r="3" spans="1:4" ht="15" customHeight="1">
      <c r="A3" s="1" t="s">
        <v>1</v>
      </c>
      <c r="B3" s="1" t="s">
        <v>2</v>
      </c>
      <c r="C3" s="1" t="s">
        <v>3</v>
      </c>
      <c r="D3" s="1" t="s">
        <v>4</v>
      </c>
    </row>
    <row r="4" spans="1:4">
      <c r="A4" t="s">
        <v>5</v>
      </c>
      <c r="B4" t="str">
        <f>UPPER(A4)</f>
        <v>NUWARA NARMEEN</v>
      </c>
      <c r="C4" t="str">
        <f>LOWER(A4)</f>
        <v>nuwara narmeen</v>
      </c>
      <c r="D4" t="str">
        <f>PROPER(C4)</f>
        <v>Nuwara Narmeen</v>
      </c>
    </row>
    <row r="5" spans="1:4">
      <c r="A5" t="s">
        <v>6</v>
      </c>
      <c r="B5" t="str">
        <f t="shared" ref="B5:B68" si="0">UPPER(A5)</f>
        <v>MITA SOMOYEETA</v>
      </c>
      <c r="C5" t="str">
        <f t="shared" ref="C5:C68" si="1">LOWER(A5)</f>
        <v>mita somoyeeta</v>
      </c>
      <c r="D5" t="str">
        <f t="shared" ref="D5:D68" si="2">PROPER(C5)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PROPER(C69)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DE7D-019D-4F40-BC44-42B30906843E}">
  <dimension ref="A1:D97"/>
  <sheetViews>
    <sheetView zoomScaleNormal="100" workbookViewId="0">
      <selection sqref="A1:D2"/>
    </sheetView>
  </sheetViews>
  <sheetFormatPr defaultRowHeight="14.45"/>
  <cols>
    <col min="1" max="4" width="29.140625" customWidth="1"/>
  </cols>
  <sheetData>
    <row r="1" spans="1:4" ht="14.45" customHeight="1">
      <c r="A1" s="72" t="s">
        <v>0</v>
      </c>
      <c r="B1" s="73"/>
      <c r="C1" s="73"/>
      <c r="D1" s="73"/>
    </row>
    <row r="2" spans="1:4" ht="15" customHeight="1">
      <c r="A2" s="72"/>
      <c r="B2" s="73"/>
      <c r="C2" s="73"/>
      <c r="D2" s="73"/>
    </row>
    <row r="3" spans="1:4" ht="15" customHeight="1">
      <c r="A3" s="1" t="s">
        <v>1</v>
      </c>
      <c r="B3" s="1" t="s">
        <v>2</v>
      </c>
      <c r="C3" s="1" t="s">
        <v>3</v>
      </c>
      <c r="D3" s="1" t="s">
        <v>4</v>
      </c>
    </row>
    <row r="4" spans="1:4">
      <c r="A4" t="s">
        <v>5</v>
      </c>
      <c r="B4" t="str">
        <f>UPPER(A4)</f>
        <v>NUWARA NARMEEN</v>
      </c>
      <c r="C4" t="str">
        <f>LOWER(A4)</f>
        <v>nuwara narmeen</v>
      </c>
      <c r="D4" t="str">
        <f>PROPER(A4)</f>
        <v>Nuwara Narmeen</v>
      </c>
    </row>
    <row r="5" spans="1:4">
      <c r="A5" t="s">
        <v>6</v>
      </c>
      <c r="B5" t="str">
        <f t="shared" ref="B5:B68" si="0">UPPER(A5)</f>
        <v>MITA SOMOYEETA</v>
      </c>
      <c r="C5" t="str">
        <f t="shared" ref="C5:C68" si="1">LOWER(A5)</f>
        <v>mita somoyeeta</v>
      </c>
      <c r="D5" t="str">
        <f t="shared" ref="D5:D68" si="2">PROPER(A5)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PROPER(A69)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C1B2-F5B9-4E36-816A-63F91EFDD402}">
  <dimension ref="A2:J100"/>
  <sheetViews>
    <sheetView workbookViewId="0">
      <selection activeCell="A2" sqref="A2:D9"/>
    </sheetView>
  </sheetViews>
  <sheetFormatPr defaultRowHeight="15"/>
  <cols>
    <col min="2" max="2" width="32" customWidth="1"/>
    <col min="3" max="3" width="20.5703125" customWidth="1"/>
    <col min="4" max="4" width="34.42578125" customWidth="1"/>
    <col min="8" max="8" width="10.28515625" bestFit="1" customWidth="1"/>
  </cols>
  <sheetData>
    <row r="2" spans="1:4">
      <c r="A2" s="2" t="s">
        <v>99</v>
      </c>
      <c r="B2" s="2" t="s">
        <v>100</v>
      </c>
      <c r="C2" s="2" t="s">
        <v>101</v>
      </c>
      <c r="D2" s="2" t="s">
        <v>102</v>
      </c>
    </row>
    <row r="3" spans="1:4">
      <c r="A3" t="s">
        <v>103</v>
      </c>
      <c r="B3">
        <v>5</v>
      </c>
      <c r="C3">
        <v>2900</v>
      </c>
      <c r="D3">
        <f>B3*C3</f>
        <v>14500</v>
      </c>
    </row>
    <row r="4" spans="1:4">
      <c r="A4" t="s">
        <v>104</v>
      </c>
      <c r="B4">
        <v>7</v>
      </c>
      <c r="C4">
        <v>1800</v>
      </c>
      <c r="D4">
        <f t="shared" ref="D4:D7" si="0">B4*C4</f>
        <v>12600</v>
      </c>
    </row>
    <row r="5" spans="1:4">
      <c r="A5" t="s">
        <v>105</v>
      </c>
      <c r="B5">
        <v>13</v>
      </c>
      <c r="C5">
        <v>6000</v>
      </c>
      <c r="D5">
        <f t="shared" si="0"/>
        <v>78000</v>
      </c>
    </row>
    <row r="6" spans="1:4">
      <c r="A6" t="s">
        <v>106</v>
      </c>
      <c r="B6">
        <v>12</v>
      </c>
      <c r="C6">
        <v>6000</v>
      </c>
      <c r="D6">
        <f t="shared" si="0"/>
        <v>72000</v>
      </c>
    </row>
    <row r="7" spans="1:4">
      <c r="A7" t="s">
        <v>107</v>
      </c>
      <c r="B7">
        <v>17</v>
      </c>
      <c r="C7">
        <v>1000</v>
      </c>
      <c r="D7">
        <f t="shared" si="0"/>
        <v>17000</v>
      </c>
    </row>
    <row r="9" spans="1:4">
      <c r="C9" s="3" t="s">
        <v>108</v>
      </c>
      <c r="D9">
        <f>SUM(D3:D7)</f>
        <v>194100</v>
      </c>
    </row>
    <row r="63" spans="2:6">
      <c r="B63" s="3" t="s">
        <v>109</v>
      </c>
      <c r="C63" s="3" t="s">
        <v>110</v>
      </c>
      <c r="D63" s="3"/>
      <c r="E63" s="3"/>
      <c r="F63" s="3"/>
    </row>
    <row r="65" spans="2:10">
      <c r="B65" t="s">
        <v>111</v>
      </c>
      <c r="C65" t="s">
        <v>112</v>
      </c>
    </row>
    <row r="66" spans="2:10">
      <c r="B66" s="4" t="s">
        <v>113</v>
      </c>
      <c r="C66" t="s">
        <v>112</v>
      </c>
    </row>
    <row r="67" spans="2:10">
      <c r="B67" s="4" t="s">
        <v>114</v>
      </c>
      <c r="C67" t="s">
        <v>115</v>
      </c>
    </row>
    <row r="68" spans="2:10">
      <c r="B68" t="s">
        <v>116</v>
      </c>
      <c r="C68" t="s">
        <v>112</v>
      </c>
    </row>
    <row r="74" spans="2:10">
      <c r="D74" s="3" t="s">
        <v>109</v>
      </c>
      <c r="F74" s="3"/>
      <c r="G74" s="3"/>
      <c r="H74" s="3"/>
      <c r="J74" s="3" t="s">
        <v>110</v>
      </c>
    </row>
    <row r="75" spans="2:10">
      <c r="D75" s="3" t="s">
        <v>117</v>
      </c>
      <c r="E75" s="3" t="s">
        <v>118</v>
      </c>
      <c r="G75" s="3" t="s">
        <v>119</v>
      </c>
      <c r="I75" s="3" t="s">
        <v>120</v>
      </c>
    </row>
    <row r="76" spans="2:10">
      <c r="D76" t="s">
        <v>121</v>
      </c>
      <c r="E76" t="s">
        <v>122</v>
      </c>
      <c r="G76" t="s">
        <v>123</v>
      </c>
      <c r="I76" s="5">
        <v>43106</v>
      </c>
      <c r="J76" t="s">
        <v>112</v>
      </c>
    </row>
    <row r="77" spans="2:10">
      <c r="D77" s="4" t="s">
        <v>124</v>
      </c>
      <c r="E77" t="s">
        <v>125</v>
      </c>
      <c r="G77" t="s">
        <v>126</v>
      </c>
      <c r="I77" s="5">
        <v>43106</v>
      </c>
      <c r="J77" t="s">
        <v>112</v>
      </c>
    </row>
    <row r="78" spans="2:10">
      <c r="D78" s="4" t="s">
        <v>127</v>
      </c>
      <c r="E78" t="s">
        <v>128</v>
      </c>
      <c r="G78" t="s">
        <v>129</v>
      </c>
      <c r="I78" t="s">
        <v>130</v>
      </c>
      <c r="J78" t="s">
        <v>115</v>
      </c>
    </row>
    <row r="79" spans="2:10">
      <c r="D79" t="s">
        <v>131</v>
      </c>
      <c r="E79" t="s">
        <v>132</v>
      </c>
      <c r="G79" t="s">
        <v>126</v>
      </c>
      <c r="I79" s="5">
        <v>43133</v>
      </c>
      <c r="J79" t="s">
        <v>112</v>
      </c>
    </row>
    <row r="95" spans="2:4">
      <c r="B95" s="3" t="s">
        <v>109</v>
      </c>
      <c r="C95" s="3" t="s">
        <v>110</v>
      </c>
      <c r="D95" s="3" t="s">
        <v>119</v>
      </c>
    </row>
    <row r="97" spans="2:4">
      <c r="B97" t="s">
        <v>111</v>
      </c>
      <c r="C97" t="s">
        <v>112</v>
      </c>
      <c r="D97" t="s">
        <v>123</v>
      </c>
    </row>
    <row r="98" spans="2:4">
      <c r="B98" s="4" t="s">
        <v>113</v>
      </c>
      <c r="C98" t="s">
        <v>112</v>
      </c>
      <c r="D98" t="s">
        <v>126</v>
      </c>
    </row>
    <row r="99" spans="2:4">
      <c r="B99" s="4" t="s">
        <v>114</v>
      </c>
      <c r="C99" t="s">
        <v>115</v>
      </c>
      <c r="D99" t="s">
        <v>129</v>
      </c>
    </row>
    <row r="100" spans="2:4">
      <c r="B100" t="s">
        <v>116</v>
      </c>
      <c r="C100" t="s">
        <v>112</v>
      </c>
      <c r="D100" t="s">
        <v>126</v>
      </c>
    </row>
  </sheetData>
  <pageMargins left="0.7" right="0.7" top="0.75" bottom="0.75" header="0.3" footer="0.3"/>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61B2-A8FA-49CA-AB2C-8AE35F9BD7D1}">
  <dimension ref="B2:K15"/>
  <sheetViews>
    <sheetView topLeftCell="Q1" workbookViewId="0">
      <selection activeCell="B4" sqref="B4:B13"/>
    </sheetView>
  </sheetViews>
  <sheetFormatPr defaultRowHeight="15"/>
  <cols>
    <col min="1" max="1" width="6.7109375" customWidth="1"/>
    <col min="2" max="2" width="11.85546875" customWidth="1"/>
  </cols>
  <sheetData>
    <row r="2" spans="2:11">
      <c r="K2" t="s">
        <v>133</v>
      </c>
    </row>
    <row r="3" spans="2:11">
      <c r="B3" s="6" t="s">
        <v>134</v>
      </c>
      <c r="C3" s="6" t="s">
        <v>135</v>
      </c>
      <c r="F3" t="s">
        <v>136</v>
      </c>
      <c r="I3">
        <f>SUMIF(B4:B11,"Apple",C4:C11)</f>
        <v>90</v>
      </c>
    </row>
    <row r="4" spans="2:11">
      <c r="B4" t="s">
        <v>137</v>
      </c>
      <c r="C4">
        <v>20</v>
      </c>
      <c r="F4" t="s">
        <v>138</v>
      </c>
      <c r="I4">
        <f>SUMIF(B4:B11,"Melon",C4:C11)</f>
        <v>95</v>
      </c>
    </row>
    <row r="5" spans="2:11">
      <c r="B5" t="s">
        <v>139</v>
      </c>
      <c r="C5">
        <v>30</v>
      </c>
      <c r="F5" t="s">
        <v>140</v>
      </c>
      <c r="I5">
        <f>SUMIF(B4:B11,K2,C4:C11)</f>
        <v>100</v>
      </c>
    </row>
    <row r="6" spans="2:11">
      <c r="B6" t="s">
        <v>137</v>
      </c>
      <c r="C6">
        <v>40</v>
      </c>
      <c r="F6" t="s">
        <v>141</v>
      </c>
      <c r="I6">
        <f>SUMIF(B4:B12,"Orange",C4:C13)</f>
        <v>130</v>
      </c>
    </row>
    <row r="7" spans="2:11">
      <c r="B7" t="s">
        <v>133</v>
      </c>
      <c r="C7">
        <v>20</v>
      </c>
    </row>
    <row r="8" spans="2:11">
      <c r="B8" t="s">
        <v>142</v>
      </c>
      <c r="C8">
        <v>50</v>
      </c>
    </row>
    <row r="9" spans="2:11">
      <c r="B9" t="s">
        <v>137</v>
      </c>
      <c r="C9">
        <v>30</v>
      </c>
      <c r="F9" t="s">
        <v>143</v>
      </c>
      <c r="I9" cm="1">
        <f t="array" ref="I9">SUMIF(fruits,target,prices)</f>
        <v>100</v>
      </c>
    </row>
    <row r="10" spans="2:11">
      <c r="B10" t="s">
        <v>133</v>
      </c>
      <c r="C10">
        <v>80</v>
      </c>
    </row>
    <row r="11" spans="2:11">
      <c r="B11" t="s">
        <v>142</v>
      </c>
      <c r="C11">
        <v>45</v>
      </c>
    </row>
    <row r="12" spans="2:11">
      <c r="B12" t="s">
        <v>139</v>
      </c>
      <c r="C12">
        <v>100</v>
      </c>
    </row>
    <row r="13" spans="2:11">
      <c r="B13" s="3" t="s">
        <v>108</v>
      </c>
      <c r="C13">
        <f>SUM(C4:C12)</f>
        <v>415</v>
      </c>
    </row>
    <row r="15" spans="2:11">
      <c r="B15" t="s">
        <v>144</v>
      </c>
      <c r="C15">
        <f>SUMIF(B4:B11,"Apple",C4:C12)</f>
        <v>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7E121-D72B-4431-8F00-7B9F27A98B33}">
  <sheetPr filterMode="1"/>
  <dimension ref="B2:K46"/>
  <sheetViews>
    <sheetView topLeftCell="A13" workbookViewId="0">
      <selection activeCell="F1" sqref="F1:F1048576"/>
    </sheetView>
  </sheetViews>
  <sheetFormatPr defaultRowHeight="15"/>
  <cols>
    <col min="2" max="2" width="17.140625" customWidth="1"/>
    <col min="3" max="5" width="11.28515625" customWidth="1"/>
    <col min="6" max="6" width="13" customWidth="1"/>
    <col min="8" max="8" width="23" customWidth="1"/>
    <col min="10" max="10" width="15" customWidth="1"/>
  </cols>
  <sheetData>
    <row r="2" spans="2:11">
      <c r="B2" s="3" t="s">
        <v>118</v>
      </c>
      <c r="C2" s="3" t="s">
        <v>145</v>
      </c>
      <c r="D2" s="3"/>
      <c r="E2" s="3"/>
      <c r="F2" s="3" t="s">
        <v>119</v>
      </c>
      <c r="J2" t="s">
        <v>146</v>
      </c>
      <c r="K2" t="s">
        <v>147</v>
      </c>
    </row>
    <row r="3" spans="2:11">
      <c r="B3" t="s">
        <v>148</v>
      </c>
      <c r="C3">
        <v>1005</v>
      </c>
      <c r="F3" t="s">
        <v>149</v>
      </c>
      <c r="J3" t="s">
        <v>150</v>
      </c>
      <c r="K3" t="str">
        <f>UPPER(J3)</f>
        <v>JENNY</v>
      </c>
    </row>
    <row r="4" spans="2:11">
      <c r="B4" t="s">
        <v>121</v>
      </c>
      <c r="C4">
        <v>1000</v>
      </c>
      <c r="F4" t="s">
        <v>126</v>
      </c>
      <c r="J4" t="s">
        <v>151</v>
      </c>
      <c r="K4" t="str">
        <f>LOWER(J4)</f>
        <v>robert</v>
      </c>
    </row>
    <row r="5" spans="2:11">
      <c r="B5" t="s">
        <v>152</v>
      </c>
      <c r="C5">
        <v>990</v>
      </c>
      <c r="F5" t="s">
        <v>153</v>
      </c>
      <c r="J5" t="s">
        <v>154</v>
      </c>
      <c r="K5" t="str">
        <f>UPPER(J5)</f>
        <v>ROGER</v>
      </c>
    </row>
    <row r="6" spans="2:11">
      <c r="B6" t="s">
        <v>127</v>
      </c>
      <c r="C6">
        <v>980</v>
      </c>
      <c r="F6" t="s">
        <v>155</v>
      </c>
      <c r="J6" t="s">
        <v>156</v>
      </c>
      <c r="K6" t="str">
        <f>PROPER(J6)</f>
        <v>Tanvir Rahman</v>
      </c>
    </row>
    <row r="7" spans="2:11">
      <c r="B7" t="s">
        <v>157</v>
      </c>
      <c r="C7">
        <v>967</v>
      </c>
      <c r="F7" t="s">
        <v>149</v>
      </c>
    </row>
    <row r="8" spans="2:11">
      <c r="B8" t="s">
        <v>158</v>
      </c>
      <c r="C8">
        <v>960</v>
      </c>
      <c r="F8" t="s">
        <v>149</v>
      </c>
    </row>
    <row r="9" spans="2:11">
      <c r="B9" t="s">
        <v>159</v>
      </c>
      <c r="C9">
        <v>890</v>
      </c>
      <c r="F9" t="s">
        <v>160</v>
      </c>
    </row>
    <row r="10" spans="2:11">
      <c r="B10" t="s">
        <v>161</v>
      </c>
      <c r="C10">
        <v>765</v>
      </c>
      <c r="F10" t="s">
        <v>162</v>
      </c>
    </row>
    <row r="15" spans="2:11">
      <c r="B15" s="3" t="s">
        <v>118</v>
      </c>
      <c r="C15" s="3" t="s">
        <v>145</v>
      </c>
      <c r="D15" s="3"/>
      <c r="E15" s="3"/>
      <c r="F15" s="3" t="s">
        <v>119</v>
      </c>
      <c r="G15" t="s">
        <v>163</v>
      </c>
    </row>
    <row r="16" spans="2:11">
      <c r="B16" t="s">
        <v>121</v>
      </c>
      <c r="C16">
        <v>1000</v>
      </c>
      <c r="F16" t="s">
        <v>126</v>
      </c>
      <c r="G16" t="str">
        <f>LOWER(_xlfn.CONCAT(C39,"_",G39,"@gmail.com"))</f>
        <v>tanvir_bd@gmail.com</v>
      </c>
    </row>
    <row r="18" spans="2:7">
      <c r="B18" t="s">
        <v>127</v>
      </c>
      <c r="C18">
        <v>980</v>
      </c>
      <c r="F18" t="s">
        <v>155</v>
      </c>
      <c r="G18" t="str">
        <f t="shared" ref="G18:G19" si="0">LOWER(_xlfn.CONCAT(C40,"_",G40,"@gmail.com"))</f>
        <v>hasnat_ind@gmail.com</v>
      </c>
    </row>
    <row r="19" spans="2:7">
      <c r="B19" t="s">
        <v>148</v>
      </c>
      <c r="C19">
        <v>1005</v>
      </c>
      <c r="F19" t="s">
        <v>149</v>
      </c>
      <c r="G19" t="str">
        <f t="shared" si="0"/>
        <v>sam_usa@gmail.com</v>
      </c>
    </row>
    <row r="20" spans="2:7" hidden="1">
      <c r="B20" t="s">
        <v>159</v>
      </c>
      <c r="C20">
        <v>890</v>
      </c>
      <c r="F20" t="s">
        <v>160</v>
      </c>
    </row>
    <row r="21" spans="2:7" hidden="1">
      <c r="B21" t="s">
        <v>161</v>
      </c>
      <c r="C21">
        <v>765</v>
      </c>
      <c r="F21" t="s">
        <v>162</v>
      </c>
    </row>
    <row r="22" spans="2:7">
      <c r="B22" t="s">
        <v>152</v>
      </c>
      <c r="C22">
        <v>990</v>
      </c>
      <c r="F22" t="s">
        <v>153</v>
      </c>
      <c r="G22" t="str">
        <f t="shared" ref="G22:G24" si="1">LOWER(_xlfn.CONCAT(C44,"_",G44,"@gmail.com"))</f>
        <v>ramos_koria@gmail.com</v>
      </c>
    </row>
    <row r="23" spans="2:7">
      <c r="B23" t="s">
        <v>158</v>
      </c>
      <c r="C23">
        <v>960</v>
      </c>
      <c r="F23" t="s">
        <v>149</v>
      </c>
      <c r="G23" t="str">
        <f t="shared" si="1"/>
        <v>will_usa@gmail.com</v>
      </c>
    </row>
    <row r="24" spans="2:7">
      <c r="B24" t="s">
        <v>157</v>
      </c>
      <c r="C24">
        <v>967</v>
      </c>
      <c r="F24" t="s">
        <v>149</v>
      </c>
      <c r="G24" t="str">
        <f t="shared" si="1"/>
        <v>rahim_usa@gmail.com</v>
      </c>
    </row>
    <row r="38" spans="3:9">
      <c r="C38" s="3" t="s">
        <v>118</v>
      </c>
      <c r="D38" s="3"/>
      <c r="E38" s="3"/>
      <c r="F38" s="3" t="s">
        <v>145</v>
      </c>
      <c r="G38" s="3" t="s">
        <v>119</v>
      </c>
      <c r="H38" t="s">
        <v>163</v>
      </c>
      <c r="I38" t="s">
        <v>164</v>
      </c>
    </row>
    <row r="39" spans="3:9">
      <c r="C39" t="s">
        <v>121</v>
      </c>
      <c r="F39">
        <v>1000</v>
      </c>
      <c r="G39" t="s">
        <v>126</v>
      </c>
      <c r="H39" t="str">
        <f>_xlfn.CONCAT(C39,"_",G39,"@gmail.com")</f>
        <v>Tanvir_BD@gmail.com</v>
      </c>
      <c r="I39" t="str">
        <f>LOWER(H39)</f>
        <v>tanvir_bd@gmail.com</v>
      </c>
    </row>
    <row r="40" spans="3:9">
      <c r="C40" t="s">
        <v>127</v>
      </c>
      <c r="F40">
        <v>980</v>
      </c>
      <c r="G40" t="s">
        <v>155</v>
      </c>
      <c r="H40" t="str">
        <f t="shared" ref="H40:H46" si="2">_xlfn.CONCAT(C40,"_",G40,"@gmail.com")</f>
        <v>Hasnat_IND@gmail.com</v>
      </c>
      <c r="I40" t="str">
        <f t="shared" ref="I40:I46" si="3">LOWER(H40)</f>
        <v>hasnat_ind@gmail.com</v>
      </c>
    </row>
    <row r="41" spans="3:9">
      <c r="C41" t="s">
        <v>148</v>
      </c>
      <c r="F41">
        <v>1005</v>
      </c>
      <c r="G41" t="s">
        <v>149</v>
      </c>
      <c r="H41" t="str">
        <f t="shared" si="2"/>
        <v>Sam_USA@gmail.com</v>
      </c>
      <c r="I41" t="str">
        <f t="shared" si="3"/>
        <v>sam_usa@gmail.com</v>
      </c>
    </row>
    <row r="42" spans="3:9">
      <c r="C42" t="s">
        <v>159</v>
      </c>
      <c r="F42">
        <v>890</v>
      </c>
      <c r="G42" t="s">
        <v>160</v>
      </c>
      <c r="H42" t="str">
        <f t="shared" si="2"/>
        <v>Sudipto_ITALY@gmail.com</v>
      </c>
      <c r="I42" t="str">
        <f t="shared" si="3"/>
        <v>sudipto_italy@gmail.com</v>
      </c>
    </row>
    <row r="43" spans="3:9">
      <c r="C43" t="s">
        <v>161</v>
      </c>
      <c r="F43">
        <v>765</v>
      </c>
      <c r="G43" t="s">
        <v>162</v>
      </c>
      <c r="H43" t="str">
        <f t="shared" si="2"/>
        <v>Zamil_SPAIN@gmail.com</v>
      </c>
      <c r="I43" t="str">
        <f t="shared" si="3"/>
        <v>zamil_spain@gmail.com</v>
      </c>
    </row>
    <row r="44" spans="3:9">
      <c r="C44" t="s">
        <v>152</v>
      </c>
      <c r="F44">
        <v>990</v>
      </c>
      <c r="G44" t="s">
        <v>153</v>
      </c>
      <c r="H44" t="str">
        <f t="shared" si="2"/>
        <v>Ramos_KORIA@gmail.com</v>
      </c>
      <c r="I44" t="str">
        <f t="shared" si="3"/>
        <v>ramos_koria@gmail.com</v>
      </c>
    </row>
    <row r="45" spans="3:9">
      <c r="C45" t="s">
        <v>158</v>
      </c>
      <c r="F45">
        <v>960</v>
      </c>
      <c r="G45" t="s">
        <v>149</v>
      </c>
      <c r="H45" t="str">
        <f t="shared" si="2"/>
        <v>Will_USA@gmail.com</v>
      </c>
      <c r="I45" t="str">
        <f t="shared" si="3"/>
        <v>will_usa@gmail.com</v>
      </c>
    </row>
    <row r="46" spans="3:9">
      <c r="C46" t="s">
        <v>157</v>
      </c>
      <c r="F46">
        <v>967</v>
      </c>
      <c r="G46" t="s">
        <v>149</v>
      </c>
      <c r="H46" t="str">
        <f t="shared" si="2"/>
        <v>Rahim_USA@gmail.com</v>
      </c>
      <c r="I46" t="str">
        <f t="shared" si="3"/>
        <v>rahim_usa@gmail.com</v>
      </c>
    </row>
  </sheetData>
  <autoFilter ref="B15:F24" xr:uid="{15E7E121-D72B-4431-8F00-7B9F27A98B33}">
    <filterColumn colId="1">
      <customFilters>
        <customFilter operator="greaterThan" val="900"/>
      </customFilters>
    </filterColumn>
  </autoFilter>
  <sortState xmlns:xlrd2="http://schemas.microsoft.com/office/spreadsheetml/2017/richdata2" ref="B3:F10">
    <sortCondition descending="1" ref="C3:C10"/>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02896-68BB-47AE-A832-7321AC6BAE39}">
  <dimension ref="B3:F170"/>
  <sheetViews>
    <sheetView topLeftCell="A173" workbookViewId="0">
      <selection activeCell="O183" sqref="O183"/>
    </sheetView>
  </sheetViews>
  <sheetFormatPr defaultRowHeight="15"/>
  <cols>
    <col min="2" max="2" width="10.5703125" bestFit="1" customWidth="1"/>
    <col min="3" max="3" width="13.28515625" customWidth="1"/>
    <col min="4" max="4" width="16.85546875" customWidth="1"/>
    <col min="5" max="5" width="10.7109375" customWidth="1"/>
  </cols>
  <sheetData>
    <row r="3" spans="3:4">
      <c r="C3" s="75" t="s">
        <v>165</v>
      </c>
      <c r="D3" s="76"/>
    </row>
    <row r="5" spans="3:4">
      <c r="C5" s="8" t="s">
        <v>166</v>
      </c>
      <c r="D5" s="8">
        <v>1000</v>
      </c>
    </row>
    <row r="6" spans="3:4">
      <c r="C6" s="8" t="s">
        <v>167</v>
      </c>
      <c r="D6" s="8">
        <v>150</v>
      </c>
    </row>
    <row r="7" spans="3:4">
      <c r="C7" s="8" t="s">
        <v>168</v>
      </c>
      <c r="D7" s="8">
        <v>350</v>
      </c>
    </row>
    <row r="8" spans="3:4">
      <c r="C8" s="9" t="s">
        <v>169</v>
      </c>
      <c r="D8" s="11">
        <v>100</v>
      </c>
    </row>
    <row r="9" spans="3:4">
      <c r="C9" s="10" t="s">
        <v>170</v>
      </c>
      <c r="D9" s="10">
        <v>1400</v>
      </c>
    </row>
    <row r="11" spans="3:4">
      <c r="C11" s="8" t="s">
        <v>171</v>
      </c>
      <c r="D11" s="12">
        <v>230</v>
      </c>
    </row>
    <row r="12" spans="3:4">
      <c r="C12" s="8" t="s">
        <v>172</v>
      </c>
      <c r="D12" s="12">
        <v>110</v>
      </c>
    </row>
    <row r="13" spans="3:4">
      <c r="C13" s="8" t="s">
        <v>173</v>
      </c>
      <c r="D13" s="12">
        <v>35</v>
      </c>
    </row>
    <row r="14" spans="3:4">
      <c r="C14" s="10" t="s">
        <v>174</v>
      </c>
      <c r="D14" s="13">
        <v>375</v>
      </c>
    </row>
    <row r="16" spans="3:4">
      <c r="C16" s="7" t="s">
        <v>175</v>
      </c>
      <c r="D16" s="7">
        <v>1025</v>
      </c>
    </row>
    <row r="24" spans="3:4">
      <c r="C24" s="14" t="s">
        <v>165</v>
      </c>
      <c r="D24" t="s">
        <v>176</v>
      </c>
    </row>
    <row r="25" spans="3:4">
      <c r="C25" s="15"/>
    </row>
    <row r="26" spans="3:4">
      <c r="C26" s="8" t="s">
        <v>166</v>
      </c>
      <c r="D26" s="8">
        <v>1000</v>
      </c>
    </row>
    <row r="27" spans="3:4">
      <c r="C27" s="8" t="s">
        <v>167</v>
      </c>
      <c r="D27" s="8">
        <v>150</v>
      </c>
    </row>
    <row r="28" spans="3:4">
      <c r="C28" s="8" t="s">
        <v>168</v>
      </c>
      <c r="D28" s="8">
        <v>350</v>
      </c>
    </row>
    <row r="29" spans="3:4">
      <c r="C29" s="9" t="s">
        <v>169</v>
      </c>
      <c r="D29" s="11">
        <v>100</v>
      </c>
    </row>
    <row r="30" spans="3:4">
      <c r="C30" s="10" t="s">
        <v>170</v>
      </c>
      <c r="D30" s="10">
        <v>1400</v>
      </c>
    </row>
    <row r="32" spans="3:4">
      <c r="C32" s="8" t="s">
        <v>171</v>
      </c>
      <c r="D32" s="12">
        <v>230</v>
      </c>
    </row>
    <row r="33" spans="3:4">
      <c r="C33" s="8" t="s">
        <v>172</v>
      </c>
      <c r="D33" s="12">
        <v>110</v>
      </c>
    </row>
    <row r="34" spans="3:4">
      <c r="C34" s="8" t="s">
        <v>173</v>
      </c>
      <c r="D34" s="12">
        <v>35</v>
      </c>
    </row>
    <row r="35" spans="3:4">
      <c r="C35" s="10" t="s">
        <v>174</v>
      </c>
      <c r="D35" s="13">
        <v>375</v>
      </c>
    </row>
    <row r="37" spans="3:4">
      <c r="C37" s="7" t="s">
        <v>175</v>
      </c>
      <c r="D37" s="7">
        <v>1025</v>
      </c>
    </row>
    <row r="46" spans="3:4" ht="23.25">
      <c r="C46" s="16" t="s">
        <v>165</v>
      </c>
      <c r="D46" t="s">
        <v>176</v>
      </c>
    </row>
    <row r="47" spans="3:4">
      <c r="C47" s="15"/>
    </row>
    <row r="48" spans="3:4">
      <c r="C48" s="8" t="s">
        <v>166</v>
      </c>
      <c r="D48" s="8">
        <v>1000</v>
      </c>
    </row>
    <row r="49" spans="3:4">
      <c r="C49" s="8" t="s">
        <v>167</v>
      </c>
      <c r="D49" s="8">
        <v>150</v>
      </c>
    </row>
    <row r="50" spans="3:4">
      <c r="C50" s="8" t="s">
        <v>168</v>
      </c>
      <c r="D50" s="8">
        <v>350</v>
      </c>
    </row>
    <row r="51" spans="3:4">
      <c r="C51" s="9" t="s">
        <v>169</v>
      </c>
      <c r="D51" s="11">
        <v>100</v>
      </c>
    </row>
    <row r="52" spans="3:4">
      <c r="C52" s="10" t="s">
        <v>170</v>
      </c>
      <c r="D52" s="10">
        <v>1400</v>
      </c>
    </row>
    <row r="54" spans="3:4">
      <c r="C54" s="8" t="s">
        <v>171</v>
      </c>
      <c r="D54" s="12">
        <v>230</v>
      </c>
    </row>
    <row r="55" spans="3:4">
      <c r="C55" s="8" t="s">
        <v>172</v>
      </c>
      <c r="D55" s="12">
        <v>110</v>
      </c>
    </row>
    <row r="56" spans="3:4">
      <c r="C56" s="8" t="s">
        <v>173</v>
      </c>
      <c r="D56" s="12">
        <v>35</v>
      </c>
    </row>
    <row r="57" spans="3:4">
      <c r="C57" s="10" t="s">
        <v>174</v>
      </c>
      <c r="D57" s="13">
        <v>375</v>
      </c>
    </row>
    <row r="59" spans="3:4">
      <c r="C59" s="7" t="s">
        <v>175</v>
      </c>
      <c r="D59" s="7">
        <v>1025</v>
      </c>
    </row>
    <row r="66" spans="3:6">
      <c r="C66" s="74"/>
      <c r="D66" s="74"/>
    </row>
    <row r="67" spans="3:6" ht="23.25">
      <c r="C67" s="16" t="s">
        <v>165</v>
      </c>
      <c r="D67" t="s">
        <v>176</v>
      </c>
    </row>
    <row r="68" spans="3:6">
      <c r="C68" s="15"/>
      <c r="F68" s="17"/>
    </row>
    <row r="69" spans="3:6">
      <c r="C69" s="8" t="s">
        <v>166</v>
      </c>
      <c r="D69" s="8">
        <v>1000</v>
      </c>
      <c r="F69" s="17"/>
    </row>
    <row r="70" spans="3:6">
      <c r="C70" s="8" t="s">
        <v>167</v>
      </c>
      <c r="D70" s="8">
        <v>150</v>
      </c>
    </row>
    <row r="71" spans="3:6">
      <c r="C71" s="8" t="s">
        <v>168</v>
      </c>
      <c r="D71" s="8">
        <v>350</v>
      </c>
    </row>
    <row r="72" spans="3:6">
      <c r="C72" s="9" t="s">
        <v>169</v>
      </c>
      <c r="D72" s="11">
        <v>100</v>
      </c>
    </row>
    <row r="73" spans="3:6">
      <c r="C73" s="10" t="s">
        <v>170</v>
      </c>
      <c r="D73" s="10">
        <v>1400</v>
      </c>
    </row>
    <row r="75" spans="3:6">
      <c r="C75" s="8" t="s">
        <v>171</v>
      </c>
      <c r="D75" s="12">
        <v>230</v>
      </c>
    </row>
    <row r="76" spans="3:6">
      <c r="C76" s="8" t="s">
        <v>172</v>
      </c>
      <c r="D76" s="12">
        <v>110</v>
      </c>
    </row>
    <row r="77" spans="3:6">
      <c r="C77" s="8" t="s">
        <v>173</v>
      </c>
      <c r="D77" s="12">
        <v>35</v>
      </c>
    </row>
    <row r="78" spans="3:6">
      <c r="C78" s="10" t="s">
        <v>174</v>
      </c>
      <c r="D78" s="13">
        <v>375</v>
      </c>
    </row>
    <row r="80" spans="3:6">
      <c r="C80" s="7" t="s">
        <v>175</v>
      </c>
      <c r="D80" s="7">
        <v>1025</v>
      </c>
    </row>
    <row r="85" spans="3:6" ht="21">
      <c r="C85" s="77" t="s">
        <v>177</v>
      </c>
      <c r="D85" s="78"/>
      <c r="E85" s="78"/>
      <c r="F85" s="79"/>
    </row>
    <row r="86" spans="3:6">
      <c r="C86" s="18"/>
      <c r="D86" s="18" t="s">
        <v>178</v>
      </c>
      <c r="E86" s="18" t="s">
        <v>179</v>
      </c>
      <c r="F86" s="18" t="s">
        <v>180</v>
      </c>
    </row>
    <row r="87" spans="3:6">
      <c r="C87" s="18" t="s">
        <v>181</v>
      </c>
      <c r="D87" s="18">
        <v>54</v>
      </c>
      <c r="E87" s="18">
        <v>365</v>
      </c>
      <c r="F87" s="18">
        <v>790</v>
      </c>
    </row>
    <row r="88" spans="3:6">
      <c r="C88" s="18" t="s">
        <v>182</v>
      </c>
      <c r="D88" s="18">
        <v>123</v>
      </c>
      <c r="E88" s="18">
        <v>690</v>
      </c>
      <c r="F88" s="18">
        <v>1200</v>
      </c>
    </row>
    <row r="89" spans="3:6">
      <c r="C89" s="18" t="s">
        <v>183</v>
      </c>
      <c r="D89" s="18">
        <v>654</v>
      </c>
      <c r="E89" s="18">
        <v>890</v>
      </c>
      <c r="F89" s="18">
        <v>1090</v>
      </c>
    </row>
    <row r="90" spans="3:6">
      <c r="C90" s="18" t="s">
        <v>184</v>
      </c>
      <c r="D90" s="18">
        <v>321</v>
      </c>
      <c r="E90" s="18">
        <v>800</v>
      </c>
      <c r="F90" s="18">
        <v>1056</v>
      </c>
    </row>
    <row r="102" spans="2:5" ht="18.75">
      <c r="C102" s="33" t="s">
        <v>185</v>
      </c>
      <c r="D102" s="33" t="s">
        <v>186</v>
      </c>
    </row>
    <row r="103" spans="2:5" ht="60.75">
      <c r="C103" s="18" t="s">
        <v>187</v>
      </c>
      <c r="D103" s="27" t="s">
        <v>187</v>
      </c>
    </row>
    <row r="112" spans="2:5" ht="21">
      <c r="B112" s="77" t="s">
        <v>177</v>
      </c>
      <c r="C112" s="78"/>
      <c r="D112" s="78"/>
      <c r="E112" s="79"/>
    </row>
    <row r="113" spans="2:5">
      <c r="B113" s="19"/>
      <c r="C113" s="19" t="s">
        <v>178</v>
      </c>
      <c r="D113" s="19" t="s">
        <v>179</v>
      </c>
      <c r="E113" s="19" t="s">
        <v>180</v>
      </c>
    </row>
    <row r="114" spans="2:5" ht="38.25" customHeight="1">
      <c r="B114" s="19" t="s">
        <v>181</v>
      </c>
      <c r="C114" s="19">
        <v>54</v>
      </c>
      <c r="D114" s="19">
        <v>365</v>
      </c>
      <c r="E114" s="19">
        <v>790</v>
      </c>
    </row>
    <row r="115" spans="2:5" ht="40.5" customHeight="1">
      <c r="B115" s="19" t="s">
        <v>182</v>
      </c>
      <c r="C115" s="19">
        <v>123</v>
      </c>
      <c r="D115" s="19">
        <v>690</v>
      </c>
      <c r="E115" s="19">
        <v>1200</v>
      </c>
    </row>
    <row r="116" spans="2:5" ht="43.5" customHeight="1">
      <c r="B116" s="19" t="s">
        <v>183</v>
      </c>
      <c r="C116" s="19">
        <v>654</v>
      </c>
      <c r="D116" s="19">
        <v>890</v>
      </c>
      <c r="E116" s="19">
        <v>1090</v>
      </c>
    </row>
    <row r="117" spans="2:5" ht="50.25" customHeight="1">
      <c r="B117" s="19" t="s">
        <v>184</v>
      </c>
      <c r="C117" s="19">
        <v>321</v>
      </c>
      <c r="D117" s="19">
        <v>800</v>
      </c>
      <c r="E117" s="19">
        <v>1056</v>
      </c>
    </row>
    <row r="122" spans="2:5">
      <c r="C122" t="s">
        <v>188</v>
      </c>
    </row>
    <row r="123" spans="2:5">
      <c r="C123" s="20" t="s">
        <v>189</v>
      </c>
    </row>
    <row r="124" spans="2:5">
      <c r="C124" s="20" t="s">
        <v>178</v>
      </c>
    </row>
    <row r="125" spans="2:5">
      <c r="C125" s="20" t="s">
        <v>179</v>
      </c>
    </row>
    <row r="126" spans="2:5">
      <c r="C126" s="20" t="s">
        <v>180</v>
      </c>
    </row>
    <row r="127" spans="2:5">
      <c r="C127" s="20" t="s">
        <v>190</v>
      </c>
    </row>
    <row r="128" spans="2:5">
      <c r="C128" s="20" t="s">
        <v>191</v>
      </c>
    </row>
    <row r="129" spans="3:3">
      <c r="C129" s="20" t="s">
        <v>192</v>
      </c>
    </row>
    <row r="130" spans="3:3">
      <c r="C130" s="20" t="s">
        <v>193</v>
      </c>
    </row>
    <row r="155" spans="2:3" ht="21">
      <c r="B155" s="25" t="s">
        <v>134</v>
      </c>
      <c r="C155" s="26" t="s">
        <v>135</v>
      </c>
    </row>
    <row r="156" spans="2:3">
      <c r="B156" s="21" t="s">
        <v>137</v>
      </c>
      <c r="C156" s="22">
        <v>20</v>
      </c>
    </row>
    <row r="157" spans="2:3">
      <c r="B157" s="21" t="s">
        <v>139</v>
      </c>
      <c r="C157" s="22">
        <v>30</v>
      </c>
    </row>
    <row r="158" spans="2:3">
      <c r="B158" s="21" t="s">
        <v>137</v>
      </c>
      <c r="C158" s="22">
        <v>40</v>
      </c>
    </row>
    <row r="159" spans="2:3">
      <c r="B159" s="21" t="s">
        <v>139</v>
      </c>
      <c r="C159" s="22">
        <v>50</v>
      </c>
    </row>
    <row r="160" spans="2:3">
      <c r="B160" s="21" t="s">
        <v>137</v>
      </c>
      <c r="C160" s="22">
        <v>500</v>
      </c>
    </row>
    <row r="161" spans="2:4">
      <c r="B161" s="21" t="s">
        <v>142</v>
      </c>
      <c r="C161" s="22">
        <v>100</v>
      </c>
    </row>
    <row r="162" spans="2:4">
      <c r="B162" s="21" t="s">
        <v>133</v>
      </c>
      <c r="C162" s="22">
        <v>400</v>
      </c>
    </row>
    <row r="163" spans="2:4">
      <c r="B163" s="23" t="s">
        <v>133</v>
      </c>
      <c r="C163" s="24">
        <v>600</v>
      </c>
    </row>
    <row r="165" spans="2:4" ht="30.75">
      <c r="B165" s="28" t="s">
        <v>108</v>
      </c>
      <c r="C165" s="29">
        <f>SUM(C156:C163)</f>
        <v>1740</v>
      </c>
    </row>
    <row r="167" spans="2:4" ht="45.75">
      <c r="B167" s="30" t="s">
        <v>194</v>
      </c>
      <c r="C167" s="31">
        <f>SUMIF(MyFruits,"Mango",MyPrices)</f>
        <v>1000</v>
      </c>
    </row>
    <row r="168" spans="2:4" ht="45.75">
      <c r="B168" s="30" t="s">
        <v>195</v>
      </c>
      <c r="C168" s="31">
        <f>SUMIF(MyFruits,"Orange",MyPrices)</f>
        <v>80</v>
      </c>
    </row>
    <row r="169" spans="2:4" ht="45.75">
      <c r="B169" s="30" t="s">
        <v>196</v>
      </c>
      <c r="C169" s="31">
        <f>SUMIF(MyFruits,"Melon",MyPrices)</f>
        <v>100</v>
      </c>
      <c r="D169" s="32"/>
    </row>
    <row r="170" spans="2:4" ht="45.75">
      <c r="B170" s="30" t="s">
        <v>144</v>
      </c>
      <c r="C170" s="31">
        <f>SUMIF(MyFruits,"Apple",MyPrices)</f>
        <v>560</v>
      </c>
    </row>
  </sheetData>
  <mergeCells count="4">
    <mergeCell ref="C66:D66"/>
    <mergeCell ref="C3:D3"/>
    <mergeCell ref="C85:F85"/>
    <mergeCell ref="B112:E112"/>
  </mergeCells>
  <pageMargins left="0.7" right="0.7" top="0.75" bottom="0.75" header="0.3" footer="0.3"/>
  <drawing r:id="rId1"/>
  <tableParts count="4">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83D1-4CF4-4575-82C0-66692AB3E272}">
  <dimension ref="B5:J119"/>
  <sheetViews>
    <sheetView topLeftCell="B95" workbookViewId="0">
      <selection activeCell="B110" sqref="B110"/>
    </sheetView>
  </sheetViews>
  <sheetFormatPr defaultRowHeight="15"/>
  <cols>
    <col min="3" max="3" width="23.7109375" customWidth="1"/>
    <col min="7" max="7" width="26.85546875" customWidth="1"/>
    <col min="8" max="8" width="24.7109375" customWidth="1"/>
    <col min="9" max="9" width="6.28515625" customWidth="1"/>
  </cols>
  <sheetData>
    <row r="5" spans="5:8">
      <c r="E5" s="80" t="s">
        <v>197</v>
      </c>
      <c r="F5" s="80"/>
      <c r="G5" s="80"/>
      <c r="H5" s="80"/>
    </row>
    <row r="7" spans="5:8" ht="30.75">
      <c r="E7" s="36" t="s">
        <v>99</v>
      </c>
      <c r="F7" s="36" t="s">
        <v>100</v>
      </c>
      <c r="G7" s="36" t="s">
        <v>101</v>
      </c>
      <c r="H7" s="36" t="s">
        <v>102</v>
      </c>
    </row>
    <row r="8" spans="5:8">
      <c r="E8" s="37" t="s">
        <v>103</v>
      </c>
      <c r="F8" s="37">
        <v>5</v>
      </c>
      <c r="G8" s="37">
        <v>2900</v>
      </c>
      <c r="H8" s="37">
        <f>F8*G8</f>
        <v>14500</v>
      </c>
    </row>
    <row r="9" spans="5:8">
      <c r="E9" s="37" t="s">
        <v>104</v>
      </c>
      <c r="F9" s="37">
        <v>7</v>
      </c>
      <c r="G9" s="37">
        <v>1800</v>
      </c>
      <c r="H9" s="37">
        <f t="shared" ref="H9:H12" si="0">F9*G9</f>
        <v>12600</v>
      </c>
    </row>
    <row r="10" spans="5:8">
      <c r="E10" s="37" t="s">
        <v>105</v>
      </c>
      <c r="F10" s="37">
        <v>13</v>
      </c>
      <c r="G10" s="37">
        <v>6000</v>
      </c>
      <c r="H10" s="37">
        <f t="shared" si="0"/>
        <v>78000</v>
      </c>
    </row>
    <row r="11" spans="5:8">
      <c r="E11" s="37" t="s">
        <v>106</v>
      </c>
      <c r="F11" s="37">
        <v>12</v>
      </c>
      <c r="G11" s="37">
        <v>6000</v>
      </c>
      <c r="H11" s="37">
        <f t="shared" si="0"/>
        <v>72000</v>
      </c>
    </row>
    <row r="12" spans="5:8">
      <c r="E12" s="37" t="s">
        <v>107</v>
      </c>
      <c r="F12" s="37">
        <v>17</v>
      </c>
      <c r="G12" s="37">
        <v>1000</v>
      </c>
      <c r="H12" s="37">
        <f t="shared" si="0"/>
        <v>17000</v>
      </c>
    </row>
    <row r="13" spans="5:8">
      <c r="E13" s="37"/>
      <c r="F13" s="37"/>
      <c r="G13" s="42"/>
      <c r="H13" s="42"/>
    </row>
    <row r="14" spans="5:8" ht="30.75">
      <c r="E14" s="34"/>
      <c r="F14" s="41"/>
      <c r="G14" s="38" t="s">
        <v>108</v>
      </c>
      <c r="H14" s="39">
        <f>SUM(H8:H12)</f>
        <v>194100</v>
      </c>
    </row>
    <row r="15" spans="5:8">
      <c r="G15" s="40"/>
      <c r="H15" s="40"/>
    </row>
    <row r="16" spans="5:8" ht="60.75">
      <c r="G16" s="39" t="s">
        <v>198</v>
      </c>
      <c r="H16" s="40">
        <f>COUNT(H8:H12)</f>
        <v>5</v>
      </c>
    </row>
    <row r="17" spans="2:8" ht="76.5">
      <c r="G17" s="39" t="s">
        <v>199</v>
      </c>
      <c r="H17" s="40">
        <f>COUNTA(H8:H12)</f>
        <v>5</v>
      </c>
    </row>
    <row r="18" spans="2:8">
      <c r="G18" s="40" t="s">
        <v>200</v>
      </c>
      <c r="H18" s="40">
        <f>MIN(H8:H12)</f>
        <v>12600</v>
      </c>
    </row>
    <row r="19" spans="2:8">
      <c r="G19" s="40" t="s">
        <v>201</v>
      </c>
      <c r="H19" s="40">
        <f>MAX(H8:H12)</f>
        <v>78000</v>
      </c>
    </row>
    <row r="20" spans="2:8">
      <c r="G20" s="40"/>
      <c r="H20" s="40"/>
    </row>
    <row r="21" spans="2:8">
      <c r="G21" s="40" t="s">
        <v>202</v>
      </c>
      <c r="H21" s="40">
        <f>_xlfn.AGGREGATE(9,6,H8:H12)</f>
        <v>194100</v>
      </c>
    </row>
    <row r="22" spans="2:8">
      <c r="G22" s="40" t="s">
        <v>203</v>
      </c>
      <c r="H22" s="40">
        <f>_xlfn.AGGREGATE(1,6,H8:H12)</f>
        <v>38820</v>
      </c>
    </row>
    <row r="23" spans="2:8">
      <c r="G23" s="40" t="s">
        <v>204</v>
      </c>
      <c r="H23" s="40">
        <f>_xlfn.AGGREGATE(4,6,H8:H12)</f>
        <v>78000</v>
      </c>
    </row>
    <row r="24" spans="2:8">
      <c r="G24" s="40" t="s">
        <v>205</v>
      </c>
      <c r="H24" s="40">
        <f>_xlfn.AGGREGATE(5,6,H8:H12)</f>
        <v>12600</v>
      </c>
    </row>
    <row r="32" spans="2:8">
      <c r="B32" s="74" t="s">
        <v>206</v>
      </c>
      <c r="C32" s="74"/>
      <c r="D32" s="74"/>
      <c r="E32" s="74"/>
      <c r="F32" s="74"/>
      <c r="G32" s="74"/>
    </row>
    <row r="34" spans="3:10">
      <c r="C34" s="43" t="s">
        <v>207</v>
      </c>
      <c r="D34" s="40"/>
      <c r="E34" s="40" t="s">
        <v>208</v>
      </c>
      <c r="F34" s="40" t="s">
        <v>209</v>
      </c>
      <c r="G34" s="40" t="s">
        <v>210</v>
      </c>
      <c r="H34" s="40" t="s">
        <v>211</v>
      </c>
    </row>
    <row r="35" spans="3:10">
      <c r="C35" s="43"/>
      <c r="D35" s="44"/>
      <c r="E35" s="44"/>
      <c r="F35" s="44"/>
      <c r="G35" s="44"/>
      <c r="H35" s="44"/>
    </row>
    <row r="36" spans="3:10">
      <c r="C36" s="43" t="s">
        <v>212</v>
      </c>
      <c r="D36" s="44"/>
      <c r="E36" s="44">
        <v>89</v>
      </c>
      <c r="F36" s="44">
        <v>95</v>
      </c>
      <c r="G36" s="44">
        <v>40</v>
      </c>
      <c r="H36" s="44">
        <v>99</v>
      </c>
    </row>
    <row r="37" spans="3:10">
      <c r="C37" s="43" t="s">
        <v>213</v>
      </c>
      <c r="D37" s="44"/>
      <c r="E37" s="44">
        <v>100</v>
      </c>
      <c r="F37" s="44">
        <v>34</v>
      </c>
      <c r="G37" s="44">
        <v>33</v>
      </c>
      <c r="H37" s="44">
        <v>77</v>
      </c>
    </row>
    <row r="38" spans="3:10">
      <c r="C38" s="43" t="s">
        <v>214</v>
      </c>
      <c r="D38" s="44"/>
      <c r="E38" s="44">
        <v>98</v>
      </c>
      <c r="F38" s="44">
        <v>87</v>
      </c>
      <c r="G38" s="44">
        <v>89</v>
      </c>
      <c r="H38" s="44">
        <v>97</v>
      </c>
    </row>
    <row r="39" spans="3:10">
      <c r="C39" s="43" t="s">
        <v>215</v>
      </c>
      <c r="D39" s="44"/>
      <c r="E39" s="44">
        <v>100</v>
      </c>
      <c r="F39" s="44">
        <v>30</v>
      </c>
      <c r="G39" s="44">
        <v>90</v>
      </c>
      <c r="H39" s="44">
        <v>39</v>
      </c>
    </row>
    <row r="40" spans="3:10">
      <c r="C40" s="43" t="s">
        <v>216</v>
      </c>
      <c r="D40" s="44"/>
      <c r="E40" s="44">
        <v>45</v>
      </c>
      <c r="F40" s="44">
        <v>35</v>
      </c>
      <c r="G40" s="44">
        <v>100</v>
      </c>
      <c r="H40" s="44">
        <v>80</v>
      </c>
    </row>
    <row r="42" spans="3:10" ht="30.75">
      <c r="C42" s="45" t="s">
        <v>217</v>
      </c>
      <c r="D42" s="45"/>
      <c r="E42" s="45">
        <f>AVERAGE(E36:E40)</f>
        <v>86.4</v>
      </c>
      <c r="F42" s="45">
        <f t="shared" ref="F42:H42" si="1">AVERAGE(F36:F40)</f>
        <v>56.2</v>
      </c>
      <c r="G42" s="45">
        <f t="shared" si="1"/>
        <v>70.400000000000006</v>
      </c>
      <c r="H42" s="45">
        <f t="shared" si="1"/>
        <v>78.400000000000006</v>
      </c>
    </row>
    <row r="43" spans="3:10" ht="30.75">
      <c r="C43" s="45" t="s">
        <v>218</v>
      </c>
      <c r="D43" s="45"/>
      <c r="E43" s="45">
        <f>MEDIAN(E36:E40)</f>
        <v>98</v>
      </c>
      <c r="F43" s="45">
        <f t="shared" ref="F43:H43" si="2">MEDIAN(F36:F40)</f>
        <v>35</v>
      </c>
      <c r="G43" s="45">
        <f t="shared" si="2"/>
        <v>89</v>
      </c>
      <c r="H43" s="45">
        <f t="shared" si="2"/>
        <v>80</v>
      </c>
    </row>
    <row r="44" spans="3:10">
      <c r="C44" s="46" t="s">
        <v>219</v>
      </c>
      <c r="D44" s="46"/>
      <c r="E44" s="46">
        <f>MODE(E36:E40)</f>
        <v>100</v>
      </c>
      <c r="F44" s="46" t="e">
        <f t="shared" ref="F44:H44" si="3">MODE(F36:F40)</f>
        <v>#N/A</v>
      </c>
      <c r="G44" s="46" t="e">
        <f t="shared" si="3"/>
        <v>#N/A</v>
      </c>
      <c r="H44" s="46" t="e">
        <f t="shared" si="3"/>
        <v>#N/A</v>
      </c>
    </row>
    <row r="45" spans="3:10" ht="60.75">
      <c r="C45" s="46" t="s">
        <v>220</v>
      </c>
      <c r="D45" s="46"/>
      <c r="E45" s="46">
        <f>STDEV(E36:E40)</f>
        <v>23.586012804202394</v>
      </c>
      <c r="F45" s="46">
        <f t="shared" ref="F45:H45" si="4">STDEV(F36:F40)</f>
        <v>31.948395890873766</v>
      </c>
      <c r="G45" s="46">
        <f t="shared" si="4"/>
        <v>31.341665558805264</v>
      </c>
      <c r="H45" s="46">
        <f t="shared" si="4"/>
        <v>24.120530674095878</v>
      </c>
      <c r="I45" s="8"/>
      <c r="J45" s="8"/>
    </row>
    <row r="46" spans="3:10">
      <c r="C46" s="51" t="s">
        <v>221</v>
      </c>
      <c r="D46" s="47"/>
      <c r="E46" s="47">
        <f>SUM(E36:E40)</f>
        <v>432</v>
      </c>
      <c r="F46" s="47">
        <f>SUM(F36:F40)</f>
        <v>281</v>
      </c>
      <c r="G46" s="47">
        <f>SUM(G36:G40)</f>
        <v>352</v>
      </c>
      <c r="H46" s="47">
        <f>SUM(H36:H40)</f>
        <v>392</v>
      </c>
    </row>
    <row r="47" spans="3:10" ht="137.25">
      <c r="C47" s="48" t="s">
        <v>222</v>
      </c>
      <c r="D47" s="49"/>
      <c r="E47" s="52" t="b">
        <f>AND(E40&gt;40,E39&gt;40)</f>
        <v>1</v>
      </c>
      <c r="F47" s="52" t="b">
        <f>AND(F40&gt;40,F39&gt;40)</f>
        <v>0</v>
      </c>
      <c r="G47" s="52" t="b">
        <f>AND(G40&gt;40,G39&gt;40)</f>
        <v>1</v>
      </c>
      <c r="H47" s="52" t="b">
        <f>AND(H40&gt;40,H39&gt;40)</f>
        <v>0</v>
      </c>
    </row>
    <row r="48" spans="3:10" ht="106.5">
      <c r="C48" s="48" t="s">
        <v>223</v>
      </c>
      <c r="D48" s="50"/>
      <c r="E48" s="53" t="b">
        <f>E39&gt;70</f>
        <v>1</v>
      </c>
      <c r="F48" s="53" t="b">
        <f t="shared" ref="F48:H48" si="5">F39&gt;70</f>
        <v>0</v>
      </c>
      <c r="G48" s="53" t="b">
        <f t="shared" si="5"/>
        <v>1</v>
      </c>
      <c r="H48" s="53" t="b">
        <f t="shared" si="5"/>
        <v>0</v>
      </c>
    </row>
    <row r="49" spans="2:8" ht="121.5">
      <c r="C49" s="48" t="s">
        <v>224</v>
      </c>
      <c r="D49" s="50"/>
      <c r="E49" s="53" t="b">
        <f>E46&gt;400</f>
        <v>1</v>
      </c>
      <c r="F49" s="53" t="b">
        <f t="shared" ref="F49:H49" si="6">F46&gt;400</f>
        <v>0</v>
      </c>
      <c r="G49" s="53" t="b">
        <f t="shared" si="6"/>
        <v>0</v>
      </c>
      <c r="H49" s="53" t="b">
        <f t="shared" si="6"/>
        <v>0</v>
      </c>
    </row>
    <row r="50" spans="2:8" ht="45.75">
      <c r="C50" s="48" t="s">
        <v>225</v>
      </c>
      <c r="D50" s="50"/>
      <c r="E50" s="53" t="str">
        <f>IF(E36&gt;80,"A+","NOT A+")</f>
        <v>A+</v>
      </c>
      <c r="F50" s="53" t="str">
        <f t="shared" ref="F50:H50" si="7">IF(F36&gt;80,"A+","NOT A+")</f>
        <v>A+</v>
      </c>
      <c r="G50" s="53" t="str">
        <f t="shared" si="7"/>
        <v>NOT A+</v>
      </c>
      <c r="H50" s="53" t="str">
        <f t="shared" si="7"/>
        <v>A+</v>
      </c>
    </row>
    <row r="61" spans="2:8">
      <c r="B61" s="47" t="s">
        <v>226</v>
      </c>
      <c r="C61" s="47" t="s">
        <v>227</v>
      </c>
      <c r="D61" s="47" t="s">
        <v>228</v>
      </c>
    </row>
    <row r="62" spans="2:8">
      <c r="B62" s="54" t="s">
        <v>229</v>
      </c>
      <c r="C62" s="54" t="s">
        <v>181</v>
      </c>
      <c r="D62" s="54">
        <v>20</v>
      </c>
    </row>
    <row r="63" spans="2:8">
      <c r="B63" s="43"/>
      <c r="C63" s="43" t="s">
        <v>182</v>
      </c>
      <c r="D63" s="43">
        <v>60</v>
      </c>
    </row>
    <row r="64" spans="2:8">
      <c r="B64" s="43"/>
      <c r="C64" s="43" t="s">
        <v>183</v>
      </c>
      <c r="D64" s="43">
        <v>70</v>
      </c>
    </row>
    <row r="65" spans="2:7">
      <c r="B65" s="43"/>
      <c r="C65" s="43" t="s">
        <v>184</v>
      </c>
      <c r="D65" s="43">
        <v>45</v>
      </c>
    </row>
    <row r="66" spans="2:7">
      <c r="B66" s="43"/>
      <c r="C66" s="43" t="s">
        <v>230</v>
      </c>
      <c r="D66" s="43">
        <v>15</v>
      </c>
    </row>
    <row r="70" spans="2:7" ht="76.5">
      <c r="B70" s="55" t="s">
        <v>231</v>
      </c>
      <c r="C70" s="81">
        <f>SUMIF(C62:C66,"&lt;WEEK3",D62:D66)</f>
        <v>80</v>
      </c>
      <c r="D70" s="82"/>
      <c r="E70" s="82"/>
      <c r="F70" s="82"/>
      <c r="G70" s="83"/>
    </row>
    <row r="71" spans="2:7" ht="91.5">
      <c r="B71" s="55" t="s">
        <v>232</v>
      </c>
      <c r="C71" s="81">
        <f>COUNTIF(D62:D66,"&gt;40")</f>
        <v>3</v>
      </c>
      <c r="D71" s="82"/>
      <c r="E71" s="82"/>
      <c r="F71" s="82"/>
      <c r="G71" s="83"/>
    </row>
    <row r="72" spans="2:7" ht="91.5">
      <c r="B72" s="55" t="s">
        <v>233</v>
      </c>
      <c r="C72" s="81">
        <f>AVERAGEIF(C62:C66,"&gt;=WEEK3",D62:D66)</f>
        <v>43.333333333333336</v>
      </c>
      <c r="D72" s="82"/>
      <c r="E72" s="82"/>
      <c r="F72" s="82"/>
      <c r="G72" s="83"/>
    </row>
    <row r="78" spans="2:7" ht="76.5">
      <c r="B78" s="35" t="s">
        <v>234</v>
      </c>
      <c r="C78">
        <f>SUMIF(MYWEEKS,"&lt;WEEK3",MYAMOUNTS)</f>
        <v>80</v>
      </c>
    </row>
    <row r="79" spans="2:7" ht="76.5">
      <c r="B79" s="35" t="s">
        <v>235</v>
      </c>
      <c r="C79" s="35">
        <f>SUMIF(MYWEEKS,"&lt;WEEK4",MYAMOUNTS)</f>
        <v>150</v>
      </c>
      <c r="D79" s="35"/>
      <c r="E79" s="35"/>
    </row>
    <row r="80" spans="2:7" ht="106.5">
      <c r="B80" s="35" t="s">
        <v>236</v>
      </c>
      <c r="C80" s="35">
        <f>SUMIF(MYWEEKS,"&lt;WEEK2",MYAMOUNTS)</f>
        <v>20</v>
      </c>
      <c r="D80" s="35"/>
      <c r="E80" s="35"/>
    </row>
    <row r="81" spans="2:5" ht="76.5">
      <c r="B81" s="35" t="s">
        <v>237</v>
      </c>
      <c r="C81" s="35">
        <f>AVERAGEIF(MYWEEKS,"&lt;WEEK3",MYAMOUNTS)</f>
        <v>40</v>
      </c>
      <c r="D81" s="35"/>
      <c r="E81" s="35"/>
    </row>
    <row r="82" spans="2:5" ht="76.5">
      <c r="B82" s="35" t="s">
        <v>238</v>
      </c>
      <c r="C82" s="35">
        <f>AVERAGEIF(MYWEEKS,"&lt;WEEK4",MYAMOUNTS)</f>
        <v>50</v>
      </c>
      <c r="D82" s="35"/>
      <c r="E82" s="35"/>
    </row>
    <row r="84" spans="2:5" ht="121.5">
      <c r="B84" s="35" t="s">
        <v>239</v>
      </c>
      <c r="C84" s="35">
        <f>COUNTIF(MYAMOUNTS,"&gt;30")</f>
        <v>3</v>
      </c>
    </row>
    <row r="110" spans="2:8" ht="16.5">
      <c r="B110" s="57" t="s">
        <v>240</v>
      </c>
      <c r="C110" s="58"/>
      <c r="D110" s="58"/>
      <c r="E110" s="58"/>
      <c r="F110" s="59"/>
      <c r="G110" s="62" t="s">
        <v>241</v>
      </c>
      <c r="H110" s="61" t="s">
        <v>242</v>
      </c>
    </row>
    <row r="111" spans="2:8" ht="21">
      <c r="B111" s="57"/>
      <c r="C111" s="58" t="s">
        <v>243</v>
      </c>
      <c r="D111" s="58" t="s">
        <v>244</v>
      </c>
      <c r="E111" s="58" t="s">
        <v>245</v>
      </c>
      <c r="F111" s="59" t="s">
        <v>246</v>
      </c>
      <c r="G111" s="62"/>
      <c r="H111" s="63"/>
    </row>
    <row r="112" spans="2:8" ht="32.25">
      <c r="B112" s="57" t="s">
        <v>247</v>
      </c>
      <c r="C112" s="56">
        <v>66</v>
      </c>
      <c r="D112" s="56">
        <v>64</v>
      </c>
      <c r="E112" s="56">
        <v>34</v>
      </c>
      <c r="F112" s="60">
        <v>64</v>
      </c>
      <c r="G112" s="62">
        <f>SUM(C112:F112)</f>
        <v>228</v>
      </c>
      <c r="H112" s="63">
        <f>RANK(G112,$G$112:$G$119)</f>
        <v>1</v>
      </c>
    </row>
    <row r="113" spans="2:8" ht="32.25">
      <c r="B113" s="57" t="s">
        <v>248</v>
      </c>
      <c r="C113" s="56">
        <v>50</v>
      </c>
      <c r="D113" s="56">
        <v>30</v>
      </c>
      <c r="E113" s="56">
        <v>40</v>
      </c>
      <c r="F113" s="60">
        <v>100</v>
      </c>
      <c r="G113" s="62">
        <f>SUM(C113:F113)</f>
        <v>220</v>
      </c>
      <c r="H113" s="63">
        <f>RANK(G113,$G$112:$G$119)</f>
        <v>2</v>
      </c>
    </row>
    <row r="114" spans="2:8" ht="32.25">
      <c r="B114" s="57" t="s">
        <v>249</v>
      </c>
      <c r="C114" s="56">
        <v>66</v>
      </c>
      <c r="D114" s="56">
        <v>66</v>
      </c>
      <c r="E114" s="56">
        <v>33</v>
      </c>
      <c r="F114" s="60">
        <v>22</v>
      </c>
      <c r="G114" s="62">
        <f>SUM(C114:F114)</f>
        <v>187</v>
      </c>
      <c r="H114" s="63">
        <f>RANK(G114,$G$112:$G$119)</f>
        <v>3</v>
      </c>
    </row>
    <row r="115" spans="2:8" ht="32.25">
      <c r="B115" s="57" t="s">
        <v>250</v>
      </c>
      <c r="C115" s="56">
        <v>66</v>
      </c>
      <c r="D115" s="56">
        <v>35</v>
      </c>
      <c r="E115" s="56">
        <v>23</v>
      </c>
      <c r="F115" s="60">
        <v>63</v>
      </c>
      <c r="G115" s="62">
        <f>SUM(C115:F115)</f>
        <v>187</v>
      </c>
      <c r="H115" s="63">
        <f>RANK(G115,$G$112:$G$119)</f>
        <v>3</v>
      </c>
    </row>
    <row r="116" spans="2:8" ht="32.25">
      <c r="B116" s="57" t="s">
        <v>251</v>
      </c>
      <c r="C116" s="56">
        <v>55</v>
      </c>
      <c r="D116" s="56">
        <v>33</v>
      </c>
      <c r="E116" s="56">
        <v>33</v>
      </c>
      <c r="F116" s="60">
        <v>53</v>
      </c>
      <c r="G116" s="62">
        <f>SUM(C116:F116)</f>
        <v>174</v>
      </c>
      <c r="H116" s="63">
        <f>RANK(G116,$G$112:$G$119)</f>
        <v>5</v>
      </c>
    </row>
    <row r="117" spans="2:8" ht="32.25">
      <c r="B117" s="57" t="s">
        <v>252</v>
      </c>
      <c r="C117" s="56">
        <v>34</v>
      </c>
      <c r="D117" s="56">
        <v>54</v>
      </c>
      <c r="E117" s="56">
        <v>54</v>
      </c>
      <c r="F117" s="60">
        <v>23</v>
      </c>
      <c r="G117" s="62">
        <f>SUM(C117:F117)</f>
        <v>165</v>
      </c>
      <c r="H117" s="63">
        <f>RANK(G117,$G$112:$G$119)</f>
        <v>6</v>
      </c>
    </row>
    <row r="118" spans="2:8" ht="32.25">
      <c r="B118" s="57" t="s">
        <v>253</v>
      </c>
      <c r="C118" s="56">
        <v>40</v>
      </c>
      <c r="D118" s="56">
        <v>60</v>
      </c>
      <c r="E118" s="56">
        <v>40</v>
      </c>
      <c r="F118" s="60">
        <v>20</v>
      </c>
      <c r="G118" s="62">
        <f>SUM(C118:F118)</f>
        <v>160</v>
      </c>
      <c r="H118" s="63">
        <f>RANK(G118,$G$112:$G$119)</f>
        <v>7</v>
      </c>
    </row>
    <row r="119" spans="2:8" ht="32.25">
      <c r="B119" s="57" t="s">
        <v>254</v>
      </c>
      <c r="C119" s="56">
        <v>34</v>
      </c>
      <c r="D119" s="56">
        <v>34</v>
      </c>
      <c r="E119" s="56">
        <v>45</v>
      </c>
      <c r="F119" s="60">
        <v>46</v>
      </c>
      <c r="G119" s="62">
        <f>SUM(C119:F119)</f>
        <v>159</v>
      </c>
      <c r="H119" s="63">
        <f>RANK(G119,$G$112:$G$119)</f>
        <v>8</v>
      </c>
    </row>
  </sheetData>
  <sortState xmlns:xlrd2="http://schemas.microsoft.com/office/spreadsheetml/2017/richdata2" ref="B112:H119">
    <sortCondition ref="H112:H119"/>
  </sortState>
  <mergeCells count="5">
    <mergeCell ref="E5:H5"/>
    <mergeCell ref="B32:G32"/>
    <mergeCell ref="C70:G70"/>
    <mergeCell ref="C71:G71"/>
    <mergeCell ref="C72:G7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264B1-D15D-4E61-89F3-FF70D8E6FC9C}">
  <dimension ref="A10:J555"/>
  <sheetViews>
    <sheetView tabSelected="1" topLeftCell="A541" workbookViewId="0">
      <selection activeCell="R545" sqref="R545"/>
    </sheetView>
  </sheetViews>
  <sheetFormatPr defaultRowHeight="15"/>
  <cols>
    <col min="2" max="2" width="12.140625" bestFit="1" customWidth="1"/>
    <col min="3" max="3" width="2.42578125" bestFit="1" customWidth="1"/>
    <col min="4" max="4" width="6.140625" bestFit="1" customWidth="1"/>
    <col min="5" max="5" width="17" customWidth="1"/>
    <col min="6" max="6" width="14.7109375" bestFit="1" customWidth="1"/>
    <col min="7" max="7" width="6.42578125" bestFit="1" customWidth="1"/>
    <col min="8" max="8" width="7.5703125" bestFit="1" customWidth="1"/>
    <col min="9" max="9" width="14.140625" bestFit="1" customWidth="1"/>
    <col min="10" max="10" width="13.28515625" bestFit="1" customWidth="1"/>
  </cols>
  <sheetData>
    <row r="10" spans="3:9" ht="15.75">
      <c r="C10" s="57"/>
      <c r="D10" s="58"/>
      <c r="E10" s="58"/>
      <c r="F10" s="58"/>
      <c r="G10" s="59"/>
      <c r="H10" s="62"/>
      <c r="I10" s="61"/>
    </row>
    <row r="11" spans="3:9" ht="21">
      <c r="C11" s="57"/>
      <c r="D11" s="58" t="s">
        <v>243</v>
      </c>
      <c r="E11" s="58" t="s">
        <v>244</v>
      </c>
      <c r="F11" s="58" t="s">
        <v>245</v>
      </c>
      <c r="G11" s="59" t="s">
        <v>246</v>
      </c>
      <c r="H11" s="62" t="s">
        <v>241</v>
      </c>
      <c r="I11" s="63" t="s">
        <v>242</v>
      </c>
    </row>
    <row r="12" spans="3:9" ht="32.25">
      <c r="C12" s="57" t="s">
        <v>247</v>
      </c>
      <c r="D12" s="56">
        <v>66</v>
      </c>
      <c r="E12" s="56">
        <v>64</v>
      </c>
      <c r="F12" s="56">
        <v>34</v>
      </c>
      <c r="G12" s="60">
        <v>64</v>
      </c>
      <c r="H12" s="62">
        <f>SUM(D12:G12)</f>
        <v>228</v>
      </c>
      <c r="I12" s="63">
        <f>RANK(H12,$H$12:$H$19)</f>
        <v>1</v>
      </c>
    </row>
    <row r="13" spans="3:9" ht="32.25">
      <c r="C13" s="57" t="s">
        <v>248</v>
      </c>
      <c r="D13" s="56">
        <v>50</v>
      </c>
      <c r="E13" s="56">
        <v>30</v>
      </c>
      <c r="F13" s="56">
        <v>40</v>
      </c>
      <c r="G13" s="60">
        <v>100</v>
      </c>
      <c r="H13" s="62">
        <f>SUM(D13:G13)</f>
        <v>220</v>
      </c>
      <c r="I13" s="63">
        <f t="shared" ref="I13:I18" si="0">RANK(H13,$H$12:$H$19)</f>
        <v>2</v>
      </c>
    </row>
    <row r="14" spans="3:9" ht="32.25">
      <c r="C14" s="57" t="s">
        <v>249</v>
      </c>
      <c r="D14" s="56">
        <v>66</v>
      </c>
      <c r="E14" s="56">
        <v>66</v>
      </c>
      <c r="F14" s="56">
        <v>33</v>
      </c>
      <c r="G14" s="60">
        <v>22</v>
      </c>
      <c r="H14" s="62">
        <f>SUM(D14:G14)</f>
        <v>187</v>
      </c>
      <c r="I14" s="63">
        <f t="shared" si="0"/>
        <v>3</v>
      </c>
    </row>
    <row r="15" spans="3:9" ht="32.25">
      <c r="C15" s="57" t="s">
        <v>250</v>
      </c>
      <c r="D15" s="56">
        <v>66</v>
      </c>
      <c r="E15" s="56">
        <v>35</v>
      </c>
      <c r="F15" s="56">
        <v>23</v>
      </c>
      <c r="G15" s="60">
        <v>63</v>
      </c>
      <c r="H15" s="62">
        <f>SUM(D15:G15)</f>
        <v>187</v>
      </c>
      <c r="I15" s="63">
        <f t="shared" si="0"/>
        <v>3</v>
      </c>
    </row>
    <row r="16" spans="3:9" ht="32.25">
      <c r="C16" s="57" t="s">
        <v>251</v>
      </c>
      <c r="D16" s="56">
        <v>55</v>
      </c>
      <c r="E16" s="56">
        <v>33</v>
      </c>
      <c r="F16" s="56">
        <v>33</v>
      </c>
      <c r="G16" s="60">
        <v>53</v>
      </c>
      <c r="H16" s="62">
        <f>SUM(D16:G16)</f>
        <v>174</v>
      </c>
      <c r="I16" s="63">
        <f t="shared" si="0"/>
        <v>5</v>
      </c>
    </row>
    <row r="17" spans="3:9" ht="32.25">
      <c r="C17" s="57" t="s">
        <v>252</v>
      </c>
      <c r="D17" s="56">
        <v>34</v>
      </c>
      <c r="E17" s="56">
        <v>54</v>
      </c>
      <c r="F17" s="56">
        <v>54</v>
      </c>
      <c r="G17" s="60">
        <v>23</v>
      </c>
      <c r="H17" s="62">
        <f>SUM(D17:G17)</f>
        <v>165</v>
      </c>
      <c r="I17" s="63">
        <f t="shared" si="0"/>
        <v>6</v>
      </c>
    </row>
    <row r="18" spans="3:9" ht="32.25">
      <c r="C18" s="57" t="s">
        <v>253</v>
      </c>
      <c r="D18" s="56">
        <v>40</v>
      </c>
      <c r="E18" s="56">
        <v>60</v>
      </c>
      <c r="F18" s="56">
        <v>40</v>
      </c>
      <c r="G18" s="60">
        <v>20</v>
      </c>
      <c r="H18" s="62">
        <f>SUM(D18:G18)</f>
        <v>160</v>
      </c>
      <c r="I18" s="63">
        <f t="shared" si="0"/>
        <v>7</v>
      </c>
    </row>
    <row r="19" spans="3:9" ht="32.25">
      <c r="C19" s="57" t="s">
        <v>254</v>
      </c>
      <c r="D19" s="56">
        <v>34</v>
      </c>
      <c r="E19" s="56">
        <v>34</v>
      </c>
      <c r="F19" s="56">
        <v>45</v>
      </c>
      <c r="G19" s="60">
        <v>46</v>
      </c>
      <c r="H19" s="62">
        <f>SUM(D19:G19)</f>
        <v>159</v>
      </c>
      <c r="I19" s="63">
        <f>RANK(H19,$H$12:$H$19)</f>
        <v>8</v>
      </c>
    </row>
    <row r="98" spans="4:10" ht="15.75">
      <c r="D98" s="64"/>
      <c r="E98" s="58"/>
      <c r="F98" s="58"/>
      <c r="G98" s="58"/>
      <c r="H98" s="59"/>
      <c r="I98" s="62"/>
      <c r="J98" s="61"/>
    </row>
    <row r="99" spans="4:10" ht="21">
      <c r="D99" s="64"/>
      <c r="E99" s="58" t="s">
        <v>243</v>
      </c>
      <c r="F99" s="58" t="s">
        <v>244</v>
      </c>
      <c r="G99" s="58" t="s">
        <v>245</v>
      </c>
      <c r="H99" s="59" t="s">
        <v>246</v>
      </c>
      <c r="I99" s="62" t="s">
        <v>241</v>
      </c>
      <c r="J99" s="63" t="s">
        <v>242</v>
      </c>
    </row>
    <row r="100" spans="4:10" ht="21">
      <c r="D100" s="64" t="s">
        <v>247</v>
      </c>
      <c r="E100" s="56">
        <v>66</v>
      </c>
      <c r="F100" s="56">
        <v>64</v>
      </c>
      <c r="G100" s="56">
        <v>34</v>
      </c>
      <c r="H100" s="60">
        <v>64</v>
      </c>
      <c r="I100" s="62">
        <f>SUM(E100:H100)</f>
        <v>228</v>
      </c>
      <c r="J100" s="63">
        <f>RANK(I100,$H$12:$H$19)</f>
        <v>1</v>
      </c>
    </row>
    <row r="101" spans="4:10" ht="21">
      <c r="D101" s="64" t="s">
        <v>248</v>
      </c>
      <c r="E101" s="56">
        <v>50</v>
      </c>
      <c r="F101" s="56">
        <v>30</v>
      </c>
      <c r="G101" s="56">
        <v>40</v>
      </c>
      <c r="H101" s="60">
        <v>100</v>
      </c>
      <c r="I101" s="62">
        <f>SUM(E101:H101)</f>
        <v>220</v>
      </c>
      <c r="J101" s="63">
        <f t="shared" ref="J101:J106" si="1">RANK(I101,$H$12:$H$19)</f>
        <v>2</v>
      </c>
    </row>
    <row r="102" spans="4:10" ht="21">
      <c r="D102" s="64" t="s">
        <v>249</v>
      </c>
      <c r="E102" s="56">
        <v>66</v>
      </c>
      <c r="F102" s="56">
        <v>66</v>
      </c>
      <c r="G102" s="56">
        <v>33</v>
      </c>
      <c r="H102" s="60">
        <v>22</v>
      </c>
      <c r="I102" s="62">
        <f>SUM(E102:H102)</f>
        <v>187</v>
      </c>
      <c r="J102" s="63">
        <f t="shared" si="1"/>
        <v>3</v>
      </c>
    </row>
    <row r="103" spans="4:10" ht="21">
      <c r="D103" s="64" t="s">
        <v>250</v>
      </c>
      <c r="E103" s="56">
        <v>66</v>
      </c>
      <c r="F103" s="56">
        <v>35</v>
      </c>
      <c r="G103" s="56">
        <v>23</v>
      </c>
      <c r="H103" s="60">
        <v>63</v>
      </c>
      <c r="I103" s="62">
        <f>SUM(E103:H103)</f>
        <v>187</v>
      </c>
      <c r="J103" s="63">
        <f t="shared" si="1"/>
        <v>3</v>
      </c>
    </row>
    <row r="104" spans="4:10" ht="21">
      <c r="D104" s="64" t="s">
        <v>251</v>
      </c>
      <c r="E104" s="56">
        <v>55</v>
      </c>
      <c r="F104" s="56">
        <v>33</v>
      </c>
      <c r="G104" s="56">
        <v>33</v>
      </c>
      <c r="H104" s="60">
        <v>53</v>
      </c>
      <c r="I104" s="62">
        <f>SUM(E104:H104)</f>
        <v>174</v>
      </c>
      <c r="J104" s="63">
        <f t="shared" si="1"/>
        <v>5</v>
      </c>
    </row>
    <row r="105" spans="4:10" ht="21">
      <c r="D105" s="64" t="s">
        <v>252</v>
      </c>
      <c r="E105" s="56">
        <v>34</v>
      </c>
      <c r="F105" s="56">
        <v>54</v>
      </c>
      <c r="G105" s="56">
        <v>54</v>
      </c>
      <c r="H105" s="60">
        <v>23</v>
      </c>
      <c r="I105" s="62">
        <f>SUM(E105:H105)</f>
        <v>165</v>
      </c>
      <c r="J105" s="63">
        <f t="shared" si="1"/>
        <v>6</v>
      </c>
    </row>
    <row r="106" spans="4:10" ht="21">
      <c r="D106" s="64" t="s">
        <v>253</v>
      </c>
      <c r="E106" s="56">
        <v>40</v>
      </c>
      <c r="F106" s="56">
        <v>60</v>
      </c>
      <c r="G106" s="56">
        <v>40</v>
      </c>
      <c r="H106" s="60">
        <v>20</v>
      </c>
      <c r="I106" s="62">
        <f>SUM(E106:H106)</f>
        <v>160</v>
      </c>
      <c r="J106" s="63">
        <f t="shared" si="1"/>
        <v>7</v>
      </c>
    </row>
    <row r="107" spans="4:10" ht="21">
      <c r="D107" s="64" t="s">
        <v>254</v>
      </c>
      <c r="E107" s="56">
        <v>34</v>
      </c>
      <c r="F107" s="56">
        <v>34</v>
      </c>
      <c r="G107" s="56">
        <v>45</v>
      </c>
      <c r="H107" s="60">
        <v>46</v>
      </c>
      <c r="I107" s="62">
        <f>SUM(E107:H107)</f>
        <v>159</v>
      </c>
      <c r="J107" s="63">
        <f>RANK(I107,$H$12:$H$19)</f>
        <v>8</v>
      </c>
    </row>
    <row r="144" spans="3:7" ht="30.75">
      <c r="C144" s="65"/>
      <c r="D144" s="65" t="s">
        <v>255</v>
      </c>
      <c r="E144" s="65" t="s">
        <v>256</v>
      </c>
      <c r="F144" s="65"/>
      <c r="G144" s="65"/>
    </row>
    <row r="145" spans="3:7">
      <c r="C145" s="65"/>
      <c r="D145" s="65" t="s">
        <v>257</v>
      </c>
      <c r="E145" s="65">
        <v>16</v>
      </c>
      <c r="F145" s="65"/>
      <c r="G145" s="65"/>
    </row>
    <row r="146" spans="3:7">
      <c r="C146" s="65"/>
      <c r="D146" s="65" t="s">
        <v>258</v>
      </c>
      <c r="E146" s="65">
        <v>11</v>
      </c>
      <c r="F146" s="65"/>
      <c r="G146" s="65"/>
    </row>
    <row r="147" spans="3:7">
      <c r="C147" s="65"/>
      <c r="D147" s="65" t="s">
        <v>259</v>
      </c>
      <c r="E147" s="65">
        <v>10</v>
      </c>
      <c r="F147" s="65"/>
      <c r="G147" s="65"/>
    </row>
    <row r="148" spans="3:7">
      <c r="C148" s="65"/>
      <c r="D148" s="65" t="s">
        <v>260</v>
      </c>
      <c r="E148" s="65">
        <v>10</v>
      </c>
      <c r="F148" s="65"/>
      <c r="G148" s="65"/>
    </row>
    <row r="149" spans="3:7">
      <c r="C149" s="65"/>
      <c r="D149" s="65" t="s">
        <v>261</v>
      </c>
      <c r="E149" s="65">
        <v>9</v>
      </c>
      <c r="F149" s="65"/>
      <c r="G149" s="65"/>
    </row>
    <row r="150" spans="3:7">
      <c r="C150" s="65"/>
      <c r="D150" s="65" t="s">
        <v>262</v>
      </c>
      <c r="E150" s="65">
        <v>8</v>
      </c>
      <c r="F150" s="65"/>
      <c r="G150" s="65"/>
    </row>
    <row r="151" spans="3:7">
      <c r="C151" s="65"/>
      <c r="D151" s="65" t="s">
        <v>263</v>
      </c>
      <c r="E151" s="65">
        <v>8</v>
      </c>
      <c r="F151" s="65"/>
      <c r="G151" s="65"/>
    </row>
    <row r="152" spans="3:7">
      <c r="C152" s="65"/>
      <c r="D152" s="65" t="s">
        <v>264</v>
      </c>
      <c r="E152" s="65">
        <v>8</v>
      </c>
      <c r="F152" s="65"/>
      <c r="G152" s="65"/>
    </row>
    <row r="153" spans="3:7">
      <c r="C153" s="65"/>
      <c r="D153" s="65" t="s">
        <v>265</v>
      </c>
      <c r="E153" s="65">
        <v>7</v>
      </c>
      <c r="F153" s="65"/>
      <c r="G153" s="65"/>
    </row>
    <row r="154" spans="3:7">
      <c r="C154" s="65"/>
      <c r="D154" s="65" t="s">
        <v>266</v>
      </c>
      <c r="E154" s="65">
        <v>7</v>
      </c>
      <c r="F154" s="65"/>
      <c r="G154" s="65"/>
    </row>
    <row r="204" spans="4:5" ht="30.75">
      <c r="D204" s="66" t="s">
        <v>267</v>
      </c>
      <c r="E204" s="67" t="s">
        <v>268</v>
      </c>
    </row>
    <row r="205" spans="4:5">
      <c r="D205" s="66" t="s">
        <v>269</v>
      </c>
      <c r="E205" s="66">
        <v>64593</v>
      </c>
    </row>
    <row r="206" spans="4:5">
      <c r="D206" s="66" t="s">
        <v>270</v>
      </c>
      <c r="E206" s="66">
        <v>65033</v>
      </c>
    </row>
    <row r="207" spans="4:5">
      <c r="D207" s="66" t="s">
        <v>271</v>
      </c>
      <c r="E207" s="66">
        <v>70793</v>
      </c>
    </row>
    <row r="255" spans="4:5" ht="23.25">
      <c r="D255" s="84" t="s">
        <v>272</v>
      </c>
      <c r="E255" s="84"/>
    </row>
    <row r="257" spans="4:5">
      <c r="D257" s="69" t="s">
        <v>189</v>
      </c>
      <c r="E257" s="69" t="s">
        <v>273</v>
      </c>
    </row>
    <row r="258" spans="4:5">
      <c r="D258" s="68" t="s">
        <v>274</v>
      </c>
      <c r="E258" s="68">
        <v>4740</v>
      </c>
    </row>
    <row r="259" spans="4:5">
      <c r="D259" s="68" t="s">
        <v>275</v>
      </c>
      <c r="E259" s="68">
        <v>14623</v>
      </c>
    </row>
    <row r="260" spans="4:5">
      <c r="D260" s="68" t="s">
        <v>276</v>
      </c>
      <c r="E260" s="68">
        <v>35995</v>
      </c>
    </row>
    <row r="261" spans="4:5">
      <c r="D261" s="68" t="s">
        <v>277</v>
      </c>
      <c r="E261" s="68">
        <v>56266</v>
      </c>
    </row>
    <row r="262" spans="4:5">
      <c r="D262" s="68" t="s">
        <v>278</v>
      </c>
      <c r="E262" s="68">
        <v>83418</v>
      </c>
    </row>
    <row r="263" spans="4:5">
      <c r="D263" s="68" t="s">
        <v>279</v>
      </c>
      <c r="E263" s="68">
        <v>100262</v>
      </c>
    </row>
    <row r="264" spans="4:5">
      <c r="D264" s="68" t="s">
        <v>280</v>
      </c>
      <c r="E264" s="68">
        <v>115037</v>
      </c>
    </row>
    <row r="265" spans="4:5">
      <c r="D265" s="68" t="s">
        <v>281</v>
      </c>
      <c r="E265" s="68">
        <v>127902</v>
      </c>
    </row>
    <row r="266" spans="4:5">
      <c r="D266" s="68" t="s">
        <v>282</v>
      </c>
      <c r="E266" s="68">
        <v>131736</v>
      </c>
    </row>
    <row r="267" spans="4:5">
      <c r="D267" s="68" t="s">
        <v>283</v>
      </c>
      <c r="E267" s="68">
        <v>141437</v>
      </c>
    </row>
    <row r="268" spans="4:5">
      <c r="D268" s="68" t="s">
        <v>284</v>
      </c>
      <c r="E268" s="68">
        <v>162930</v>
      </c>
    </row>
    <row r="269" spans="4:5">
      <c r="D269" s="68" t="s">
        <v>285</v>
      </c>
      <c r="E269" s="68">
        <v>200418</v>
      </c>
    </row>
    <row r="307" spans="4:5">
      <c r="D307" s="70" t="s">
        <v>286</v>
      </c>
      <c r="E307" s="70" t="s">
        <v>287</v>
      </c>
    </row>
    <row r="308" spans="4:5">
      <c r="D308" s="43" t="s">
        <v>288</v>
      </c>
      <c r="E308" s="71">
        <v>21460</v>
      </c>
    </row>
    <row r="309" spans="4:5">
      <c r="D309" s="43" t="s">
        <v>289</v>
      </c>
      <c r="E309" s="71">
        <v>56837</v>
      </c>
    </row>
    <row r="310" spans="4:5">
      <c r="D310" s="43" t="s">
        <v>290</v>
      </c>
      <c r="E310" s="71">
        <v>19950</v>
      </c>
    </row>
    <row r="311" spans="4:5">
      <c r="D311" s="43" t="s">
        <v>291</v>
      </c>
      <c r="E311" s="71">
        <v>18676</v>
      </c>
    </row>
    <row r="312" spans="4:5">
      <c r="D312" s="43" t="s">
        <v>292</v>
      </c>
      <c r="E312" s="71">
        <v>22606</v>
      </c>
    </row>
    <row r="313" spans="4:5">
      <c r="D313" s="43" t="s">
        <v>293</v>
      </c>
      <c r="E313" s="71">
        <v>60888</v>
      </c>
    </row>
    <row r="336" spans="4:6">
      <c r="D336" s="66" t="s">
        <v>267</v>
      </c>
      <c r="E336" s="67" t="s">
        <v>294</v>
      </c>
      <c r="F336" s="86" t="s">
        <v>295</v>
      </c>
    </row>
    <row r="337" spans="4:6">
      <c r="D337" s="66" t="s">
        <v>269</v>
      </c>
      <c r="E337" s="88">
        <v>64593</v>
      </c>
      <c r="F337" s="87">
        <v>47799</v>
      </c>
    </row>
    <row r="338" spans="4:6">
      <c r="D338" s="66" t="s">
        <v>270</v>
      </c>
      <c r="E338" s="88">
        <v>65033</v>
      </c>
      <c r="F338" s="87">
        <v>84543</v>
      </c>
    </row>
    <row r="339" spans="4:6">
      <c r="D339" s="66" t="s">
        <v>271</v>
      </c>
      <c r="E339" s="88">
        <v>70793</v>
      </c>
      <c r="F339" s="87">
        <v>87075</v>
      </c>
    </row>
    <row r="376" spans="1:4">
      <c r="D376" t="s">
        <v>296</v>
      </c>
    </row>
    <row r="378" spans="1:4" ht="45.75">
      <c r="A378" s="66" t="s">
        <v>267</v>
      </c>
      <c r="B378" s="67" t="s">
        <v>294</v>
      </c>
      <c r="C378" s="89" t="s">
        <v>295</v>
      </c>
      <c r="D378" t="s">
        <v>297</v>
      </c>
    </row>
    <row r="379" spans="1:4">
      <c r="A379" s="66" t="s">
        <v>269</v>
      </c>
      <c r="B379" s="88">
        <v>64593</v>
      </c>
      <c r="C379" s="87">
        <v>47799</v>
      </c>
      <c r="D379">
        <f>SUM(B379:C379)</f>
        <v>112392</v>
      </c>
    </row>
    <row r="380" spans="1:4" ht="30.75">
      <c r="A380" s="66" t="s">
        <v>270</v>
      </c>
      <c r="B380" s="88">
        <v>65033</v>
      </c>
      <c r="C380" s="87">
        <v>84543</v>
      </c>
      <c r="D380">
        <f t="shared" ref="D380:D381" si="2">SUM(B380:C380)</f>
        <v>149576</v>
      </c>
    </row>
    <row r="381" spans="1:4">
      <c r="A381" s="66" t="s">
        <v>271</v>
      </c>
      <c r="B381" s="88">
        <v>70793</v>
      </c>
      <c r="C381" s="87">
        <v>87075</v>
      </c>
      <c r="D381">
        <f t="shared" si="2"/>
        <v>157868</v>
      </c>
    </row>
    <row r="382" spans="1:4" ht="45.75">
      <c r="A382" s="35" t="s">
        <v>298</v>
      </c>
      <c r="B382" s="35">
        <f>SUM(B379:B381)</f>
        <v>200419</v>
      </c>
      <c r="C382" s="35">
        <f>SUM(C379:C381)</f>
        <v>219417</v>
      </c>
    </row>
    <row r="425" spans="3:5" ht="30.75">
      <c r="C425" s="66" t="s">
        <v>267</v>
      </c>
      <c r="D425" s="67" t="s">
        <v>294</v>
      </c>
      <c r="E425" s="89" t="s">
        <v>295</v>
      </c>
    </row>
    <row r="426" spans="3:5">
      <c r="C426" s="66" t="s">
        <v>269</v>
      </c>
      <c r="D426" s="88">
        <v>64593</v>
      </c>
      <c r="E426" s="87">
        <v>47799</v>
      </c>
    </row>
    <row r="427" spans="3:5" ht="30.75">
      <c r="C427" s="66" t="s">
        <v>270</v>
      </c>
      <c r="D427" s="88">
        <v>65033</v>
      </c>
      <c r="E427" s="87">
        <v>84543</v>
      </c>
    </row>
    <row r="428" spans="3:5">
      <c r="C428" s="66" t="s">
        <v>271</v>
      </c>
      <c r="D428" s="88">
        <v>70793</v>
      </c>
      <c r="E428" s="87">
        <v>87075</v>
      </c>
    </row>
    <row r="429" spans="3:5">
      <c r="C429" t="s">
        <v>299</v>
      </c>
      <c r="D429">
        <v>70235</v>
      </c>
      <c r="E429" s="85">
        <v>81161</v>
      </c>
    </row>
    <row r="486" spans="3:5" ht="15.75">
      <c r="C486" s="64" t="s">
        <v>189</v>
      </c>
      <c r="D486" s="64" t="s">
        <v>300</v>
      </c>
      <c r="E486" s="64" t="s">
        <v>301</v>
      </c>
    </row>
    <row r="487" spans="3:5">
      <c r="C487" s="90" t="s">
        <v>274</v>
      </c>
      <c r="D487" s="91">
        <v>50</v>
      </c>
      <c r="E487" s="91">
        <f>SUM(D$486:D487)</f>
        <v>50</v>
      </c>
    </row>
    <row r="488" spans="3:5">
      <c r="C488" s="90" t="s">
        <v>275</v>
      </c>
      <c r="D488" s="91">
        <v>100</v>
      </c>
      <c r="E488" s="91">
        <f>SUM(D$486:D488)</f>
        <v>150</v>
      </c>
    </row>
    <row r="489" spans="3:5">
      <c r="C489" s="90" t="s">
        <v>276</v>
      </c>
      <c r="D489" s="91">
        <v>150</v>
      </c>
      <c r="E489" s="91">
        <f>SUM(D$486:D489)</f>
        <v>300</v>
      </c>
    </row>
    <row r="490" spans="3:5">
      <c r="C490" s="90" t="s">
        <v>277</v>
      </c>
      <c r="D490" s="91">
        <v>200</v>
      </c>
      <c r="E490" s="91">
        <f>SUM(D$486:D490)</f>
        <v>500</v>
      </c>
    </row>
    <row r="491" spans="3:5">
      <c r="C491" s="90" t="s">
        <v>278</v>
      </c>
      <c r="D491" s="91">
        <v>300</v>
      </c>
      <c r="E491" s="91">
        <f>SUM(D$486:D491)</f>
        <v>800</v>
      </c>
    </row>
    <row r="492" spans="3:5">
      <c r="C492" s="90" t="s">
        <v>279</v>
      </c>
      <c r="D492" s="91">
        <v>400</v>
      </c>
      <c r="E492" s="91">
        <f>SUM(D$486:D492)</f>
        <v>1200</v>
      </c>
    </row>
    <row r="493" spans="3:5">
      <c r="C493" s="90" t="s">
        <v>280</v>
      </c>
      <c r="D493" s="91">
        <v>500</v>
      </c>
      <c r="E493" s="91">
        <f>SUM(D$486:D493)</f>
        <v>1700</v>
      </c>
    </row>
    <row r="494" spans="3:5">
      <c r="C494" s="90" t="s">
        <v>281</v>
      </c>
      <c r="D494" s="91">
        <v>100</v>
      </c>
      <c r="E494" s="91">
        <f>SUM(D$486:D494)</f>
        <v>1800</v>
      </c>
    </row>
    <row r="495" spans="3:5">
      <c r="C495" s="90" t="s">
        <v>282</v>
      </c>
      <c r="D495" s="91">
        <v>50</v>
      </c>
      <c r="E495" s="91">
        <f>SUM(D$486:D495)</f>
        <v>1850</v>
      </c>
    </row>
    <row r="496" spans="3:5">
      <c r="C496" s="90" t="s">
        <v>283</v>
      </c>
      <c r="D496" s="91">
        <v>100</v>
      </c>
      <c r="E496" s="91">
        <f>SUM(D$486:D496)</f>
        <v>1950</v>
      </c>
    </row>
    <row r="497" spans="3:5">
      <c r="C497" s="90" t="s">
        <v>284</v>
      </c>
      <c r="D497" s="91">
        <v>20</v>
      </c>
      <c r="E497" s="91">
        <f>SUM(D$486:D497)</f>
        <v>1970</v>
      </c>
    </row>
    <row r="498" spans="3:5">
      <c r="C498" s="90" t="s">
        <v>285</v>
      </c>
      <c r="D498" s="91">
        <v>400</v>
      </c>
      <c r="E498" s="91">
        <f>SUM(D$486:D498)</f>
        <v>2370</v>
      </c>
    </row>
    <row r="552" spans="2:4">
      <c r="B552" s="70" t="s">
        <v>302</v>
      </c>
      <c r="C552" s="70" t="s">
        <v>303</v>
      </c>
      <c r="D552" s="70" t="s">
        <v>304</v>
      </c>
    </row>
    <row r="553" spans="2:4">
      <c r="B553" s="91" t="s">
        <v>305</v>
      </c>
      <c r="C553" s="91">
        <v>7</v>
      </c>
      <c r="D553" s="91">
        <v>2E-3</v>
      </c>
    </row>
    <row r="554" spans="2:4">
      <c r="B554" s="91" t="s">
        <v>306</v>
      </c>
      <c r="C554" s="91">
        <v>3</v>
      </c>
      <c r="D554" s="91">
        <v>8.0000000000000002E-3</v>
      </c>
    </row>
    <row r="555" spans="2:4">
      <c r="B555" s="91" t="s">
        <v>307</v>
      </c>
      <c r="C555" s="91">
        <v>4</v>
      </c>
      <c r="D555" s="91">
        <v>6.0000000000000001E-3</v>
      </c>
    </row>
  </sheetData>
  <sortState xmlns:xlrd2="http://schemas.microsoft.com/office/spreadsheetml/2017/richdata2" ref="D145:E154">
    <sortCondition descending="1" ref="E145:E154"/>
  </sortState>
  <mergeCells count="1">
    <mergeCell ref="D255:E25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Abtahi Iptesam</dc:creator>
  <cp:keywords/>
  <dc:description/>
  <cp:lastModifiedBy/>
  <cp:revision/>
  <dcterms:created xsi:type="dcterms:W3CDTF">2020-04-05T14:45:21Z</dcterms:created>
  <dcterms:modified xsi:type="dcterms:W3CDTF">2023-08-29T17:22:26Z</dcterms:modified>
  <cp:category/>
  <cp:contentStatus/>
</cp:coreProperties>
</file>