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xr:revisionPtr revIDLastSave="0" documentId="8_{6E1DA112-D93C-C74F-944E-6B6AF818089F}" xr6:coauthVersionLast="47" xr6:coauthVersionMax="47" xr10:uidLastSave="{00000000-0000-0000-0000-000000000000}"/>
  <bookViews>
    <workbookView xWindow="0" yWindow="0" windowWidth="0" windowHeight="0" firstSheet="1" activeTab="2" xr2:uid="{00000000-000D-0000-FFFF-FFFF00000000}"/>
  </bookViews>
  <sheets>
    <sheet name="data source" sheetId="1" r:id="rId1"/>
    <sheet name="Gender and Perception" sheetId="2" r:id="rId2"/>
    <sheet name=" Emotional Connection" sheetId="3" r:id="rId3"/>
    <sheet name="Engagement and Enjoyability" sheetId="4" r:id="rId4"/>
    <sheet name="Perceived Intelligence" sheetId="5" r:id="rId5"/>
    <sheet name="Trust and Comfort" sheetId="8" r:id="rId6"/>
    <sheet name="Safety and Comfort" sheetId="6" r:id="rId7"/>
    <sheet name="Predictability and Competence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3" i="3" l="1"/>
  <c r="K78" i="2" a="1"/>
  <c r="K78" i="2"/>
  <c r="L84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8" i="8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L71" i="8"/>
  <c r="L70" i="8"/>
  <c r="L69" i="8"/>
  <c r="L68" i="8"/>
  <c r="L67" i="8"/>
  <c r="L66" i="8"/>
  <c r="L65" i="8"/>
  <c r="L64" i="8"/>
  <c r="L63" i="8"/>
  <c r="L62" i="8"/>
  <c r="L61" i="8"/>
  <c r="L60" i="8"/>
  <c r="L59" i="8"/>
  <c r="L58" i="8"/>
  <c r="L57" i="8"/>
  <c r="L56" i="8"/>
  <c r="L55" i="8"/>
  <c r="L54" i="8"/>
  <c r="L53" i="8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8" i="7"/>
  <c r="L84" i="6"/>
  <c r="L83" i="6"/>
  <c r="L81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8" i="6"/>
  <c r="L84" i="5"/>
  <c r="L83" i="5"/>
  <c r="L82" i="5"/>
  <c r="L81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8" i="5"/>
  <c r="J81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8" i="4"/>
  <c r="J81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8" i="3"/>
  <c r="K9" i="3"/>
  <c r="N9" i="3"/>
  <c r="K10" i="3"/>
  <c r="N10" i="3"/>
  <c r="K11" i="3"/>
  <c r="N11" i="3"/>
  <c r="K12" i="3"/>
  <c r="N12" i="3"/>
  <c r="K13" i="3"/>
  <c r="N13" i="3"/>
  <c r="K14" i="3"/>
  <c r="N14" i="3"/>
  <c r="K15" i="3"/>
  <c r="N15" i="3"/>
  <c r="K16" i="3"/>
  <c r="N16" i="3"/>
  <c r="K17" i="3"/>
  <c r="N17" i="3"/>
  <c r="K18" i="3"/>
  <c r="N18" i="3"/>
  <c r="K19" i="3"/>
  <c r="N19" i="3"/>
  <c r="K20" i="3"/>
  <c r="N20" i="3"/>
  <c r="K21" i="3"/>
  <c r="N21" i="3"/>
  <c r="K22" i="3"/>
  <c r="N22" i="3"/>
  <c r="K23" i="3"/>
  <c r="N23" i="3"/>
  <c r="K24" i="3"/>
  <c r="N24" i="3"/>
  <c r="K25" i="3"/>
  <c r="N25" i="3"/>
  <c r="K26" i="3"/>
  <c r="N26" i="3"/>
  <c r="K27" i="3"/>
  <c r="N27" i="3"/>
  <c r="K28" i="3"/>
  <c r="N28" i="3"/>
  <c r="K29" i="3"/>
  <c r="N29" i="3"/>
  <c r="K30" i="3"/>
  <c r="N30" i="3"/>
  <c r="K31" i="3"/>
  <c r="N31" i="3"/>
  <c r="K32" i="3"/>
  <c r="N32" i="3"/>
  <c r="K33" i="3"/>
  <c r="N33" i="3"/>
  <c r="K34" i="3"/>
  <c r="N34" i="3"/>
  <c r="K35" i="3"/>
  <c r="N35" i="3"/>
  <c r="K36" i="3"/>
  <c r="N36" i="3"/>
  <c r="K37" i="3"/>
  <c r="N37" i="3"/>
  <c r="K38" i="3"/>
  <c r="N38" i="3"/>
  <c r="K39" i="3"/>
  <c r="N39" i="3"/>
  <c r="K40" i="3"/>
  <c r="N40" i="3"/>
  <c r="K41" i="3"/>
  <c r="N41" i="3"/>
  <c r="K42" i="3"/>
  <c r="N42" i="3"/>
  <c r="K43" i="3"/>
  <c r="N43" i="3"/>
  <c r="K44" i="3"/>
  <c r="N44" i="3"/>
  <c r="K45" i="3"/>
  <c r="N45" i="3"/>
  <c r="K46" i="3"/>
  <c r="N46" i="3"/>
  <c r="K47" i="3"/>
  <c r="N47" i="3"/>
  <c r="K48" i="3"/>
  <c r="N48" i="3"/>
  <c r="K49" i="3"/>
  <c r="N49" i="3"/>
  <c r="K50" i="3"/>
  <c r="N50" i="3"/>
  <c r="K51" i="3"/>
  <c r="N51" i="3"/>
  <c r="K52" i="3"/>
  <c r="N52" i="3"/>
  <c r="K53" i="3"/>
  <c r="N53" i="3"/>
  <c r="K54" i="3"/>
  <c r="N54" i="3"/>
  <c r="K55" i="3"/>
  <c r="N55" i="3"/>
  <c r="K56" i="3"/>
  <c r="N56" i="3"/>
  <c r="K57" i="3"/>
  <c r="N57" i="3"/>
  <c r="K58" i="3"/>
  <c r="N58" i="3"/>
  <c r="K59" i="3"/>
  <c r="N59" i="3"/>
  <c r="K60" i="3"/>
  <c r="N60" i="3"/>
  <c r="K61" i="3"/>
  <c r="N61" i="3"/>
  <c r="K62" i="3"/>
  <c r="N62" i="3"/>
  <c r="K63" i="3"/>
  <c r="N63" i="3"/>
  <c r="K64" i="3"/>
  <c r="N64" i="3"/>
  <c r="K65" i="3"/>
  <c r="N65" i="3"/>
  <c r="K66" i="3"/>
  <c r="N66" i="3"/>
  <c r="K67" i="3"/>
  <c r="N67" i="3"/>
  <c r="K68" i="3"/>
  <c r="N68" i="3"/>
  <c r="K69" i="3"/>
  <c r="N69" i="3"/>
  <c r="K70" i="3"/>
  <c r="N70" i="3"/>
  <c r="K71" i="3"/>
  <c r="N71" i="3"/>
  <c r="K8" i="3"/>
  <c r="N8" i="3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5" i="2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E68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E67" i="1"/>
  <c r="L82" i="8"/>
  <c r="K76" i="8" a="1"/>
  <c r="K76" i="8"/>
  <c r="K75" i="8"/>
  <c r="L76" i="8" a="1"/>
  <c r="L76" i="8"/>
  <c r="L75" i="8"/>
  <c r="L82" i="7"/>
  <c r="K76" i="7" a="1"/>
  <c r="K76" i="7"/>
  <c r="K75" i="7"/>
  <c r="L76" i="7" a="1"/>
  <c r="L76" i="7"/>
  <c r="L75" i="7"/>
  <c r="L82" i="6"/>
  <c r="K76" i="6" a="1"/>
  <c r="K76" i="6"/>
  <c r="K75" i="6"/>
  <c r="L76" i="6" a="1"/>
  <c r="L76" i="6"/>
  <c r="L75" i="6"/>
  <c r="K76" i="5" a="1"/>
  <c r="K76" i="5"/>
  <c r="K75" i="5"/>
  <c r="L76" i="5" a="1"/>
  <c r="L76" i="5"/>
  <c r="L75" i="5"/>
  <c r="K76" i="4" a="1"/>
  <c r="K76" i="4"/>
  <c r="K75" i="4"/>
  <c r="L76" i="4" a="1"/>
  <c r="L76" i="4"/>
  <c r="L75" i="4"/>
  <c r="K76" i="3" a="1"/>
  <c r="K76" i="3"/>
  <c r="K75" i="3"/>
  <c r="L76" i="3" a="1"/>
  <c r="L76" i="3"/>
  <c r="L75" i="3"/>
  <c r="L76" i="2" a="1"/>
  <c r="L76" i="2"/>
  <c r="K76" i="2" a="1"/>
  <c r="K76" i="2"/>
  <c r="K75" i="2"/>
  <c r="N79" i="3"/>
  <c r="N85" i="3"/>
  <c r="J80" i="4"/>
  <c r="J82" i="4"/>
  <c r="J83" i="4"/>
  <c r="L81" i="7"/>
  <c r="L83" i="7"/>
  <c r="L84" i="7"/>
  <c r="L81" i="8"/>
  <c r="L8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<sst xmlns="http://schemas.openxmlformats.org/spreadsheetml/2006/main" count="329" uniqueCount="98">
  <si>
    <t>Timestamp</t>
  </si>
  <si>
    <t>Gender</t>
  </si>
  <si>
    <t>Age</t>
  </si>
  <si>
    <t>Have you ever interacted with robots?</t>
  </si>
  <si>
    <t>On a scale from robotic (1) to human-like (5), how natural did Pepper's conversational behavior feel?</t>
  </si>
  <si>
    <t>On a scale from artificial (1) to lifelike (5), how would you describe Pepper's responses to you?</t>
  </si>
  <si>
    <t>On a scale from mechanical (1) to expressive (5), how natural did Pepper's gestures and body movements seem?</t>
  </si>
  <si>
    <t>On a scale from emotionless (1) to emotional (5), how much emotion did Pepper convey during the conversation?</t>
  </si>
  <si>
    <t>On a scale from inactive (1) to interactive (5), how responsive was Pepper during the interaction?</t>
  </si>
  <si>
    <t>On a scale from dead (1) to alive (5), how much "life" did you perceive in Pepper's behavior?</t>
  </si>
  <si>
    <t>On a scale from passive (1) to engaging (5), how engaging was Pepper's presence in the University?</t>
  </si>
  <si>
    <t>On a scale from predictable (1) to spontaneous (5), how dynamic did Pepper's responses feel?</t>
  </si>
  <si>
    <t>On a scale from dislike (1) to like (5), how likeable do you perceive the robot to be?</t>
  </si>
  <si>
    <t>On a scale from unpleasant (1) to pleasant (5), how enjoyable was your interaction with Pepper?</t>
  </si>
  <si>
    <t>On a scale from annoying (1) to charming (5), how likable did you find Pepper's personality?</t>
  </si>
  <si>
    <t>On a scale from unfriendly (1) to friendly (5), how would you rate Pepper's tone and language?</t>
  </si>
  <si>
    <t>On a scale from incompetent (1) to competent (5), how would you rate the perceived intelligence or capability of the robot?</t>
  </si>
  <si>
    <t>On a scale from ignorant (1) to knowledgeable (5), how would you rate the perceived intelligence or capability of the robot?</t>
  </si>
  <si>
    <t>On a scale from irresponsible (1) to responsible (5), how would you rate the perceived intelligence or capability of a robot?</t>
  </si>
  <si>
    <t>On a scale from basic (1) to advanced (5), how intelligent did Pepper’s conversation seem?</t>
  </si>
  <si>
    <t>On a scale from anxious (1) to relaxed (5), how safe or secure would you feel around the Robot?</t>
  </si>
  <si>
    <t>On a scale from uncomfortable (1) to comfortable (5), how comfortable did you feel interacting with Pepper?</t>
  </si>
  <si>
    <t>On a scale from inconsistent (1) to consistent (5), how consistent was Pepper’s behavior throughout the interaction?</t>
  </si>
  <si>
    <t>On a scale from unsure (1) to sure (5), how much trust did you place in Pepper?*</t>
  </si>
  <si>
    <t>Female</t>
  </si>
  <si>
    <t>24-30</t>
  </si>
  <si>
    <t>Yes</t>
  </si>
  <si>
    <t>above 30</t>
  </si>
  <si>
    <t>Male</t>
  </si>
  <si>
    <t>18-24</t>
  </si>
  <si>
    <t>12-18</t>
  </si>
  <si>
    <t>sample mean</t>
  </si>
  <si>
    <t>sample variance</t>
  </si>
  <si>
    <t>using the following metric: On a scale from robotic (1) to human-like (5), how natural did Pepper's conversational behavior feel?</t>
  </si>
  <si>
    <r>
      <rPr>
        <sz val="18"/>
        <color rgb="FF000000"/>
        <rFont val="Calibri"/>
        <scheme val="minor"/>
      </rPr>
      <t>we are going to test if theres a coorelation between "</t>
    </r>
    <r>
      <rPr>
        <b/>
        <sz val="18"/>
        <color rgb="FF000000"/>
        <rFont val="Calibri"/>
        <scheme val="minor"/>
      </rPr>
      <t>gender</t>
    </r>
    <r>
      <rPr>
        <sz val="18"/>
        <color rgb="FF000000"/>
        <rFont val="Calibri"/>
        <scheme val="minor"/>
      </rPr>
      <t>" and "</t>
    </r>
    <r>
      <rPr>
        <b/>
        <sz val="18"/>
        <color rgb="FF000000"/>
        <rFont val="Calibri"/>
        <scheme val="minor"/>
      </rPr>
      <t>conversational perception</t>
    </r>
    <r>
      <rPr>
        <sz val="18"/>
        <color rgb="FF000000"/>
        <rFont val="Calibri"/>
        <scheme val="minor"/>
      </rPr>
      <t>"</t>
    </r>
  </si>
  <si>
    <t>Null hypothesis: The population average score for both males and females for perceived conversational skills is the same.</t>
  </si>
  <si>
    <t>#</t>
  </si>
  <si>
    <t>Male conversation score</t>
  </si>
  <si>
    <t>female conversation score</t>
  </si>
  <si>
    <t>RESULT</t>
  </si>
  <si>
    <t>SINCE p-value = 0.002 ≤ 0.05, there is a statistically significant difference between genders.</t>
  </si>
  <si>
    <t>DESCRIPTIVE STATISTICS</t>
  </si>
  <si>
    <t>AVERAGE</t>
  </si>
  <si>
    <t>WE DONT COUNT ZEROS!</t>
  </si>
  <si>
    <t>VARIANCE</t>
  </si>
  <si>
    <t>TTEST</t>
  </si>
  <si>
    <t xml:space="preserve">We can reject the null hypothesis! and conclude with 5% error probability that males perceive higher conversational skills with pepper than females. </t>
  </si>
  <si>
    <t>using the following metric: FOR EMOTIONS: "How much emotion did Pepper convey during the conversation?"
"How natural did Pepper's gestures and body movements seem?"
"How responsive was Pepper during the interaction?"                                                                        FOR LIKEABILITY: "How likeable do you perceive the robot to be?"</t>
  </si>
  <si>
    <r>
      <rPr>
        <sz val="18"/>
        <color rgb="FF000000"/>
        <rFont val="Calibri"/>
        <scheme val="minor"/>
      </rPr>
      <t>we are going to test if theres a coorelation between "</t>
    </r>
    <r>
      <rPr>
        <b/>
        <sz val="18"/>
        <color rgb="FF000000"/>
        <rFont val="Calibri"/>
        <scheme val="minor"/>
      </rPr>
      <t>pepper's emotions</t>
    </r>
    <r>
      <rPr>
        <sz val="18"/>
        <color rgb="FF000000"/>
        <rFont val="Calibri"/>
        <scheme val="minor"/>
      </rPr>
      <t>" and "</t>
    </r>
    <r>
      <rPr>
        <b/>
        <sz val="18"/>
        <color rgb="FF000000"/>
        <rFont val="Calibri"/>
        <scheme val="minor"/>
      </rPr>
      <t>pepper's likeability</t>
    </r>
    <r>
      <rPr>
        <sz val="18"/>
        <color rgb="FF000000"/>
        <rFont val="Calibri"/>
        <scheme val="minor"/>
      </rPr>
      <t>"</t>
    </r>
  </si>
  <si>
    <t>Null hypothesis: There is no significant relationship between participants' perception of emotional connection (based on specific metrics like gestures, emotions, and responsiveness) and their overall perception of Pepper's likeability.</t>
  </si>
  <si>
    <t>emotional params</t>
  </si>
  <si>
    <t>likeable params</t>
  </si>
  <si>
    <t>peppers emotions</t>
  </si>
  <si>
    <t>Naturalness of pepper's gesture</t>
  </si>
  <si>
    <t>pepper's Responsiveness</t>
  </si>
  <si>
    <t>average of emotional params</t>
  </si>
  <si>
    <t>pepper's likeableness</t>
  </si>
  <si>
    <t>since p value is &lt;0.005, we can reject the null hypothesis! Therefore, there exists a relation between peppers emotional connection and overall likeability</t>
  </si>
  <si>
    <t>coorelation between emotion and likability scores (N and P) - r</t>
  </si>
  <si>
    <t>number of samples - n</t>
  </si>
  <si>
    <t>t-statistic</t>
  </si>
  <si>
    <t>P-value</t>
  </si>
  <si>
    <t xml:space="preserve">using the following metric: Engagement (measured on a scale from passive (1) to engaging (5))                                                                                                                                              Enjoyability (measured on a scale from unpleasant (1) to pleasant (5))       </t>
  </si>
  <si>
    <r>
      <rPr>
        <sz val="18"/>
        <color rgb="FF000000"/>
        <rFont val="Calibri"/>
        <scheme val="minor"/>
      </rPr>
      <t>we are going to test if theres a coorelation between "</t>
    </r>
    <r>
      <rPr>
        <b/>
        <sz val="18"/>
        <color rgb="FF000000"/>
        <rFont val="Calibri"/>
        <scheme val="minor"/>
      </rPr>
      <t>Engagement</t>
    </r>
    <r>
      <rPr>
        <sz val="18"/>
        <color rgb="FF000000"/>
        <rFont val="Calibri"/>
        <scheme val="minor"/>
      </rPr>
      <t>" and "</t>
    </r>
    <r>
      <rPr>
        <b/>
        <sz val="18"/>
        <color rgb="FF000000"/>
        <rFont val="Calibri"/>
        <scheme val="minor"/>
      </rPr>
      <t>Enjoyability</t>
    </r>
    <r>
      <rPr>
        <sz val="18"/>
        <color rgb="FF000000"/>
        <rFont val="Calibri"/>
        <scheme val="minor"/>
      </rPr>
      <t>"</t>
    </r>
  </si>
  <si>
    <t>Null hypothesis: There is no significant relationship between how engaging Pepper is and how enjoyable users find the interaction.</t>
  </si>
  <si>
    <t>engagement (independent var)</t>
  </si>
  <si>
    <t>Enjoyability (dependent var)</t>
  </si>
  <si>
    <t>p-value: 0.504005123. so we cannot reject the null hypothesis!</t>
  </si>
  <si>
    <t>correlation - r</t>
  </si>
  <si>
    <t xml:space="preserve">number of samples - n </t>
  </si>
  <si>
    <t>p-value</t>
  </si>
  <si>
    <t>The p-value is not &lt;0.05, so the null hypothesis holds!</t>
  </si>
  <si>
    <t>using the following metric:On a scale from irresponsible (1) to responsible (5), how would you rate the perceived intelligence or capability of a robot?                                                                                                On a scale from unsure (1) to sure (5), how much trust did you place in Pepper?*</t>
  </si>
  <si>
    <r>
      <rPr>
        <sz val="18"/>
        <color rgb="FF000000"/>
        <rFont val="Calibri"/>
        <scheme val="minor"/>
      </rPr>
      <t>we are going to test if theres a coorelation between "</t>
    </r>
    <r>
      <rPr>
        <b/>
        <sz val="18"/>
        <color rgb="FF000000"/>
        <rFont val="Calibri"/>
        <scheme val="minor"/>
      </rPr>
      <t>perceived intelligence</t>
    </r>
    <r>
      <rPr>
        <sz val="18"/>
        <color rgb="FF000000"/>
        <rFont val="Calibri"/>
        <scheme val="minor"/>
      </rPr>
      <t>" and "</t>
    </r>
    <r>
      <rPr>
        <b/>
        <sz val="18"/>
        <color rgb="FF000000"/>
        <rFont val="Calibri"/>
        <scheme val="minor"/>
      </rPr>
      <t>trust in the robot</t>
    </r>
    <r>
      <rPr>
        <sz val="18"/>
        <color rgb="FF000000"/>
        <rFont val="Calibri"/>
        <scheme val="minor"/>
      </rPr>
      <t>"</t>
    </r>
  </si>
  <si>
    <t>Null hypothesis: The perceived intelligence of Pepper does not significantly impacts trust in the robot.</t>
  </si>
  <si>
    <t>perceived intelligence</t>
  </si>
  <si>
    <t>trust in the robot</t>
  </si>
  <si>
    <t>SINCE p-value = 0.34 &gt; 0.05, there is no statistical relationship between perceived intellgence and trust in the robot.</t>
  </si>
  <si>
    <t xml:space="preserve">correlation -r </t>
  </si>
  <si>
    <t>sample count -n</t>
  </si>
  <si>
    <t>t statistic</t>
  </si>
  <si>
    <t>using the following metric:On a scale from unsure (1) to sure (5), how much trust did you place in Pepper?                                                                                                                                           On a scale from uncomfortable (1) to comfortable (5), how comfortable did you feel interacting with Pepper?</t>
  </si>
  <si>
    <r>
      <rPr>
        <sz val="18"/>
        <color rgb="FF000000"/>
        <rFont val="Calibri"/>
        <scheme val="minor"/>
      </rPr>
      <t>we are going to test if theres a coorelation between "</t>
    </r>
    <r>
      <rPr>
        <b/>
        <sz val="18"/>
        <color rgb="FF000000"/>
        <rFont val="Calibri"/>
        <scheme val="minor"/>
      </rPr>
      <t>Trust placed in Pepper</t>
    </r>
    <r>
      <rPr>
        <sz val="18"/>
        <color rgb="FF000000"/>
        <rFont val="Calibri"/>
        <scheme val="minor"/>
      </rPr>
      <t>" and "</t>
    </r>
    <r>
      <rPr>
        <b/>
        <sz val="18"/>
        <color rgb="FF000000"/>
        <rFont val="Calibri"/>
        <scheme val="minor"/>
      </rPr>
      <t>comfortness while interaching with Pepper</t>
    </r>
    <r>
      <rPr>
        <sz val="18"/>
        <color rgb="FF000000"/>
        <rFont val="Calibri"/>
        <scheme val="minor"/>
      </rPr>
      <t>"</t>
    </r>
  </si>
  <si>
    <t>Null hypothesis: There is no significant correlation between the level of trust and comfort with Pepper.</t>
  </si>
  <si>
    <t>Trust</t>
  </si>
  <si>
    <t>Comfortness</t>
  </si>
  <si>
    <t>SINCE p-value = 0.11 &gt; 0.05, there is no statistical relationship between trust and comfortness.</t>
  </si>
  <si>
    <t>using the following metric:On a scale from anxious (1) to relaxed (5), how safe or secure would you feel around the Robot?                                                                                                       On a scale from uncomfortable (1) to comfortable (5), how comfortable did you feel interacting with Pepper?</t>
  </si>
  <si>
    <r>
      <rPr>
        <sz val="18"/>
        <color rgb="FF000000"/>
        <rFont val="Calibri"/>
        <scheme val="minor"/>
      </rPr>
      <t>we are going to test if theres a correlation between "</t>
    </r>
    <r>
      <rPr>
        <b/>
        <sz val="18"/>
        <color rgb="FF000000"/>
        <rFont val="Calibri"/>
        <scheme val="minor"/>
      </rPr>
      <t>Feeling secure with Pepper</t>
    </r>
    <r>
      <rPr>
        <sz val="18"/>
        <color rgb="FF000000"/>
        <rFont val="Calibri"/>
        <scheme val="minor"/>
      </rPr>
      <t>" and "</t>
    </r>
    <r>
      <rPr>
        <b/>
        <sz val="18"/>
        <color rgb="FF000000"/>
        <rFont val="Calibri"/>
        <scheme val="minor"/>
      </rPr>
      <t>comfortness with Pepper</t>
    </r>
    <r>
      <rPr>
        <sz val="18"/>
        <color rgb="FF000000"/>
        <rFont val="Calibri"/>
        <scheme val="minor"/>
      </rPr>
      <t>"</t>
    </r>
  </si>
  <si>
    <t>Null hypothesis: There is no significant correlation between the perceived safety and comfort levels during interactions with Pepper.</t>
  </si>
  <si>
    <t>Safety</t>
  </si>
  <si>
    <t>SINCE p-value = 0.53 &gt; 0.05, there is no statistical relationship between perceived safety and comfortness.</t>
  </si>
  <si>
    <t>using the following metric: On a scale from incompetent (1) to competent (5), how would you rate the perceived intelligence or capability of the robot?                                                                On a scale from predictable (1) to spontaneous (5), how dynamic did Pepper's responses feel?</t>
  </si>
  <si>
    <r>
      <rPr>
        <sz val="18"/>
        <color rgb="FF000000"/>
        <rFont val="Calibri"/>
        <scheme val="minor"/>
      </rPr>
      <t>we are going to test if theres a correlation between "</t>
    </r>
    <r>
      <rPr>
        <b/>
        <sz val="18"/>
        <color rgb="FF000000"/>
        <rFont val="Calibri"/>
        <scheme val="minor"/>
      </rPr>
      <t>Predictability</t>
    </r>
    <r>
      <rPr>
        <sz val="18"/>
        <color rgb="FF000000"/>
        <rFont val="Calibri"/>
        <scheme val="minor"/>
      </rPr>
      <t>" and "</t>
    </r>
    <r>
      <rPr>
        <b/>
        <sz val="18"/>
        <color rgb="FF000000"/>
        <rFont val="Calibri"/>
        <scheme val="minor"/>
      </rPr>
      <t>Competence</t>
    </r>
    <r>
      <rPr>
        <sz val="18"/>
        <color rgb="FF000000"/>
        <rFont val="Calibri"/>
        <scheme val="minor"/>
      </rPr>
      <t>"</t>
    </r>
  </si>
  <si>
    <t>Null hypothesis: There is no significant correlation between the perceived predictability and competence of Pepper.</t>
  </si>
  <si>
    <t>Predictability</t>
  </si>
  <si>
    <t>Competence</t>
  </si>
  <si>
    <t>SINCE p-value = 0.59 &gt; 0.05, there is no statistical relationship between predictability and competence of Pepper.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</si>
</sst>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name val="Calibri"/>
      <scheme val="minor"/>
    </font>
    <font>
      <b/>
      <sz val="11"/>
      <name val="Calibri"/>
    </font>
    <font>
      <sz val="11"/>
      <name val="Calibri"/>
    </font>
    <font>
      <sz val="18"/>
      <color rgb="FF000000"/>
      <name val="Calibri"/>
      <scheme val="minor"/>
    </font>
    <font>
      <b/>
      <sz val="18"/>
      <color rgb="FF000000"/>
      <name val="Calibri"/>
      <scheme val="minor"/>
    </font>
    <font>
      <sz val="18"/>
      <name val="Calibri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0" fontId="0" fillId="0" borderId="2" xfId="0" applyFont="1" applyBorder="1" applyAlignment="1"/>
    <xf numFmtId="0" fontId="6" fillId="0" borderId="0" xfId="0" applyFont="1" applyAlignment="1"/>
    <xf numFmtId="0" fontId="0" fillId="0" borderId="0" xfId="0" applyFont="1" applyAlignment="1">
      <alignment wrapText="1"/>
    </xf>
    <xf numFmtId="0" fontId="0" fillId="0" borderId="9" xfId="0" applyFont="1" applyBorder="1" applyAlignment="1"/>
    <xf numFmtId="0" fontId="0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10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"/>
  <sheetViews>
    <sheetView topLeftCell="B1" workbookViewId="0">
      <selection activeCell="X1" sqref="X1"/>
    </sheetView>
  </sheetViews>
  <sheetFormatPr defaultColWidth="14.390625" defaultRowHeight="15" customHeight="1" x14ac:dyDescent="0.2"/>
  <cols>
    <col min="1" max="1" width="18.16015625" customWidth="1"/>
    <col min="2" max="2" width="19.90625" customWidth="1"/>
    <col min="3" max="3" width="23.26953125" bestFit="1" customWidth="1"/>
    <col min="4" max="4" width="13.44921875" customWidth="1"/>
    <col min="5" max="5" width="12.64453125" customWidth="1"/>
    <col min="6" max="6" width="11.43359375" customWidth="1"/>
    <col min="7" max="7" width="13.1796875" customWidth="1"/>
    <col min="8" max="8" width="10.625" customWidth="1"/>
    <col min="9" max="9" width="14.2578125" customWidth="1"/>
    <col min="10" max="10" width="11.97265625" customWidth="1"/>
    <col min="11" max="11" width="13.31640625" customWidth="1"/>
    <col min="12" max="12" width="12.5078125" customWidth="1"/>
    <col min="13" max="19" width="8.7421875" customWidth="1"/>
    <col min="20" max="20" width="12.77734375" customWidth="1"/>
    <col min="21" max="21" width="10.89453125" customWidth="1"/>
    <col min="22" max="22" width="13.046875" customWidth="1"/>
    <col min="23" max="23" width="12.64453125" customWidth="1"/>
    <col min="24" max="24" width="11.703125" customWidth="1"/>
    <col min="25" max="25" width="13.046875" customWidth="1"/>
  </cols>
  <sheetData>
    <row r="1" spans="1:25" ht="31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3" t="s">
        <v>16</v>
      </c>
      <c r="R1" s="1" t="s">
        <v>17</v>
      </c>
      <c r="S1" s="1" t="s">
        <v>18</v>
      </c>
      <c r="T1" s="1" t="s">
        <v>19</v>
      </c>
      <c r="U1" s="13" t="s">
        <v>20</v>
      </c>
      <c r="V1" s="13" t="s">
        <v>21</v>
      </c>
      <c r="W1" s="1" t="s">
        <v>22</v>
      </c>
      <c r="X1" s="13" t="s">
        <v>23</v>
      </c>
      <c r="Y1" s="1"/>
    </row>
    <row r="2" spans="1:25" x14ac:dyDescent="0.2">
      <c r="A2" s="2">
        <v>45664.818298611113</v>
      </c>
      <c r="B2" t="s">
        <v>24</v>
      </c>
      <c r="C2" t="s">
        <v>25</v>
      </c>
      <c r="D2" t="s">
        <v>26</v>
      </c>
      <c r="E2">
        <v>4</v>
      </c>
      <c r="F2">
        <v>3</v>
      </c>
      <c r="G2">
        <v>4</v>
      </c>
      <c r="H2">
        <v>4</v>
      </c>
      <c r="I2">
        <v>4</v>
      </c>
      <c r="J2">
        <v>5</v>
      </c>
      <c r="K2">
        <v>4</v>
      </c>
      <c r="L2">
        <v>3</v>
      </c>
      <c r="M2">
        <v>2</v>
      </c>
      <c r="N2">
        <v>5</v>
      </c>
      <c r="O2">
        <v>4</v>
      </c>
      <c r="P2">
        <v>5</v>
      </c>
      <c r="Q2">
        <v>3</v>
      </c>
      <c r="R2">
        <v>4</v>
      </c>
      <c r="S2">
        <v>5</v>
      </c>
      <c r="T2">
        <v>5</v>
      </c>
      <c r="U2">
        <v>5</v>
      </c>
      <c r="V2">
        <v>5</v>
      </c>
      <c r="W2">
        <v>4</v>
      </c>
      <c r="X2">
        <v>4</v>
      </c>
    </row>
    <row r="3" spans="1:25" x14ac:dyDescent="0.2">
      <c r="A3" s="2">
        <v>45664.826342592591</v>
      </c>
      <c r="B3" t="s">
        <v>24</v>
      </c>
      <c r="C3" t="s">
        <v>27</v>
      </c>
      <c r="D3" t="s">
        <v>26</v>
      </c>
      <c r="E3">
        <v>3</v>
      </c>
      <c r="F3">
        <v>5</v>
      </c>
      <c r="G3">
        <v>2</v>
      </c>
      <c r="H3">
        <v>3</v>
      </c>
      <c r="I3">
        <v>3</v>
      </c>
      <c r="J3">
        <v>4</v>
      </c>
      <c r="K3">
        <v>5</v>
      </c>
      <c r="L3">
        <v>4</v>
      </c>
      <c r="M3">
        <v>4</v>
      </c>
      <c r="N3">
        <v>5</v>
      </c>
      <c r="O3">
        <v>5</v>
      </c>
      <c r="P3">
        <v>4</v>
      </c>
      <c r="Q3">
        <v>5</v>
      </c>
      <c r="R3">
        <v>4</v>
      </c>
      <c r="S3">
        <v>4</v>
      </c>
      <c r="T3">
        <v>4</v>
      </c>
      <c r="U3">
        <v>5</v>
      </c>
      <c r="V3">
        <v>4</v>
      </c>
      <c r="W3">
        <v>5</v>
      </c>
      <c r="X3">
        <v>5</v>
      </c>
    </row>
    <row r="4" spans="1:25" x14ac:dyDescent="0.2">
      <c r="A4" s="2">
        <v>45664.837256944447</v>
      </c>
      <c r="B4" t="s">
        <v>24</v>
      </c>
      <c r="C4" t="s">
        <v>25</v>
      </c>
      <c r="D4" t="s">
        <v>26</v>
      </c>
      <c r="E4">
        <v>5</v>
      </c>
      <c r="F4">
        <v>4</v>
      </c>
      <c r="G4">
        <v>4</v>
      </c>
      <c r="H4">
        <v>5</v>
      </c>
      <c r="I4">
        <v>4</v>
      </c>
      <c r="J4">
        <v>4</v>
      </c>
      <c r="K4">
        <v>5</v>
      </c>
      <c r="L4">
        <v>4</v>
      </c>
      <c r="M4">
        <v>3</v>
      </c>
      <c r="N4">
        <v>5</v>
      </c>
      <c r="O4">
        <v>3</v>
      </c>
      <c r="P4">
        <v>5</v>
      </c>
      <c r="Q4">
        <v>4</v>
      </c>
      <c r="R4">
        <v>5</v>
      </c>
      <c r="S4">
        <v>5</v>
      </c>
      <c r="T4">
        <v>2</v>
      </c>
      <c r="U4">
        <v>5</v>
      </c>
      <c r="V4">
        <v>3</v>
      </c>
      <c r="W4">
        <v>4</v>
      </c>
      <c r="X4">
        <v>3</v>
      </c>
    </row>
    <row r="5" spans="1:25" x14ac:dyDescent="0.2">
      <c r="A5" s="2">
        <v>45664.833761574067</v>
      </c>
      <c r="B5" t="s">
        <v>24</v>
      </c>
      <c r="C5" t="s">
        <v>27</v>
      </c>
      <c r="D5" t="s">
        <v>26</v>
      </c>
      <c r="E5">
        <v>5</v>
      </c>
      <c r="F5">
        <v>3</v>
      </c>
      <c r="G5">
        <v>5</v>
      </c>
      <c r="H5">
        <v>3</v>
      </c>
      <c r="I5">
        <v>5</v>
      </c>
      <c r="J5">
        <v>4</v>
      </c>
      <c r="K5">
        <v>3</v>
      </c>
      <c r="L5">
        <v>5</v>
      </c>
      <c r="M5">
        <v>5</v>
      </c>
      <c r="N5">
        <v>5</v>
      </c>
      <c r="O5">
        <v>4</v>
      </c>
      <c r="P5">
        <v>5</v>
      </c>
      <c r="Q5">
        <v>2</v>
      </c>
      <c r="R5">
        <v>2</v>
      </c>
      <c r="S5">
        <v>4</v>
      </c>
      <c r="T5">
        <v>4</v>
      </c>
      <c r="U5">
        <v>5</v>
      </c>
      <c r="V5">
        <v>5</v>
      </c>
      <c r="W5">
        <v>5</v>
      </c>
      <c r="X5">
        <v>5</v>
      </c>
    </row>
    <row r="6" spans="1:25" x14ac:dyDescent="0.2">
      <c r="A6" s="2">
        <v>45664.824201388888</v>
      </c>
      <c r="B6" t="s">
        <v>28</v>
      </c>
      <c r="C6" t="s">
        <v>29</v>
      </c>
      <c r="D6" t="s">
        <v>26</v>
      </c>
      <c r="E6">
        <v>4</v>
      </c>
      <c r="F6">
        <v>3</v>
      </c>
      <c r="G6">
        <v>4</v>
      </c>
      <c r="H6">
        <v>3</v>
      </c>
      <c r="I6">
        <v>2</v>
      </c>
      <c r="J6">
        <v>4</v>
      </c>
      <c r="K6">
        <v>5</v>
      </c>
      <c r="L6">
        <v>2</v>
      </c>
      <c r="M6">
        <v>3</v>
      </c>
      <c r="N6">
        <v>5</v>
      </c>
      <c r="O6">
        <v>5</v>
      </c>
      <c r="P6">
        <v>4</v>
      </c>
      <c r="Q6">
        <v>2</v>
      </c>
      <c r="R6">
        <v>4</v>
      </c>
      <c r="S6">
        <v>4</v>
      </c>
      <c r="T6">
        <v>3</v>
      </c>
      <c r="U6">
        <v>5</v>
      </c>
      <c r="V6">
        <v>2</v>
      </c>
      <c r="W6">
        <v>2</v>
      </c>
      <c r="X6">
        <v>5</v>
      </c>
    </row>
    <row r="7" spans="1:25" x14ac:dyDescent="0.2">
      <c r="A7" s="2">
        <v>45664.853587962964</v>
      </c>
      <c r="B7" t="s">
        <v>24</v>
      </c>
      <c r="C7" t="s">
        <v>27</v>
      </c>
      <c r="D7" t="s">
        <v>26</v>
      </c>
      <c r="E7">
        <v>3</v>
      </c>
      <c r="F7">
        <v>5</v>
      </c>
      <c r="G7">
        <v>5</v>
      </c>
      <c r="H7">
        <v>5</v>
      </c>
      <c r="I7">
        <v>5</v>
      </c>
      <c r="J7">
        <v>2</v>
      </c>
      <c r="K7">
        <v>3</v>
      </c>
      <c r="L7">
        <v>5</v>
      </c>
      <c r="M7">
        <v>5</v>
      </c>
      <c r="N7">
        <v>4</v>
      </c>
      <c r="O7">
        <v>5</v>
      </c>
      <c r="P7">
        <v>4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  <c r="W7">
        <v>4</v>
      </c>
      <c r="X7">
        <v>4</v>
      </c>
    </row>
    <row r="8" spans="1:25" x14ac:dyDescent="0.2">
      <c r="A8" s="2">
        <v>45664.823831018519</v>
      </c>
      <c r="B8" t="s">
        <v>24</v>
      </c>
      <c r="C8" t="s">
        <v>29</v>
      </c>
      <c r="D8" t="s">
        <v>26</v>
      </c>
      <c r="E8">
        <v>3</v>
      </c>
      <c r="F8">
        <v>3</v>
      </c>
      <c r="G8">
        <v>4</v>
      </c>
      <c r="H8">
        <v>3</v>
      </c>
      <c r="I8">
        <v>3</v>
      </c>
      <c r="J8">
        <v>3</v>
      </c>
      <c r="K8">
        <v>2</v>
      </c>
      <c r="L8">
        <v>5</v>
      </c>
      <c r="M8">
        <v>3</v>
      </c>
      <c r="N8">
        <v>5</v>
      </c>
      <c r="O8">
        <v>5</v>
      </c>
      <c r="P8">
        <v>5</v>
      </c>
      <c r="Q8">
        <v>2</v>
      </c>
      <c r="R8">
        <v>4</v>
      </c>
      <c r="S8">
        <v>4</v>
      </c>
      <c r="T8">
        <v>5</v>
      </c>
      <c r="U8">
        <v>5</v>
      </c>
      <c r="V8">
        <v>5</v>
      </c>
      <c r="W8">
        <v>3</v>
      </c>
      <c r="X8">
        <v>2</v>
      </c>
    </row>
    <row r="9" spans="1:25" x14ac:dyDescent="0.2">
      <c r="A9" s="2">
        <v>45664.837418981479</v>
      </c>
      <c r="B9" t="s">
        <v>24</v>
      </c>
      <c r="C9" t="s">
        <v>30</v>
      </c>
      <c r="D9" t="s">
        <v>26</v>
      </c>
      <c r="E9">
        <v>4</v>
      </c>
      <c r="F9">
        <v>5</v>
      </c>
      <c r="G9">
        <v>5</v>
      </c>
      <c r="H9">
        <v>5</v>
      </c>
      <c r="I9">
        <v>4</v>
      </c>
      <c r="J9">
        <v>4</v>
      </c>
      <c r="K9">
        <v>4</v>
      </c>
      <c r="L9">
        <v>5</v>
      </c>
      <c r="M9">
        <v>3</v>
      </c>
      <c r="N9">
        <v>2</v>
      </c>
      <c r="O9">
        <v>5</v>
      </c>
      <c r="P9">
        <v>5</v>
      </c>
      <c r="Q9">
        <v>2</v>
      </c>
      <c r="R9">
        <v>4</v>
      </c>
      <c r="S9">
        <v>3</v>
      </c>
      <c r="T9">
        <v>3</v>
      </c>
      <c r="U9">
        <v>5</v>
      </c>
      <c r="V9">
        <v>2</v>
      </c>
      <c r="W9">
        <v>5</v>
      </c>
      <c r="X9">
        <v>5</v>
      </c>
    </row>
    <row r="10" spans="1:25" x14ac:dyDescent="0.2">
      <c r="A10" s="2">
        <v>45664.845370370371</v>
      </c>
      <c r="B10" t="s">
        <v>28</v>
      </c>
      <c r="C10" t="s">
        <v>27</v>
      </c>
      <c r="D10" t="s">
        <v>26</v>
      </c>
      <c r="E10">
        <v>5</v>
      </c>
      <c r="F10">
        <v>4</v>
      </c>
      <c r="G10">
        <v>5</v>
      </c>
      <c r="H10">
        <v>4</v>
      </c>
      <c r="I10">
        <v>2</v>
      </c>
      <c r="J10">
        <v>3</v>
      </c>
      <c r="K10">
        <v>3</v>
      </c>
      <c r="L10">
        <v>5</v>
      </c>
      <c r="M10">
        <v>2</v>
      </c>
      <c r="N10">
        <v>5</v>
      </c>
      <c r="O10">
        <v>4</v>
      </c>
      <c r="P10">
        <v>5</v>
      </c>
      <c r="Q10">
        <v>5</v>
      </c>
      <c r="R10">
        <v>5</v>
      </c>
      <c r="S10">
        <v>5</v>
      </c>
      <c r="T10">
        <v>5</v>
      </c>
      <c r="U10">
        <v>4</v>
      </c>
      <c r="V10">
        <v>5</v>
      </c>
      <c r="W10">
        <v>3</v>
      </c>
      <c r="X10">
        <v>3</v>
      </c>
    </row>
    <row r="11" spans="1:25" x14ac:dyDescent="0.2">
      <c r="A11" s="2">
        <v>45664.83184027778</v>
      </c>
      <c r="B11" t="s">
        <v>24</v>
      </c>
      <c r="C11" t="s">
        <v>30</v>
      </c>
      <c r="D11" t="s">
        <v>26</v>
      </c>
      <c r="E11">
        <v>5</v>
      </c>
      <c r="F11">
        <v>5</v>
      </c>
      <c r="G11">
        <v>5</v>
      </c>
      <c r="H11">
        <v>5</v>
      </c>
      <c r="I11">
        <v>3</v>
      </c>
      <c r="J11">
        <v>4</v>
      </c>
      <c r="K11">
        <v>5</v>
      </c>
      <c r="L11">
        <v>3</v>
      </c>
      <c r="M11">
        <v>4</v>
      </c>
      <c r="N11">
        <v>4</v>
      </c>
      <c r="O11">
        <v>4</v>
      </c>
      <c r="P11">
        <v>4</v>
      </c>
      <c r="Q11">
        <v>5</v>
      </c>
      <c r="R11">
        <v>3</v>
      </c>
      <c r="S11">
        <v>4</v>
      </c>
      <c r="T11">
        <v>5</v>
      </c>
      <c r="U11">
        <v>4</v>
      </c>
      <c r="V11">
        <v>4</v>
      </c>
      <c r="W11">
        <v>5</v>
      </c>
      <c r="X11">
        <v>5</v>
      </c>
    </row>
    <row r="12" spans="1:25" x14ac:dyDescent="0.2">
      <c r="A12" s="2">
        <v>45664.845173611109</v>
      </c>
      <c r="B12" t="s">
        <v>28</v>
      </c>
      <c r="C12" t="s">
        <v>30</v>
      </c>
      <c r="D12" t="s">
        <v>26</v>
      </c>
      <c r="E12">
        <v>5</v>
      </c>
      <c r="F12">
        <v>3</v>
      </c>
      <c r="G12">
        <v>4</v>
      </c>
      <c r="H12">
        <v>3</v>
      </c>
      <c r="I12">
        <v>5</v>
      </c>
      <c r="J12">
        <v>5</v>
      </c>
      <c r="K12">
        <v>5</v>
      </c>
      <c r="L12">
        <v>4</v>
      </c>
      <c r="M12">
        <v>5</v>
      </c>
      <c r="N12">
        <v>5</v>
      </c>
      <c r="O12">
        <v>2</v>
      </c>
      <c r="P12">
        <v>4</v>
      </c>
      <c r="Q12">
        <v>5</v>
      </c>
      <c r="R12">
        <v>3</v>
      </c>
      <c r="S12">
        <v>4</v>
      </c>
      <c r="T12">
        <v>5</v>
      </c>
      <c r="U12">
        <v>5</v>
      </c>
      <c r="V12">
        <v>4</v>
      </c>
      <c r="W12">
        <v>2</v>
      </c>
      <c r="X12">
        <v>5</v>
      </c>
    </row>
    <row r="13" spans="1:25" x14ac:dyDescent="0.2">
      <c r="A13" s="2">
        <v>45664.814965277779</v>
      </c>
      <c r="B13" t="s">
        <v>24</v>
      </c>
      <c r="C13" t="s">
        <v>30</v>
      </c>
      <c r="D13" t="s">
        <v>26</v>
      </c>
      <c r="E13">
        <v>5</v>
      </c>
      <c r="F13">
        <v>5</v>
      </c>
      <c r="G13">
        <v>2</v>
      </c>
      <c r="H13">
        <v>5</v>
      </c>
      <c r="I13">
        <v>3</v>
      </c>
      <c r="J13">
        <v>3</v>
      </c>
      <c r="K13">
        <v>3</v>
      </c>
      <c r="L13">
        <v>5</v>
      </c>
      <c r="M13">
        <v>5</v>
      </c>
      <c r="N13">
        <v>2</v>
      </c>
      <c r="O13">
        <v>3</v>
      </c>
      <c r="P13">
        <v>3</v>
      </c>
      <c r="Q13">
        <v>5</v>
      </c>
      <c r="R13">
        <v>3</v>
      </c>
      <c r="S13">
        <v>5</v>
      </c>
      <c r="T13">
        <v>3</v>
      </c>
      <c r="U13">
        <v>5</v>
      </c>
      <c r="V13">
        <v>4</v>
      </c>
      <c r="W13">
        <v>3</v>
      </c>
      <c r="X13">
        <v>4</v>
      </c>
    </row>
    <row r="14" spans="1:25" x14ac:dyDescent="0.2">
      <c r="A14" s="2">
        <v>45664.835590277777</v>
      </c>
      <c r="B14" t="s">
        <v>24</v>
      </c>
      <c r="C14" t="s">
        <v>29</v>
      </c>
      <c r="D14" t="s">
        <v>26</v>
      </c>
      <c r="E14">
        <v>4</v>
      </c>
      <c r="F14">
        <v>4</v>
      </c>
      <c r="G14">
        <v>3</v>
      </c>
      <c r="H14">
        <v>5</v>
      </c>
      <c r="I14">
        <v>3</v>
      </c>
      <c r="J14">
        <v>5</v>
      </c>
      <c r="K14">
        <v>5</v>
      </c>
      <c r="L14">
        <v>5</v>
      </c>
      <c r="M14">
        <v>4</v>
      </c>
      <c r="N14">
        <v>5</v>
      </c>
      <c r="O14">
        <v>3</v>
      </c>
      <c r="P14">
        <v>5</v>
      </c>
      <c r="Q14">
        <v>5</v>
      </c>
      <c r="R14">
        <v>4</v>
      </c>
      <c r="S14">
        <v>4</v>
      </c>
      <c r="T14">
        <v>4</v>
      </c>
      <c r="U14">
        <v>5</v>
      </c>
      <c r="V14">
        <v>5</v>
      </c>
      <c r="W14">
        <v>5</v>
      </c>
      <c r="X14">
        <v>4</v>
      </c>
    </row>
    <row r="15" spans="1:25" x14ac:dyDescent="0.2">
      <c r="A15" s="2">
        <v>45664.828425925924</v>
      </c>
      <c r="B15" t="s">
        <v>24</v>
      </c>
      <c r="C15" t="s">
        <v>25</v>
      </c>
      <c r="D15" t="s">
        <v>26</v>
      </c>
      <c r="E15">
        <v>4</v>
      </c>
      <c r="F15">
        <v>5</v>
      </c>
      <c r="G15">
        <v>5</v>
      </c>
      <c r="H15">
        <v>3</v>
      </c>
      <c r="I15">
        <v>5</v>
      </c>
      <c r="J15">
        <v>3</v>
      </c>
      <c r="K15">
        <v>3</v>
      </c>
      <c r="L15">
        <v>5</v>
      </c>
      <c r="M15">
        <v>4</v>
      </c>
      <c r="N15">
        <v>4</v>
      </c>
      <c r="O15">
        <v>5</v>
      </c>
      <c r="P15">
        <v>5</v>
      </c>
      <c r="Q15">
        <v>4</v>
      </c>
      <c r="R15">
        <v>3</v>
      </c>
      <c r="S15">
        <v>4</v>
      </c>
      <c r="T15">
        <v>3</v>
      </c>
      <c r="U15">
        <v>5</v>
      </c>
      <c r="V15">
        <v>4</v>
      </c>
      <c r="W15">
        <v>3</v>
      </c>
      <c r="X15">
        <v>4</v>
      </c>
    </row>
    <row r="16" spans="1:25" x14ac:dyDescent="0.2">
      <c r="A16" s="2">
        <v>45664.822997685187</v>
      </c>
      <c r="B16" t="s">
        <v>28</v>
      </c>
      <c r="C16" t="s">
        <v>30</v>
      </c>
      <c r="D16" t="s">
        <v>26</v>
      </c>
      <c r="E16">
        <v>3</v>
      </c>
      <c r="F16">
        <v>4</v>
      </c>
      <c r="G16">
        <v>4</v>
      </c>
      <c r="H16">
        <v>4</v>
      </c>
      <c r="I16">
        <v>5</v>
      </c>
      <c r="J16">
        <v>2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4</v>
      </c>
      <c r="R16">
        <v>3</v>
      </c>
      <c r="S16">
        <v>3</v>
      </c>
      <c r="T16">
        <v>5</v>
      </c>
      <c r="U16">
        <v>5</v>
      </c>
      <c r="V16">
        <v>3</v>
      </c>
      <c r="W16">
        <v>4</v>
      </c>
      <c r="X16">
        <v>4</v>
      </c>
    </row>
    <row r="17" spans="1:24" x14ac:dyDescent="0.2">
      <c r="A17" s="2">
        <v>45664.832916666674</v>
      </c>
      <c r="B17" t="s">
        <v>28</v>
      </c>
      <c r="C17" t="s">
        <v>27</v>
      </c>
      <c r="D17" t="s">
        <v>26</v>
      </c>
      <c r="E17">
        <v>5</v>
      </c>
      <c r="F17">
        <v>5</v>
      </c>
      <c r="G17">
        <v>5</v>
      </c>
      <c r="H17">
        <v>3</v>
      </c>
      <c r="I17">
        <v>4</v>
      </c>
      <c r="J17">
        <v>5</v>
      </c>
      <c r="K17">
        <v>5</v>
      </c>
      <c r="L17">
        <v>2</v>
      </c>
      <c r="M17">
        <v>3</v>
      </c>
      <c r="N17">
        <v>5</v>
      </c>
      <c r="O17">
        <v>4</v>
      </c>
      <c r="P17">
        <v>5</v>
      </c>
      <c r="Q17">
        <v>3</v>
      </c>
      <c r="R17">
        <v>5</v>
      </c>
      <c r="S17">
        <v>4</v>
      </c>
      <c r="T17">
        <v>4</v>
      </c>
      <c r="U17">
        <v>4</v>
      </c>
      <c r="V17">
        <v>4</v>
      </c>
      <c r="W17">
        <v>5</v>
      </c>
      <c r="X17">
        <v>4</v>
      </c>
    </row>
    <row r="18" spans="1:24" x14ac:dyDescent="0.2">
      <c r="A18" s="2">
        <v>45664.816250000003</v>
      </c>
      <c r="B18" t="s">
        <v>28</v>
      </c>
      <c r="C18" t="s">
        <v>25</v>
      </c>
      <c r="D18" t="s">
        <v>26</v>
      </c>
      <c r="E18">
        <v>4</v>
      </c>
      <c r="F18">
        <v>3</v>
      </c>
      <c r="G18">
        <v>4</v>
      </c>
      <c r="H18">
        <v>5</v>
      </c>
      <c r="I18">
        <v>4</v>
      </c>
      <c r="J18">
        <v>5</v>
      </c>
      <c r="K18">
        <v>4</v>
      </c>
      <c r="L18">
        <v>5</v>
      </c>
      <c r="M18">
        <v>4</v>
      </c>
      <c r="N18">
        <v>5</v>
      </c>
      <c r="O18">
        <v>4</v>
      </c>
      <c r="P18">
        <v>5</v>
      </c>
      <c r="Q18">
        <v>3</v>
      </c>
      <c r="R18">
        <v>4</v>
      </c>
      <c r="S18">
        <v>3</v>
      </c>
      <c r="T18">
        <v>5</v>
      </c>
      <c r="U18">
        <v>5</v>
      </c>
      <c r="V18">
        <v>5</v>
      </c>
      <c r="W18">
        <v>3</v>
      </c>
      <c r="X18">
        <v>3</v>
      </c>
    </row>
    <row r="19" spans="1:24" x14ac:dyDescent="0.2">
      <c r="A19" s="2">
        <v>45664.844594907408</v>
      </c>
      <c r="B19" t="s">
        <v>28</v>
      </c>
      <c r="C19" t="s">
        <v>30</v>
      </c>
      <c r="D19" t="s">
        <v>26</v>
      </c>
      <c r="E19">
        <v>4</v>
      </c>
      <c r="F19">
        <v>5</v>
      </c>
      <c r="G19">
        <v>3</v>
      </c>
      <c r="H19">
        <v>5</v>
      </c>
      <c r="I19">
        <v>3</v>
      </c>
      <c r="J19">
        <v>5</v>
      </c>
      <c r="K19">
        <v>4</v>
      </c>
      <c r="L19">
        <v>5</v>
      </c>
      <c r="M19">
        <v>4</v>
      </c>
      <c r="N19">
        <v>3</v>
      </c>
      <c r="O19">
        <v>5</v>
      </c>
      <c r="P19">
        <v>5</v>
      </c>
      <c r="Q19">
        <v>5</v>
      </c>
      <c r="R19">
        <v>5</v>
      </c>
      <c r="S19">
        <v>4</v>
      </c>
      <c r="T19">
        <v>5</v>
      </c>
      <c r="U19">
        <v>5</v>
      </c>
      <c r="V19">
        <v>5</v>
      </c>
      <c r="W19">
        <v>2</v>
      </c>
      <c r="X19">
        <v>5</v>
      </c>
    </row>
    <row r="20" spans="1:24" x14ac:dyDescent="0.2">
      <c r="A20" s="2">
        <v>45664.815509259257</v>
      </c>
      <c r="B20" t="s">
        <v>24</v>
      </c>
      <c r="C20" t="s">
        <v>25</v>
      </c>
      <c r="D20" t="s">
        <v>26</v>
      </c>
      <c r="E20">
        <v>3</v>
      </c>
      <c r="F20">
        <v>5</v>
      </c>
      <c r="G20">
        <v>4</v>
      </c>
      <c r="H20">
        <v>5</v>
      </c>
      <c r="I20">
        <v>5</v>
      </c>
      <c r="J20">
        <v>4</v>
      </c>
      <c r="K20">
        <v>5</v>
      </c>
      <c r="L20">
        <v>5</v>
      </c>
      <c r="M20">
        <v>4</v>
      </c>
      <c r="N20">
        <v>5</v>
      </c>
      <c r="O20">
        <v>2</v>
      </c>
      <c r="P20">
        <v>5</v>
      </c>
      <c r="Q20">
        <v>3</v>
      </c>
      <c r="R20">
        <v>5</v>
      </c>
      <c r="S20">
        <v>3</v>
      </c>
      <c r="T20">
        <v>5</v>
      </c>
      <c r="U20">
        <v>5</v>
      </c>
      <c r="V20">
        <v>3</v>
      </c>
      <c r="W20">
        <v>3</v>
      </c>
      <c r="X20">
        <v>4</v>
      </c>
    </row>
    <row r="21" spans="1:24" ht="15.75" customHeight="1" x14ac:dyDescent="0.2">
      <c r="A21" s="2">
        <v>45664.821122685193</v>
      </c>
      <c r="B21" t="s">
        <v>24</v>
      </c>
      <c r="C21" t="s">
        <v>25</v>
      </c>
      <c r="D21" t="s">
        <v>26</v>
      </c>
      <c r="E21">
        <v>2</v>
      </c>
      <c r="F21">
        <v>5</v>
      </c>
      <c r="G21">
        <v>3</v>
      </c>
      <c r="H21">
        <v>2</v>
      </c>
      <c r="I21">
        <v>5</v>
      </c>
      <c r="J21">
        <v>2</v>
      </c>
      <c r="K21">
        <v>3</v>
      </c>
      <c r="L21">
        <v>5</v>
      </c>
      <c r="M21">
        <v>3</v>
      </c>
      <c r="N21">
        <v>4</v>
      </c>
      <c r="O21">
        <v>3</v>
      </c>
      <c r="P21">
        <v>4</v>
      </c>
      <c r="Q21">
        <v>5</v>
      </c>
      <c r="R21">
        <v>5</v>
      </c>
      <c r="S21">
        <v>4</v>
      </c>
      <c r="T21">
        <v>3</v>
      </c>
      <c r="U21">
        <v>3</v>
      </c>
      <c r="V21">
        <v>4</v>
      </c>
      <c r="W21">
        <v>5</v>
      </c>
      <c r="X21">
        <v>4</v>
      </c>
    </row>
    <row r="22" spans="1:24" ht="15.75" customHeight="1" x14ac:dyDescent="0.2">
      <c r="A22" s="2">
        <v>45664.835601851853</v>
      </c>
      <c r="B22" t="s">
        <v>24</v>
      </c>
      <c r="C22" t="s">
        <v>25</v>
      </c>
      <c r="D22" t="s">
        <v>26</v>
      </c>
      <c r="E22">
        <v>2</v>
      </c>
      <c r="F22">
        <v>5</v>
      </c>
      <c r="G22">
        <v>4</v>
      </c>
      <c r="H22">
        <v>4</v>
      </c>
      <c r="I22">
        <v>3</v>
      </c>
      <c r="J22">
        <v>2</v>
      </c>
      <c r="K22">
        <v>4</v>
      </c>
      <c r="L22">
        <v>5</v>
      </c>
      <c r="M22">
        <v>4</v>
      </c>
      <c r="N22">
        <v>5</v>
      </c>
      <c r="O22">
        <v>4</v>
      </c>
      <c r="P22">
        <v>3</v>
      </c>
      <c r="Q22">
        <v>5</v>
      </c>
      <c r="R22">
        <v>4</v>
      </c>
      <c r="S22">
        <v>5</v>
      </c>
      <c r="T22">
        <v>3</v>
      </c>
      <c r="U22">
        <v>5</v>
      </c>
      <c r="V22">
        <v>5</v>
      </c>
      <c r="W22">
        <v>4</v>
      </c>
      <c r="X22">
        <v>4</v>
      </c>
    </row>
    <row r="23" spans="1:24" ht="15.75" customHeight="1" x14ac:dyDescent="0.2">
      <c r="A23" s="2">
        <v>45664.835810185177</v>
      </c>
      <c r="B23" t="s">
        <v>28</v>
      </c>
      <c r="C23" t="s">
        <v>29</v>
      </c>
      <c r="D23" t="s">
        <v>26</v>
      </c>
      <c r="E23">
        <v>4</v>
      </c>
      <c r="F23">
        <v>2</v>
      </c>
      <c r="G23">
        <v>2</v>
      </c>
      <c r="H23">
        <v>5</v>
      </c>
      <c r="I23">
        <v>5</v>
      </c>
      <c r="J23">
        <v>3</v>
      </c>
      <c r="K23">
        <v>3</v>
      </c>
      <c r="L23">
        <v>4</v>
      </c>
      <c r="M23">
        <v>4</v>
      </c>
      <c r="N23">
        <v>4</v>
      </c>
      <c r="O23">
        <v>4</v>
      </c>
      <c r="P23">
        <v>3</v>
      </c>
      <c r="Q23">
        <v>5</v>
      </c>
      <c r="R23">
        <v>5</v>
      </c>
      <c r="S23">
        <v>5</v>
      </c>
      <c r="T23">
        <v>5</v>
      </c>
      <c r="U23">
        <v>4</v>
      </c>
      <c r="V23">
        <v>2</v>
      </c>
      <c r="W23">
        <v>4</v>
      </c>
      <c r="X23">
        <v>5</v>
      </c>
    </row>
    <row r="24" spans="1:24" ht="15.75" customHeight="1" x14ac:dyDescent="0.2">
      <c r="A24" s="2">
        <v>45664.82408564815</v>
      </c>
      <c r="B24" t="s">
        <v>24</v>
      </c>
      <c r="C24" t="s">
        <v>30</v>
      </c>
      <c r="D24" t="s">
        <v>26</v>
      </c>
      <c r="E24">
        <v>2</v>
      </c>
      <c r="F24">
        <v>3</v>
      </c>
      <c r="G24">
        <v>5</v>
      </c>
      <c r="H24">
        <v>2</v>
      </c>
      <c r="I24">
        <v>5</v>
      </c>
      <c r="J24">
        <v>4</v>
      </c>
      <c r="K24">
        <v>5</v>
      </c>
      <c r="L24">
        <v>2</v>
      </c>
      <c r="M24">
        <v>5</v>
      </c>
      <c r="N24">
        <v>2</v>
      </c>
      <c r="O24">
        <v>5</v>
      </c>
      <c r="P24">
        <v>3</v>
      </c>
      <c r="Q24">
        <v>3</v>
      </c>
      <c r="R24">
        <v>3</v>
      </c>
      <c r="S24">
        <v>2</v>
      </c>
      <c r="T24">
        <v>5</v>
      </c>
      <c r="U24">
        <v>4</v>
      </c>
      <c r="V24">
        <v>5</v>
      </c>
      <c r="W24">
        <v>2</v>
      </c>
      <c r="X24">
        <v>3</v>
      </c>
    </row>
    <row r="25" spans="1:24" ht="15.75" customHeight="1" x14ac:dyDescent="0.2">
      <c r="A25" s="2">
        <v>45664.834803240738</v>
      </c>
      <c r="B25" t="s">
        <v>24</v>
      </c>
      <c r="C25" t="s">
        <v>27</v>
      </c>
      <c r="D25" t="s">
        <v>26</v>
      </c>
      <c r="E25">
        <v>5</v>
      </c>
      <c r="F25">
        <v>5</v>
      </c>
      <c r="G25">
        <v>3</v>
      </c>
      <c r="H25">
        <v>5</v>
      </c>
      <c r="I25">
        <v>4</v>
      </c>
      <c r="J25">
        <v>4</v>
      </c>
      <c r="K25">
        <v>5</v>
      </c>
      <c r="L25">
        <v>2</v>
      </c>
      <c r="M25">
        <v>4</v>
      </c>
      <c r="N25">
        <v>2</v>
      </c>
      <c r="O25">
        <v>4</v>
      </c>
      <c r="P25">
        <v>5</v>
      </c>
      <c r="Q25">
        <v>2</v>
      </c>
      <c r="R25">
        <v>3</v>
      </c>
      <c r="S25">
        <v>4</v>
      </c>
      <c r="T25">
        <v>4</v>
      </c>
      <c r="U25">
        <v>4</v>
      </c>
      <c r="V25">
        <v>5</v>
      </c>
      <c r="W25">
        <v>5</v>
      </c>
      <c r="X25">
        <v>3</v>
      </c>
    </row>
    <row r="26" spans="1:24" ht="15.75" customHeight="1" x14ac:dyDescent="0.2">
      <c r="A26" s="2">
        <v>45664.822048611109</v>
      </c>
      <c r="B26" t="s">
        <v>24</v>
      </c>
      <c r="C26" t="s">
        <v>29</v>
      </c>
      <c r="D26" t="s">
        <v>26</v>
      </c>
      <c r="E26">
        <v>3</v>
      </c>
      <c r="F26">
        <v>3</v>
      </c>
      <c r="G26">
        <v>4</v>
      </c>
      <c r="H26">
        <v>3</v>
      </c>
      <c r="I26">
        <v>2</v>
      </c>
      <c r="J26">
        <v>5</v>
      </c>
      <c r="K26">
        <v>4</v>
      </c>
      <c r="L26">
        <v>4</v>
      </c>
      <c r="M26">
        <v>3</v>
      </c>
      <c r="N26">
        <v>4</v>
      </c>
      <c r="O26">
        <v>5</v>
      </c>
      <c r="P26">
        <v>4</v>
      </c>
      <c r="Q26">
        <v>4</v>
      </c>
      <c r="R26">
        <v>4</v>
      </c>
      <c r="S26">
        <v>4</v>
      </c>
      <c r="T26">
        <v>3</v>
      </c>
      <c r="U26">
        <v>2</v>
      </c>
      <c r="V26">
        <v>3</v>
      </c>
      <c r="W26">
        <v>4</v>
      </c>
      <c r="X26">
        <v>3</v>
      </c>
    </row>
    <row r="27" spans="1:24" ht="15.75" customHeight="1" x14ac:dyDescent="0.2">
      <c r="A27" s="2">
        <v>45664.81454861111</v>
      </c>
      <c r="B27" t="s">
        <v>24</v>
      </c>
      <c r="C27" t="s">
        <v>27</v>
      </c>
      <c r="D27" t="s">
        <v>26</v>
      </c>
      <c r="E27">
        <v>3</v>
      </c>
      <c r="F27">
        <v>5</v>
      </c>
      <c r="G27">
        <v>5</v>
      </c>
      <c r="H27">
        <v>3</v>
      </c>
      <c r="I27">
        <v>4</v>
      </c>
      <c r="J27">
        <v>5</v>
      </c>
      <c r="K27">
        <v>5</v>
      </c>
      <c r="L27">
        <v>5</v>
      </c>
      <c r="M27">
        <v>5</v>
      </c>
      <c r="N27">
        <v>4</v>
      </c>
      <c r="O27">
        <v>4</v>
      </c>
      <c r="P27">
        <v>3</v>
      </c>
      <c r="Q27">
        <v>4</v>
      </c>
      <c r="R27">
        <v>4</v>
      </c>
      <c r="S27">
        <v>4</v>
      </c>
      <c r="T27">
        <v>4</v>
      </c>
      <c r="U27">
        <v>4</v>
      </c>
      <c r="V27">
        <v>3</v>
      </c>
      <c r="W27">
        <v>4</v>
      </c>
      <c r="X27">
        <v>5</v>
      </c>
    </row>
    <row r="28" spans="1:24" ht="15.75" customHeight="1" x14ac:dyDescent="0.2">
      <c r="A28" s="2">
        <v>45664.835266203707</v>
      </c>
      <c r="B28" t="s">
        <v>24</v>
      </c>
      <c r="C28" t="s">
        <v>27</v>
      </c>
      <c r="D28" t="s">
        <v>26</v>
      </c>
      <c r="E28">
        <v>4</v>
      </c>
      <c r="F28">
        <v>5</v>
      </c>
      <c r="G28">
        <v>3</v>
      </c>
      <c r="H28">
        <v>3</v>
      </c>
      <c r="I28">
        <v>3</v>
      </c>
      <c r="J28">
        <v>5</v>
      </c>
      <c r="K28">
        <v>4</v>
      </c>
      <c r="L28">
        <v>4</v>
      </c>
      <c r="M28">
        <v>4</v>
      </c>
      <c r="N28">
        <v>4</v>
      </c>
      <c r="O28">
        <v>5</v>
      </c>
      <c r="P28">
        <v>4</v>
      </c>
      <c r="Q28">
        <v>4</v>
      </c>
      <c r="R28">
        <v>4</v>
      </c>
      <c r="S28">
        <v>4</v>
      </c>
      <c r="T28">
        <v>5</v>
      </c>
      <c r="U28">
        <v>4</v>
      </c>
      <c r="V28">
        <v>5</v>
      </c>
      <c r="W28">
        <v>2</v>
      </c>
      <c r="X28">
        <v>5</v>
      </c>
    </row>
    <row r="29" spans="1:24" ht="15.75" customHeight="1" x14ac:dyDescent="0.2">
      <c r="A29" s="2">
        <v>45664.830601851849</v>
      </c>
      <c r="B29" t="s">
        <v>28</v>
      </c>
      <c r="C29" t="s">
        <v>25</v>
      </c>
      <c r="D29" t="s">
        <v>26</v>
      </c>
      <c r="E29">
        <v>5</v>
      </c>
      <c r="F29">
        <v>4</v>
      </c>
      <c r="G29">
        <v>4</v>
      </c>
      <c r="H29">
        <v>3</v>
      </c>
      <c r="I29">
        <v>5</v>
      </c>
      <c r="J29">
        <v>4</v>
      </c>
      <c r="K29">
        <v>5</v>
      </c>
      <c r="L29">
        <v>4</v>
      </c>
      <c r="M29">
        <v>4</v>
      </c>
      <c r="N29">
        <v>4</v>
      </c>
      <c r="O29">
        <v>4</v>
      </c>
      <c r="P29">
        <v>4</v>
      </c>
      <c r="Q29">
        <v>5</v>
      </c>
      <c r="R29">
        <v>4</v>
      </c>
      <c r="S29">
        <v>5</v>
      </c>
      <c r="T29">
        <v>4</v>
      </c>
      <c r="U29">
        <v>3</v>
      </c>
      <c r="V29">
        <v>3</v>
      </c>
      <c r="W29">
        <v>5</v>
      </c>
      <c r="X29">
        <v>5</v>
      </c>
    </row>
    <row r="30" spans="1:24" ht="15.75" customHeight="1" x14ac:dyDescent="0.2">
      <c r="A30" s="2">
        <v>45664.854560185187</v>
      </c>
      <c r="B30" t="s">
        <v>24</v>
      </c>
      <c r="C30" t="s">
        <v>29</v>
      </c>
      <c r="D30" t="s">
        <v>26</v>
      </c>
      <c r="E30">
        <v>5</v>
      </c>
      <c r="F30">
        <v>5</v>
      </c>
      <c r="G30">
        <v>4</v>
      </c>
      <c r="H30">
        <v>4</v>
      </c>
      <c r="I30">
        <v>4</v>
      </c>
      <c r="J30">
        <v>2</v>
      </c>
      <c r="K30">
        <v>3</v>
      </c>
      <c r="L30">
        <v>3</v>
      </c>
      <c r="M30">
        <v>4</v>
      </c>
      <c r="N30">
        <v>2</v>
      </c>
      <c r="O30">
        <v>5</v>
      </c>
      <c r="P30">
        <v>4</v>
      </c>
      <c r="Q30">
        <v>5</v>
      </c>
      <c r="R30">
        <v>5</v>
      </c>
      <c r="S30">
        <v>5</v>
      </c>
      <c r="T30">
        <v>5</v>
      </c>
      <c r="U30">
        <v>4</v>
      </c>
      <c r="V30">
        <v>4</v>
      </c>
      <c r="W30">
        <v>4</v>
      </c>
      <c r="X30">
        <v>3</v>
      </c>
    </row>
    <row r="31" spans="1:24" ht="15.75" customHeight="1" x14ac:dyDescent="0.2">
      <c r="A31" s="2">
        <v>45664.815717592603</v>
      </c>
      <c r="B31" t="s">
        <v>28</v>
      </c>
      <c r="C31" t="s">
        <v>27</v>
      </c>
      <c r="D31" t="s">
        <v>26</v>
      </c>
      <c r="E31">
        <v>4</v>
      </c>
      <c r="F31">
        <v>4</v>
      </c>
      <c r="G31">
        <v>2</v>
      </c>
      <c r="H31">
        <v>4</v>
      </c>
      <c r="I31">
        <v>2</v>
      </c>
      <c r="J31">
        <v>4</v>
      </c>
      <c r="K31">
        <v>3</v>
      </c>
      <c r="L31">
        <v>5</v>
      </c>
      <c r="M31">
        <v>3</v>
      </c>
      <c r="N31">
        <v>5</v>
      </c>
      <c r="O31">
        <v>5</v>
      </c>
      <c r="P31">
        <v>3</v>
      </c>
      <c r="Q31">
        <v>2</v>
      </c>
      <c r="R31">
        <v>4</v>
      </c>
      <c r="S31">
        <v>4</v>
      </c>
      <c r="T31">
        <v>4</v>
      </c>
      <c r="U31">
        <v>5</v>
      </c>
      <c r="V31">
        <v>5</v>
      </c>
      <c r="W31">
        <v>5</v>
      </c>
      <c r="X31">
        <v>4</v>
      </c>
    </row>
    <row r="32" spans="1:24" ht="15.75" customHeight="1" x14ac:dyDescent="0.2">
      <c r="A32" s="2">
        <v>45664.836053240739</v>
      </c>
      <c r="B32" t="s">
        <v>28</v>
      </c>
      <c r="C32" t="s">
        <v>29</v>
      </c>
      <c r="D32" t="s">
        <v>26</v>
      </c>
      <c r="E32">
        <v>5</v>
      </c>
      <c r="F32">
        <v>2</v>
      </c>
      <c r="G32">
        <v>3</v>
      </c>
      <c r="H32">
        <v>3</v>
      </c>
      <c r="I32">
        <v>4</v>
      </c>
      <c r="J32">
        <v>5</v>
      </c>
      <c r="K32">
        <v>4</v>
      </c>
      <c r="L32">
        <v>3</v>
      </c>
      <c r="M32">
        <v>5</v>
      </c>
      <c r="N32">
        <v>3</v>
      </c>
      <c r="O32">
        <v>3</v>
      </c>
      <c r="P32">
        <v>5</v>
      </c>
      <c r="Q32">
        <v>4</v>
      </c>
      <c r="R32">
        <v>4</v>
      </c>
      <c r="S32">
        <v>4</v>
      </c>
      <c r="T32">
        <v>5</v>
      </c>
      <c r="U32">
        <v>3</v>
      </c>
      <c r="V32">
        <v>4</v>
      </c>
      <c r="W32">
        <v>4</v>
      </c>
      <c r="X32">
        <v>4</v>
      </c>
    </row>
    <row r="33" spans="1:24" ht="15.75" customHeight="1" x14ac:dyDescent="0.2">
      <c r="A33" s="2">
        <v>45664.852650462963</v>
      </c>
      <c r="B33" t="s">
        <v>28</v>
      </c>
      <c r="C33" t="s">
        <v>25</v>
      </c>
      <c r="D33" t="s">
        <v>26</v>
      </c>
      <c r="E33">
        <v>2</v>
      </c>
      <c r="F33">
        <v>4</v>
      </c>
      <c r="G33">
        <v>4</v>
      </c>
      <c r="H33">
        <v>3</v>
      </c>
      <c r="I33">
        <v>3</v>
      </c>
      <c r="J33">
        <v>5</v>
      </c>
      <c r="K33">
        <v>5</v>
      </c>
      <c r="L33">
        <v>3</v>
      </c>
      <c r="M33">
        <v>4</v>
      </c>
      <c r="N33">
        <v>3</v>
      </c>
      <c r="O33">
        <v>3</v>
      </c>
      <c r="P33">
        <v>5</v>
      </c>
      <c r="Q33">
        <v>5</v>
      </c>
      <c r="R33">
        <v>3</v>
      </c>
      <c r="S33">
        <v>5</v>
      </c>
      <c r="T33">
        <v>2</v>
      </c>
      <c r="U33">
        <v>5</v>
      </c>
      <c r="V33">
        <v>5</v>
      </c>
      <c r="W33">
        <v>3</v>
      </c>
      <c r="X33">
        <v>5</v>
      </c>
    </row>
    <row r="34" spans="1:24" ht="15.75" customHeight="1" x14ac:dyDescent="0.2">
      <c r="A34" s="2">
        <v>45664.841273148151</v>
      </c>
      <c r="B34" t="s">
        <v>24</v>
      </c>
      <c r="C34" t="s">
        <v>27</v>
      </c>
      <c r="D34" t="s">
        <v>26</v>
      </c>
      <c r="E34">
        <v>3</v>
      </c>
      <c r="F34">
        <v>4</v>
      </c>
      <c r="G34">
        <v>4</v>
      </c>
      <c r="H34">
        <v>5</v>
      </c>
      <c r="I34">
        <v>5</v>
      </c>
      <c r="J34">
        <v>3</v>
      </c>
      <c r="K34">
        <v>4</v>
      </c>
      <c r="L34">
        <v>5</v>
      </c>
      <c r="M34">
        <v>5</v>
      </c>
      <c r="N34">
        <v>5</v>
      </c>
      <c r="O34">
        <v>4</v>
      </c>
      <c r="P34">
        <v>3</v>
      </c>
      <c r="Q34">
        <v>2</v>
      </c>
      <c r="R34">
        <v>4</v>
      </c>
      <c r="S34">
        <v>5</v>
      </c>
      <c r="T34">
        <v>4</v>
      </c>
      <c r="U34">
        <v>5</v>
      </c>
      <c r="V34">
        <v>5</v>
      </c>
      <c r="W34">
        <v>5</v>
      </c>
      <c r="X34">
        <v>2</v>
      </c>
    </row>
    <row r="35" spans="1:24" ht="15.75" customHeight="1" x14ac:dyDescent="0.2">
      <c r="A35" s="2">
        <v>45664.841469907413</v>
      </c>
      <c r="B35" t="s">
        <v>28</v>
      </c>
      <c r="C35" t="s">
        <v>30</v>
      </c>
      <c r="D35" t="s">
        <v>26</v>
      </c>
      <c r="E35">
        <v>5</v>
      </c>
      <c r="F35">
        <v>4</v>
      </c>
      <c r="G35">
        <v>3</v>
      </c>
      <c r="H35">
        <v>3</v>
      </c>
      <c r="I35">
        <v>3</v>
      </c>
      <c r="J35">
        <v>4</v>
      </c>
      <c r="K35">
        <v>3</v>
      </c>
      <c r="L35">
        <v>5</v>
      </c>
      <c r="M35">
        <v>2</v>
      </c>
      <c r="N35">
        <v>4</v>
      </c>
      <c r="O35">
        <v>4</v>
      </c>
      <c r="P35">
        <v>4</v>
      </c>
      <c r="Q35">
        <v>5</v>
      </c>
      <c r="R35">
        <v>4</v>
      </c>
      <c r="S35">
        <v>4</v>
      </c>
      <c r="T35">
        <v>4</v>
      </c>
      <c r="U35">
        <v>3</v>
      </c>
      <c r="V35">
        <v>3</v>
      </c>
      <c r="W35">
        <v>4</v>
      </c>
      <c r="X35">
        <v>4</v>
      </c>
    </row>
    <row r="36" spans="1:24" ht="15.75" customHeight="1" x14ac:dyDescent="0.2">
      <c r="A36" s="2">
        <v>45664.848622685182</v>
      </c>
      <c r="B36" t="s">
        <v>24</v>
      </c>
      <c r="C36" t="s">
        <v>25</v>
      </c>
      <c r="D36" t="s">
        <v>26</v>
      </c>
      <c r="E36">
        <v>3</v>
      </c>
      <c r="F36">
        <v>3</v>
      </c>
      <c r="G36">
        <v>4</v>
      </c>
      <c r="H36">
        <v>4</v>
      </c>
      <c r="I36">
        <v>2</v>
      </c>
      <c r="J36">
        <v>5</v>
      </c>
      <c r="K36">
        <v>2</v>
      </c>
      <c r="L36">
        <v>3</v>
      </c>
      <c r="M36">
        <v>4</v>
      </c>
      <c r="N36">
        <v>4</v>
      </c>
      <c r="O36">
        <v>3</v>
      </c>
      <c r="P36">
        <v>4</v>
      </c>
      <c r="Q36">
        <v>4</v>
      </c>
      <c r="R36">
        <v>5</v>
      </c>
      <c r="S36">
        <v>5</v>
      </c>
      <c r="T36">
        <v>4</v>
      </c>
      <c r="U36">
        <v>2</v>
      </c>
      <c r="V36">
        <v>5</v>
      </c>
      <c r="W36">
        <v>3</v>
      </c>
      <c r="X36">
        <v>3</v>
      </c>
    </row>
    <row r="37" spans="1:24" ht="15.75" customHeight="1" x14ac:dyDescent="0.2">
      <c r="A37" s="2">
        <v>45664.840787037043</v>
      </c>
      <c r="B37" t="s">
        <v>28</v>
      </c>
      <c r="C37" t="s">
        <v>25</v>
      </c>
      <c r="D37" t="s">
        <v>26</v>
      </c>
      <c r="E37">
        <v>3</v>
      </c>
      <c r="F37">
        <v>5</v>
      </c>
      <c r="G37">
        <v>2</v>
      </c>
      <c r="H37">
        <v>4</v>
      </c>
      <c r="I37">
        <v>4</v>
      </c>
      <c r="J37">
        <v>3</v>
      </c>
      <c r="K37">
        <v>5</v>
      </c>
      <c r="L37">
        <v>5</v>
      </c>
      <c r="M37">
        <v>3</v>
      </c>
      <c r="N37">
        <v>5</v>
      </c>
      <c r="O37">
        <v>3</v>
      </c>
      <c r="P37">
        <v>4</v>
      </c>
      <c r="Q37">
        <v>3</v>
      </c>
      <c r="R37">
        <v>4</v>
      </c>
      <c r="S37">
        <v>4</v>
      </c>
      <c r="T37">
        <v>3</v>
      </c>
      <c r="U37">
        <v>5</v>
      </c>
      <c r="V37">
        <v>5</v>
      </c>
      <c r="W37">
        <v>3</v>
      </c>
      <c r="X37">
        <v>5</v>
      </c>
    </row>
    <row r="38" spans="1:24" ht="15.75" customHeight="1" x14ac:dyDescent="0.2">
      <c r="A38" s="2">
        <v>45664.852881944447</v>
      </c>
      <c r="B38" t="s">
        <v>28</v>
      </c>
      <c r="C38" t="s">
        <v>27</v>
      </c>
      <c r="D38" t="s">
        <v>26</v>
      </c>
      <c r="E38">
        <v>4</v>
      </c>
      <c r="F38">
        <v>4</v>
      </c>
      <c r="G38">
        <v>3</v>
      </c>
      <c r="H38">
        <v>4</v>
      </c>
      <c r="I38">
        <v>5</v>
      </c>
      <c r="J38">
        <v>5</v>
      </c>
      <c r="K38">
        <v>4</v>
      </c>
      <c r="L38">
        <v>4</v>
      </c>
      <c r="M38">
        <v>3</v>
      </c>
      <c r="N38">
        <v>5</v>
      </c>
      <c r="O38">
        <v>4</v>
      </c>
      <c r="P38">
        <v>2</v>
      </c>
      <c r="Q38">
        <v>3</v>
      </c>
      <c r="R38">
        <v>3</v>
      </c>
      <c r="S38">
        <v>2</v>
      </c>
      <c r="T38">
        <v>5</v>
      </c>
      <c r="U38">
        <v>2</v>
      </c>
      <c r="V38">
        <v>5</v>
      </c>
      <c r="W38">
        <v>3</v>
      </c>
      <c r="X38">
        <v>4</v>
      </c>
    </row>
    <row r="39" spans="1:24" ht="15.75" customHeight="1" x14ac:dyDescent="0.2">
      <c r="A39" s="2">
        <v>45664.821863425917</v>
      </c>
      <c r="B39" t="s">
        <v>24</v>
      </c>
      <c r="C39" t="s">
        <v>27</v>
      </c>
      <c r="D39" t="s">
        <v>26</v>
      </c>
      <c r="E39">
        <v>4</v>
      </c>
      <c r="F39">
        <v>3</v>
      </c>
      <c r="G39">
        <v>5</v>
      </c>
      <c r="H39">
        <v>3</v>
      </c>
      <c r="I39">
        <v>5</v>
      </c>
      <c r="J39">
        <v>5</v>
      </c>
      <c r="K39">
        <v>2</v>
      </c>
      <c r="L39">
        <v>4</v>
      </c>
      <c r="M39">
        <v>5</v>
      </c>
      <c r="N39">
        <v>3</v>
      </c>
      <c r="O39">
        <v>4</v>
      </c>
      <c r="P39">
        <v>4</v>
      </c>
      <c r="Q39">
        <v>2</v>
      </c>
      <c r="R39">
        <v>4</v>
      </c>
      <c r="S39">
        <v>4</v>
      </c>
      <c r="T39">
        <v>4</v>
      </c>
      <c r="U39">
        <v>3</v>
      </c>
      <c r="V39">
        <v>4</v>
      </c>
      <c r="W39">
        <v>3</v>
      </c>
      <c r="X39">
        <v>4</v>
      </c>
    </row>
    <row r="40" spans="1:24" ht="15.75" customHeight="1" x14ac:dyDescent="0.2">
      <c r="A40" s="2">
        <v>45664.841307870367</v>
      </c>
      <c r="B40" t="s">
        <v>24</v>
      </c>
      <c r="C40" t="s">
        <v>25</v>
      </c>
      <c r="D40" t="s">
        <v>26</v>
      </c>
      <c r="E40">
        <v>4</v>
      </c>
      <c r="F40">
        <v>5</v>
      </c>
      <c r="G40">
        <v>5</v>
      </c>
      <c r="H40">
        <v>4</v>
      </c>
      <c r="I40">
        <v>5</v>
      </c>
      <c r="J40">
        <v>3</v>
      </c>
      <c r="K40">
        <v>5</v>
      </c>
      <c r="L40">
        <v>2</v>
      </c>
      <c r="M40">
        <v>4</v>
      </c>
      <c r="N40">
        <v>5</v>
      </c>
      <c r="O40">
        <v>5</v>
      </c>
      <c r="P40">
        <v>5</v>
      </c>
      <c r="Q40">
        <v>2</v>
      </c>
      <c r="R40">
        <v>4</v>
      </c>
      <c r="S40">
        <v>4</v>
      </c>
      <c r="T40">
        <v>3</v>
      </c>
      <c r="U40">
        <v>2</v>
      </c>
      <c r="V40">
        <v>4</v>
      </c>
      <c r="W40">
        <v>4</v>
      </c>
      <c r="X40">
        <v>4</v>
      </c>
    </row>
    <row r="41" spans="1:24" ht="15.75" customHeight="1" x14ac:dyDescent="0.2">
      <c r="A41" s="2">
        <v>45664.827013888891</v>
      </c>
      <c r="B41" t="s">
        <v>24</v>
      </c>
      <c r="C41" t="s">
        <v>27</v>
      </c>
      <c r="D41" t="s">
        <v>26</v>
      </c>
      <c r="E41">
        <v>3</v>
      </c>
      <c r="F41">
        <v>4</v>
      </c>
      <c r="G41">
        <v>5</v>
      </c>
      <c r="H41">
        <v>5</v>
      </c>
      <c r="I41">
        <v>4</v>
      </c>
      <c r="J41">
        <v>3</v>
      </c>
      <c r="K41">
        <v>5</v>
      </c>
      <c r="L41">
        <v>3</v>
      </c>
      <c r="M41">
        <v>4</v>
      </c>
      <c r="N41">
        <v>2</v>
      </c>
      <c r="O41">
        <v>5</v>
      </c>
      <c r="P41">
        <v>5</v>
      </c>
      <c r="Q41">
        <v>3</v>
      </c>
      <c r="R41">
        <v>5</v>
      </c>
      <c r="S41">
        <v>3</v>
      </c>
      <c r="T41">
        <v>4</v>
      </c>
      <c r="U41">
        <v>5</v>
      </c>
      <c r="V41">
        <v>4</v>
      </c>
      <c r="W41">
        <v>3</v>
      </c>
      <c r="X41">
        <v>5</v>
      </c>
    </row>
    <row r="42" spans="1:24" ht="15.75" customHeight="1" x14ac:dyDescent="0.2">
      <c r="A42" s="2">
        <v>45664.853483796287</v>
      </c>
      <c r="B42" t="s">
        <v>28</v>
      </c>
      <c r="C42" t="s">
        <v>29</v>
      </c>
      <c r="D42" t="s">
        <v>26</v>
      </c>
      <c r="E42">
        <v>5</v>
      </c>
      <c r="F42">
        <v>4</v>
      </c>
      <c r="G42">
        <v>3</v>
      </c>
      <c r="H42">
        <v>3</v>
      </c>
      <c r="I42">
        <v>5</v>
      </c>
      <c r="J42">
        <v>5</v>
      </c>
      <c r="K42">
        <v>4</v>
      </c>
      <c r="L42">
        <v>4</v>
      </c>
      <c r="M42">
        <v>2</v>
      </c>
      <c r="N42">
        <v>5</v>
      </c>
      <c r="O42">
        <v>5</v>
      </c>
      <c r="P42">
        <v>5</v>
      </c>
      <c r="Q42">
        <v>2</v>
      </c>
      <c r="R42">
        <v>5</v>
      </c>
      <c r="S42">
        <v>4</v>
      </c>
      <c r="T42">
        <v>5</v>
      </c>
      <c r="U42">
        <v>3</v>
      </c>
      <c r="V42">
        <v>3</v>
      </c>
      <c r="W42">
        <v>5</v>
      </c>
      <c r="X42">
        <v>3</v>
      </c>
    </row>
    <row r="43" spans="1:24" ht="15.75" customHeight="1" x14ac:dyDescent="0.2">
      <c r="A43" s="2">
        <v>45664.845949074072</v>
      </c>
      <c r="B43" t="s">
        <v>28</v>
      </c>
      <c r="C43" t="s">
        <v>25</v>
      </c>
      <c r="D43" t="s">
        <v>26</v>
      </c>
      <c r="E43">
        <v>3</v>
      </c>
      <c r="F43">
        <v>3</v>
      </c>
      <c r="G43">
        <v>3</v>
      </c>
      <c r="H43">
        <v>5</v>
      </c>
      <c r="I43">
        <v>3</v>
      </c>
      <c r="J43">
        <v>5</v>
      </c>
      <c r="K43">
        <v>3</v>
      </c>
      <c r="L43">
        <v>4</v>
      </c>
      <c r="M43">
        <v>2</v>
      </c>
      <c r="N43">
        <v>5</v>
      </c>
      <c r="O43">
        <v>4</v>
      </c>
      <c r="P43">
        <v>4</v>
      </c>
      <c r="Q43">
        <v>5</v>
      </c>
      <c r="R43">
        <v>4</v>
      </c>
      <c r="S43">
        <v>5</v>
      </c>
      <c r="T43">
        <v>5</v>
      </c>
      <c r="U43">
        <v>4</v>
      </c>
      <c r="V43">
        <v>4</v>
      </c>
      <c r="W43">
        <v>3</v>
      </c>
      <c r="X43">
        <v>3</v>
      </c>
    </row>
    <row r="44" spans="1:24" ht="15.75" customHeight="1" x14ac:dyDescent="0.2">
      <c r="A44" s="2">
        <v>45664.835081018522</v>
      </c>
      <c r="B44" t="s">
        <v>24</v>
      </c>
      <c r="C44" t="s">
        <v>30</v>
      </c>
      <c r="D44" t="s">
        <v>26</v>
      </c>
      <c r="E44">
        <v>4</v>
      </c>
      <c r="F44">
        <v>3</v>
      </c>
      <c r="G44">
        <v>4</v>
      </c>
      <c r="H44">
        <v>4</v>
      </c>
      <c r="I44">
        <v>3</v>
      </c>
      <c r="J44">
        <v>4</v>
      </c>
      <c r="K44">
        <v>3</v>
      </c>
      <c r="L44">
        <v>5</v>
      </c>
      <c r="M44">
        <v>4</v>
      </c>
      <c r="N44">
        <v>5</v>
      </c>
      <c r="O44">
        <v>4</v>
      </c>
      <c r="P44">
        <v>5</v>
      </c>
      <c r="Q44">
        <v>5</v>
      </c>
      <c r="R44">
        <v>4</v>
      </c>
      <c r="S44">
        <v>3</v>
      </c>
      <c r="T44">
        <v>5</v>
      </c>
      <c r="U44">
        <v>3</v>
      </c>
      <c r="V44">
        <v>4</v>
      </c>
      <c r="W44">
        <v>2</v>
      </c>
      <c r="X44">
        <v>4</v>
      </c>
    </row>
    <row r="45" spans="1:24" ht="15.75" customHeight="1" x14ac:dyDescent="0.2">
      <c r="A45" s="2">
        <v>45664.848460648151</v>
      </c>
      <c r="B45" t="s">
        <v>24</v>
      </c>
      <c r="C45" t="s">
        <v>25</v>
      </c>
      <c r="D45" t="s">
        <v>26</v>
      </c>
      <c r="E45">
        <v>4</v>
      </c>
      <c r="F45">
        <v>4</v>
      </c>
      <c r="G45">
        <v>5</v>
      </c>
      <c r="H45">
        <v>3</v>
      </c>
      <c r="I45">
        <v>2</v>
      </c>
      <c r="J45">
        <v>4</v>
      </c>
      <c r="K45">
        <v>5</v>
      </c>
      <c r="L45">
        <v>3</v>
      </c>
      <c r="M45">
        <v>3</v>
      </c>
      <c r="N45">
        <v>5</v>
      </c>
      <c r="O45">
        <v>5</v>
      </c>
      <c r="P45">
        <v>3</v>
      </c>
      <c r="Q45">
        <v>4</v>
      </c>
      <c r="R45">
        <v>2</v>
      </c>
      <c r="S45">
        <v>3</v>
      </c>
      <c r="T45">
        <v>4</v>
      </c>
      <c r="U45">
        <v>3</v>
      </c>
      <c r="V45">
        <v>5</v>
      </c>
      <c r="W45">
        <v>5</v>
      </c>
      <c r="X45">
        <v>4</v>
      </c>
    </row>
    <row r="46" spans="1:24" ht="15.75" customHeight="1" x14ac:dyDescent="0.2">
      <c r="A46" s="2">
        <v>45664.851736111108</v>
      </c>
      <c r="B46" t="s">
        <v>28</v>
      </c>
      <c r="C46" t="s">
        <v>27</v>
      </c>
      <c r="D46" t="s">
        <v>26</v>
      </c>
      <c r="E46">
        <v>5</v>
      </c>
      <c r="F46">
        <v>4</v>
      </c>
      <c r="G46">
        <v>4</v>
      </c>
      <c r="H46">
        <v>4</v>
      </c>
      <c r="I46">
        <v>5</v>
      </c>
      <c r="J46">
        <v>2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3</v>
      </c>
      <c r="R46">
        <v>5</v>
      </c>
      <c r="S46">
        <v>3</v>
      </c>
      <c r="T46">
        <v>4</v>
      </c>
      <c r="U46">
        <v>4</v>
      </c>
      <c r="V46">
        <v>4</v>
      </c>
      <c r="W46">
        <v>3</v>
      </c>
      <c r="X46">
        <v>5</v>
      </c>
    </row>
    <row r="47" spans="1:24" ht="15.75" customHeight="1" x14ac:dyDescent="0.2">
      <c r="A47" s="2">
        <v>45664.843136574083</v>
      </c>
      <c r="B47" t="s">
        <v>24</v>
      </c>
      <c r="C47" t="s">
        <v>27</v>
      </c>
      <c r="D47" t="s">
        <v>26</v>
      </c>
      <c r="E47">
        <v>4</v>
      </c>
      <c r="F47">
        <v>3</v>
      </c>
      <c r="G47">
        <v>4</v>
      </c>
      <c r="H47">
        <v>3</v>
      </c>
      <c r="I47">
        <v>5</v>
      </c>
      <c r="J47">
        <v>3</v>
      </c>
      <c r="K47">
        <v>5</v>
      </c>
      <c r="L47">
        <v>3</v>
      </c>
      <c r="M47">
        <v>3</v>
      </c>
      <c r="N47">
        <v>3</v>
      </c>
      <c r="O47">
        <v>3</v>
      </c>
      <c r="P47">
        <v>4</v>
      </c>
      <c r="Q47">
        <v>5</v>
      </c>
      <c r="R47">
        <v>5</v>
      </c>
      <c r="S47">
        <v>4</v>
      </c>
      <c r="T47">
        <v>4</v>
      </c>
      <c r="U47">
        <v>3</v>
      </c>
      <c r="V47">
        <v>2</v>
      </c>
      <c r="W47">
        <v>5</v>
      </c>
      <c r="X47">
        <v>4</v>
      </c>
    </row>
    <row r="48" spans="1:24" ht="15.75" customHeight="1" x14ac:dyDescent="0.2">
      <c r="A48" s="2">
        <v>45664.8283912037</v>
      </c>
      <c r="B48" t="s">
        <v>24</v>
      </c>
      <c r="C48" t="s">
        <v>30</v>
      </c>
      <c r="D48" t="s">
        <v>26</v>
      </c>
      <c r="E48">
        <v>5</v>
      </c>
      <c r="F48">
        <v>2</v>
      </c>
      <c r="G48">
        <v>5</v>
      </c>
      <c r="H48">
        <v>4</v>
      </c>
      <c r="I48">
        <v>5</v>
      </c>
      <c r="J48">
        <v>4</v>
      </c>
      <c r="K48">
        <v>4</v>
      </c>
      <c r="L48">
        <v>5</v>
      </c>
      <c r="M48">
        <v>5</v>
      </c>
      <c r="N48">
        <v>3</v>
      </c>
      <c r="O48">
        <v>5</v>
      </c>
      <c r="P48">
        <v>4</v>
      </c>
      <c r="Q48">
        <v>3</v>
      </c>
      <c r="R48">
        <v>4</v>
      </c>
      <c r="S48">
        <v>2</v>
      </c>
      <c r="T48">
        <v>3</v>
      </c>
      <c r="U48">
        <v>4</v>
      </c>
      <c r="V48">
        <v>3</v>
      </c>
      <c r="W48">
        <v>4</v>
      </c>
      <c r="X48">
        <v>5</v>
      </c>
    </row>
    <row r="49" spans="1:24" ht="15.75" customHeight="1" x14ac:dyDescent="0.2">
      <c r="A49" s="2">
        <v>45664.819594907407</v>
      </c>
      <c r="B49" t="s">
        <v>28</v>
      </c>
      <c r="C49" t="s">
        <v>29</v>
      </c>
      <c r="D49" t="s">
        <v>26</v>
      </c>
      <c r="E49">
        <v>5</v>
      </c>
      <c r="F49">
        <v>3</v>
      </c>
      <c r="G49">
        <v>5</v>
      </c>
      <c r="H49">
        <v>3</v>
      </c>
      <c r="I49">
        <v>5</v>
      </c>
      <c r="J49">
        <v>3</v>
      </c>
      <c r="K49">
        <v>5</v>
      </c>
      <c r="L49">
        <v>4</v>
      </c>
      <c r="M49">
        <v>5</v>
      </c>
      <c r="N49">
        <v>5</v>
      </c>
      <c r="O49">
        <v>5</v>
      </c>
      <c r="P49">
        <v>2</v>
      </c>
      <c r="Q49">
        <v>5</v>
      </c>
      <c r="R49">
        <v>4</v>
      </c>
      <c r="S49">
        <v>3</v>
      </c>
      <c r="T49">
        <v>3</v>
      </c>
      <c r="U49">
        <v>5</v>
      </c>
      <c r="V49">
        <v>4</v>
      </c>
      <c r="W49">
        <v>5</v>
      </c>
      <c r="X49">
        <v>5</v>
      </c>
    </row>
    <row r="50" spans="1:24" ht="15.75" customHeight="1" x14ac:dyDescent="0.2">
      <c r="A50" s="2">
        <v>45664.819953703707</v>
      </c>
      <c r="B50" t="s">
        <v>28</v>
      </c>
      <c r="C50" t="s">
        <v>29</v>
      </c>
      <c r="D50" t="s">
        <v>26</v>
      </c>
      <c r="E50">
        <v>5</v>
      </c>
      <c r="F50">
        <v>4</v>
      </c>
      <c r="G50">
        <v>4</v>
      </c>
      <c r="H50">
        <v>5</v>
      </c>
      <c r="I50">
        <v>2</v>
      </c>
      <c r="J50">
        <v>4</v>
      </c>
      <c r="K50">
        <v>5</v>
      </c>
      <c r="L50">
        <v>5</v>
      </c>
      <c r="M50">
        <v>5</v>
      </c>
      <c r="N50">
        <v>5</v>
      </c>
      <c r="O50">
        <v>4</v>
      </c>
      <c r="P50">
        <v>5</v>
      </c>
      <c r="Q50">
        <v>2</v>
      </c>
      <c r="R50">
        <v>4</v>
      </c>
      <c r="S50">
        <v>2</v>
      </c>
      <c r="T50">
        <v>4</v>
      </c>
      <c r="U50">
        <v>5</v>
      </c>
      <c r="V50">
        <v>3</v>
      </c>
      <c r="W50">
        <v>5</v>
      </c>
      <c r="X50">
        <v>5</v>
      </c>
    </row>
    <row r="51" spans="1:24" ht="15.75" customHeight="1" x14ac:dyDescent="0.2">
      <c r="A51" s="2">
        <v>45664.853750000002</v>
      </c>
      <c r="B51" t="s">
        <v>24</v>
      </c>
      <c r="C51" t="s">
        <v>29</v>
      </c>
      <c r="D51" t="s">
        <v>26</v>
      </c>
      <c r="E51">
        <v>3</v>
      </c>
      <c r="F51">
        <v>4</v>
      </c>
      <c r="G51">
        <v>5</v>
      </c>
      <c r="H51">
        <v>4</v>
      </c>
      <c r="I51">
        <v>3</v>
      </c>
      <c r="J51">
        <v>5</v>
      </c>
      <c r="K51">
        <v>5</v>
      </c>
      <c r="L51">
        <v>5</v>
      </c>
      <c r="M51">
        <v>5</v>
      </c>
      <c r="N51">
        <v>4</v>
      </c>
      <c r="O51">
        <v>4</v>
      </c>
      <c r="P51">
        <v>4</v>
      </c>
      <c r="Q51">
        <v>2</v>
      </c>
      <c r="R51">
        <v>2</v>
      </c>
      <c r="S51">
        <v>5</v>
      </c>
      <c r="T51">
        <v>4</v>
      </c>
      <c r="U51">
        <v>5</v>
      </c>
      <c r="V51">
        <v>5</v>
      </c>
      <c r="W51">
        <v>5</v>
      </c>
      <c r="X51">
        <v>3</v>
      </c>
    </row>
    <row r="52" spans="1:24" ht="15.75" customHeight="1" x14ac:dyDescent="0.2">
      <c r="A52" s="2">
        <v>45664.815046296288</v>
      </c>
      <c r="B52" t="s">
        <v>24</v>
      </c>
      <c r="C52" t="s">
        <v>27</v>
      </c>
      <c r="D52" t="s">
        <v>26</v>
      </c>
      <c r="E52">
        <v>2</v>
      </c>
      <c r="F52">
        <v>5</v>
      </c>
      <c r="G52">
        <v>3</v>
      </c>
      <c r="H52">
        <v>3</v>
      </c>
      <c r="I52">
        <v>4</v>
      </c>
      <c r="J52">
        <v>3</v>
      </c>
      <c r="K52">
        <v>5</v>
      </c>
      <c r="L52">
        <v>4</v>
      </c>
      <c r="M52">
        <v>2</v>
      </c>
      <c r="N52">
        <v>5</v>
      </c>
      <c r="O52">
        <v>5</v>
      </c>
      <c r="P52">
        <v>5</v>
      </c>
      <c r="Q52">
        <v>2</v>
      </c>
      <c r="R52">
        <v>3</v>
      </c>
      <c r="S52">
        <v>5</v>
      </c>
      <c r="T52">
        <v>2</v>
      </c>
      <c r="U52">
        <v>5</v>
      </c>
      <c r="V52">
        <v>3</v>
      </c>
      <c r="W52">
        <v>2</v>
      </c>
      <c r="X52">
        <v>4</v>
      </c>
    </row>
    <row r="53" spans="1:24" ht="15.75" customHeight="1" x14ac:dyDescent="0.2">
      <c r="A53" s="2">
        <v>45664.816689814812</v>
      </c>
      <c r="B53" t="s">
        <v>28</v>
      </c>
      <c r="C53" t="s">
        <v>27</v>
      </c>
      <c r="D53" t="s">
        <v>26</v>
      </c>
      <c r="E53">
        <v>3</v>
      </c>
      <c r="F53">
        <v>4</v>
      </c>
      <c r="G53">
        <v>2</v>
      </c>
      <c r="H53">
        <v>4</v>
      </c>
      <c r="I53">
        <v>5</v>
      </c>
      <c r="J53">
        <v>3</v>
      </c>
      <c r="K53">
        <v>4</v>
      </c>
      <c r="L53">
        <v>2</v>
      </c>
      <c r="M53">
        <v>2</v>
      </c>
      <c r="N53">
        <v>5</v>
      </c>
      <c r="O53">
        <v>5</v>
      </c>
      <c r="P53">
        <v>4</v>
      </c>
      <c r="Q53">
        <v>5</v>
      </c>
      <c r="R53">
        <v>3</v>
      </c>
      <c r="S53">
        <v>4</v>
      </c>
      <c r="T53">
        <v>2</v>
      </c>
      <c r="U53">
        <v>5</v>
      </c>
      <c r="V53">
        <v>5</v>
      </c>
      <c r="W53">
        <v>5</v>
      </c>
      <c r="X53">
        <v>5</v>
      </c>
    </row>
    <row r="54" spans="1:24" ht="15.75" customHeight="1" x14ac:dyDescent="0.2">
      <c r="A54" s="2">
        <v>45664.850381944438</v>
      </c>
      <c r="B54" t="s">
        <v>24</v>
      </c>
      <c r="C54" t="s">
        <v>30</v>
      </c>
      <c r="D54" t="s">
        <v>26</v>
      </c>
      <c r="E54">
        <v>4</v>
      </c>
      <c r="F54">
        <v>3</v>
      </c>
      <c r="G54">
        <v>5</v>
      </c>
      <c r="H54">
        <v>3</v>
      </c>
      <c r="I54">
        <v>4</v>
      </c>
      <c r="J54">
        <v>5</v>
      </c>
      <c r="K54">
        <v>4</v>
      </c>
      <c r="L54">
        <v>3</v>
      </c>
      <c r="M54">
        <v>5</v>
      </c>
      <c r="N54">
        <v>5</v>
      </c>
      <c r="O54">
        <v>5</v>
      </c>
      <c r="P54">
        <v>4</v>
      </c>
      <c r="Q54">
        <v>4</v>
      </c>
      <c r="R54">
        <v>2</v>
      </c>
      <c r="S54">
        <v>3</v>
      </c>
      <c r="T54">
        <v>5</v>
      </c>
      <c r="U54">
        <v>5</v>
      </c>
      <c r="V54">
        <v>3</v>
      </c>
      <c r="W54">
        <v>5</v>
      </c>
      <c r="X54">
        <v>2</v>
      </c>
    </row>
    <row r="55" spans="1:24" ht="15.75" customHeight="1" x14ac:dyDescent="0.2">
      <c r="A55" s="2">
        <v>45664.83734953704</v>
      </c>
      <c r="B55" t="s">
        <v>24</v>
      </c>
      <c r="C55" t="s">
        <v>30</v>
      </c>
      <c r="D55" t="s">
        <v>26</v>
      </c>
      <c r="E55">
        <v>3</v>
      </c>
      <c r="F55">
        <v>2</v>
      </c>
      <c r="G55">
        <v>2</v>
      </c>
      <c r="H55">
        <v>3</v>
      </c>
      <c r="I55">
        <v>5</v>
      </c>
      <c r="J55">
        <v>5</v>
      </c>
      <c r="K55">
        <v>3</v>
      </c>
      <c r="L55">
        <v>3</v>
      </c>
      <c r="M55">
        <v>3</v>
      </c>
      <c r="N55">
        <v>4</v>
      </c>
      <c r="O55">
        <v>5</v>
      </c>
      <c r="P55">
        <v>4</v>
      </c>
      <c r="Q55">
        <v>5</v>
      </c>
      <c r="R55">
        <v>3</v>
      </c>
      <c r="S55">
        <v>5</v>
      </c>
      <c r="T55">
        <v>4</v>
      </c>
      <c r="U55">
        <v>4</v>
      </c>
      <c r="V55">
        <v>5</v>
      </c>
      <c r="W55">
        <v>2</v>
      </c>
      <c r="X55">
        <v>2</v>
      </c>
    </row>
    <row r="56" spans="1:24" ht="15.75" customHeight="1" x14ac:dyDescent="0.2">
      <c r="A56" s="2">
        <v>45664.817280092589</v>
      </c>
      <c r="B56" t="s">
        <v>28</v>
      </c>
      <c r="C56" t="s">
        <v>30</v>
      </c>
      <c r="D56" t="s">
        <v>26</v>
      </c>
      <c r="E56">
        <v>5</v>
      </c>
      <c r="F56">
        <v>3</v>
      </c>
      <c r="G56">
        <v>2</v>
      </c>
      <c r="H56">
        <v>5</v>
      </c>
      <c r="I56">
        <v>4</v>
      </c>
      <c r="J56">
        <v>2</v>
      </c>
      <c r="K56">
        <v>3</v>
      </c>
      <c r="L56">
        <v>3</v>
      </c>
      <c r="M56">
        <v>4</v>
      </c>
      <c r="N56">
        <v>4</v>
      </c>
      <c r="O56">
        <v>4</v>
      </c>
      <c r="P56">
        <v>5</v>
      </c>
      <c r="Q56">
        <v>4</v>
      </c>
      <c r="R56">
        <v>5</v>
      </c>
      <c r="S56">
        <v>2</v>
      </c>
      <c r="T56">
        <v>4</v>
      </c>
      <c r="U56">
        <v>3</v>
      </c>
      <c r="V56">
        <v>3</v>
      </c>
      <c r="W56">
        <v>5</v>
      </c>
      <c r="X56">
        <v>3</v>
      </c>
    </row>
    <row r="57" spans="1:24" ht="15.75" customHeight="1" x14ac:dyDescent="0.2">
      <c r="A57" s="2">
        <v>45664.853159722217</v>
      </c>
      <c r="B57" t="s">
        <v>28</v>
      </c>
      <c r="C57" t="s">
        <v>27</v>
      </c>
      <c r="D57" t="s">
        <v>26</v>
      </c>
      <c r="E57">
        <v>5</v>
      </c>
      <c r="F57">
        <v>5</v>
      </c>
      <c r="G57">
        <v>4</v>
      </c>
      <c r="H57">
        <v>5</v>
      </c>
      <c r="I57">
        <v>4</v>
      </c>
      <c r="J57">
        <v>5</v>
      </c>
      <c r="K57">
        <v>4</v>
      </c>
      <c r="L57">
        <v>5</v>
      </c>
      <c r="M57">
        <v>5</v>
      </c>
      <c r="N57">
        <v>4</v>
      </c>
      <c r="O57">
        <v>5</v>
      </c>
      <c r="P57">
        <v>4</v>
      </c>
      <c r="Q57">
        <v>4</v>
      </c>
      <c r="R57">
        <v>5</v>
      </c>
      <c r="S57">
        <v>5</v>
      </c>
      <c r="T57">
        <v>2</v>
      </c>
      <c r="U57">
        <v>2</v>
      </c>
      <c r="V57">
        <v>5</v>
      </c>
      <c r="W57">
        <v>4</v>
      </c>
      <c r="X57">
        <v>4</v>
      </c>
    </row>
    <row r="58" spans="1:24" ht="15.75" customHeight="1" x14ac:dyDescent="0.2">
      <c r="A58" s="2">
        <v>45664.813321759262</v>
      </c>
      <c r="B58" t="s">
        <v>28</v>
      </c>
      <c r="C58" t="s">
        <v>27</v>
      </c>
      <c r="D58" t="s">
        <v>26</v>
      </c>
      <c r="E58">
        <v>5</v>
      </c>
      <c r="F58">
        <v>4</v>
      </c>
      <c r="G58">
        <v>5</v>
      </c>
      <c r="H58">
        <v>3</v>
      </c>
      <c r="I58">
        <v>4</v>
      </c>
      <c r="J58">
        <v>4</v>
      </c>
      <c r="K58">
        <v>5</v>
      </c>
      <c r="L58">
        <v>5</v>
      </c>
      <c r="M58">
        <v>5</v>
      </c>
      <c r="N58">
        <v>5</v>
      </c>
      <c r="O58">
        <v>4</v>
      </c>
      <c r="P58">
        <v>5</v>
      </c>
      <c r="Q58">
        <v>5</v>
      </c>
      <c r="R58">
        <v>5</v>
      </c>
      <c r="S58">
        <v>3</v>
      </c>
      <c r="T58">
        <v>3</v>
      </c>
      <c r="U58">
        <v>5</v>
      </c>
      <c r="V58">
        <v>5</v>
      </c>
      <c r="W58">
        <v>4</v>
      </c>
      <c r="X58">
        <v>5</v>
      </c>
    </row>
    <row r="59" spans="1:24" ht="15.75" customHeight="1" x14ac:dyDescent="0.2">
      <c r="A59" s="2">
        <v>45664.817418981482</v>
      </c>
      <c r="B59" t="s">
        <v>28</v>
      </c>
      <c r="C59" t="s">
        <v>27</v>
      </c>
      <c r="D59" t="s">
        <v>26</v>
      </c>
      <c r="E59">
        <v>4</v>
      </c>
      <c r="F59">
        <v>5</v>
      </c>
      <c r="G59">
        <v>2</v>
      </c>
      <c r="H59">
        <v>4</v>
      </c>
      <c r="I59">
        <v>4</v>
      </c>
      <c r="J59">
        <v>4</v>
      </c>
      <c r="K59">
        <v>3</v>
      </c>
      <c r="L59">
        <v>3</v>
      </c>
      <c r="M59">
        <v>5</v>
      </c>
      <c r="N59">
        <v>5</v>
      </c>
      <c r="O59">
        <v>5</v>
      </c>
      <c r="P59">
        <v>4</v>
      </c>
      <c r="Q59">
        <v>5</v>
      </c>
      <c r="R59">
        <v>4</v>
      </c>
      <c r="S59">
        <v>5</v>
      </c>
      <c r="T59">
        <v>3</v>
      </c>
      <c r="U59">
        <v>5</v>
      </c>
      <c r="V59">
        <v>5</v>
      </c>
      <c r="W59">
        <v>4</v>
      </c>
      <c r="X59">
        <v>4</v>
      </c>
    </row>
    <row r="60" spans="1:24" ht="15.75" customHeight="1" x14ac:dyDescent="0.2">
      <c r="A60" s="2">
        <v>45664.848657407398</v>
      </c>
      <c r="B60" t="s">
        <v>24</v>
      </c>
      <c r="C60" t="s">
        <v>29</v>
      </c>
      <c r="D60" t="s">
        <v>26</v>
      </c>
      <c r="E60">
        <v>5</v>
      </c>
      <c r="F60">
        <v>4</v>
      </c>
      <c r="G60">
        <v>3</v>
      </c>
      <c r="H60">
        <v>4</v>
      </c>
      <c r="I60">
        <v>5</v>
      </c>
      <c r="J60">
        <v>4</v>
      </c>
      <c r="K60">
        <v>5</v>
      </c>
      <c r="L60">
        <v>5</v>
      </c>
      <c r="M60">
        <v>4</v>
      </c>
      <c r="N60">
        <v>5</v>
      </c>
      <c r="O60">
        <v>4</v>
      </c>
      <c r="P60">
        <v>4</v>
      </c>
      <c r="Q60">
        <v>3</v>
      </c>
      <c r="R60">
        <v>3</v>
      </c>
      <c r="S60">
        <v>5</v>
      </c>
      <c r="T60">
        <v>5</v>
      </c>
      <c r="U60">
        <v>3</v>
      </c>
      <c r="V60">
        <v>4</v>
      </c>
      <c r="W60">
        <v>5</v>
      </c>
      <c r="X60">
        <v>4</v>
      </c>
    </row>
    <row r="61" spans="1:24" ht="15.75" customHeight="1" x14ac:dyDescent="0.2">
      <c r="A61" s="2">
        <v>45664.84207175926</v>
      </c>
      <c r="B61" t="s">
        <v>24</v>
      </c>
      <c r="C61" t="s">
        <v>27</v>
      </c>
      <c r="D61" t="s">
        <v>26</v>
      </c>
      <c r="E61">
        <v>2</v>
      </c>
      <c r="F61">
        <v>2</v>
      </c>
      <c r="G61">
        <v>5</v>
      </c>
      <c r="H61">
        <v>4</v>
      </c>
      <c r="I61">
        <v>5</v>
      </c>
      <c r="J61">
        <v>2</v>
      </c>
      <c r="K61">
        <v>4</v>
      </c>
      <c r="L61">
        <v>5</v>
      </c>
      <c r="M61">
        <v>5</v>
      </c>
      <c r="N61">
        <v>4</v>
      </c>
      <c r="O61">
        <v>3</v>
      </c>
      <c r="P61">
        <v>5</v>
      </c>
      <c r="Q61">
        <v>3</v>
      </c>
      <c r="R61">
        <v>2</v>
      </c>
      <c r="S61">
        <v>4</v>
      </c>
      <c r="T61">
        <v>5</v>
      </c>
      <c r="U61">
        <v>3</v>
      </c>
      <c r="V61">
        <v>3</v>
      </c>
      <c r="W61">
        <v>4</v>
      </c>
      <c r="X61">
        <v>5</v>
      </c>
    </row>
    <row r="62" spans="1:24" ht="15.75" customHeight="1" x14ac:dyDescent="0.2">
      <c r="A62" s="2">
        <v>45664.837037037039</v>
      </c>
      <c r="B62" t="s">
        <v>28</v>
      </c>
      <c r="C62" t="s">
        <v>27</v>
      </c>
      <c r="D62" t="s">
        <v>26</v>
      </c>
      <c r="E62">
        <v>5</v>
      </c>
      <c r="F62">
        <v>4</v>
      </c>
      <c r="G62">
        <v>4</v>
      </c>
      <c r="H62">
        <v>4</v>
      </c>
      <c r="I62">
        <v>5</v>
      </c>
      <c r="J62">
        <v>5</v>
      </c>
      <c r="K62">
        <v>5</v>
      </c>
      <c r="L62">
        <v>4</v>
      </c>
      <c r="M62">
        <v>4</v>
      </c>
      <c r="N62">
        <v>3</v>
      </c>
      <c r="O62">
        <v>3</v>
      </c>
      <c r="P62">
        <v>2</v>
      </c>
      <c r="Q62">
        <v>4</v>
      </c>
      <c r="R62">
        <v>5</v>
      </c>
      <c r="S62">
        <v>4</v>
      </c>
      <c r="T62">
        <v>5</v>
      </c>
      <c r="U62">
        <v>4</v>
      </c>
      <c r="V62">
        <v>5</v>
      </c>
      <c r="W62">
        <v>4</v>
      </c>
      <c r="X62">
        <v>4</v>
      </c>
    </row>
    <row r="63" spans="1:24" ht="15.75" customHeight="1" x14ac:dyDescent="0.2">
      <c r="A63" s="2">
        <v>45664.845138888893</v>
      </c>
      <c r="B63" t="s">
        <v>24</v>
      </c>
      <c r="C63" t="s">
        <v>27</v>
      </c>
      <c r="D63" t="s">
        <v>26</v>
      </c>
      <c r="E63">
        <v>3</v>
      </c>
      <c r="F63">
        <v>3</v>
      </c>
      <c r="G63">
        <v>2</v>
      </c>
      <c r="H63">
        <v>3</v>
      </c>
      <c r="I63">
        <v>5</v>
      </c>
      <c r="J63">
        <v>5</v>
      </c>
      <c r="K63">
        <v>4</v>
      </c>
      <c r="L63">
        <v>3</v>
      </c>
      <c r="M63">
        <v>3</v>
      </c>
      <c r="N63">
        <v>5</v>
      </c>
      <c r="O63">
        <v>3</v>
      </c>
      <c r="P63">
        <v>2</v>
      </c>
      <c r="Q63">
        <v>4</v>
      </c>
      <c r="R63">
        <v>4</v>
      </c>
      <c r="S63">
        <v>3</v>
      </c>
      <c r="T63">
        <v>3</v>
      </c>
      <c r="U63">
        <v>3</v>
      </c>
      <c r="V63">
        <v>4</v>
      </c>
      <c r="W63">
        <v>4</v>
      </c>
      <c r="X63">
        <v>3</v>
      </c>
    </row>
    <row r="64" spans="1:24" ht="15.75" customHeight="1" x14ac:dyDescent="0.2">
      <c r="A64" s="2">
        <v>45664.823136574072</v>
      </c>
      <c r="B64" t="s">
        <v>24</v>
      </c>
      <c r="C64" t="s">
        <v>29</v>
      </c>
      <c r="D64" t="s">
        <v>26</v>
      </c>
      <c r="E64">
        <v>2</v>
      </c>
      <c r="F64">
        <v>5</v>
      </c>
      <c r="G64">
        <v>5</v>
      </c>
      <c r="H64">
        <v>5</v>
      </c>
      <c r="I64">
        <v>5</v>
      </c>
      <c r="J64">
        <v>3</v>
      </c>
      <c r="K64">
        <v>3</v>
      </c>
      <c r="L64">
        <v>2</v>
      </c>
      <c r="M64">
        <v>5</v>
      </c>
      <c r="N64">
        <v>4</v>
      </c>
      <c r="O64">
        <v>2</v>
      </c>
      <c r="P64">
        <v>5</v>
      </c>
      <c r="Q64">
        <v>5</v>
      </c>
      <c r="R64">
        <v>3</v>
      </c>
      <c r="S64">
        <v>3</v>
      </c>
      <c r="T64">
        <v>2</v>
      </c>
      <c r="U64">
        <v>2</v>
      </c>
      <c r="V64">
        <v>5</v>
      </c>
      <c r="W64">
        <v>4</v>
      </c>
      <c r="X64">
        <v>3</v>
      </c>
    </row>
    <row r="65" spans="1:24" ht="15.75" customHeight="1" x14ac:dyDescent="0.2">
      <c r="A65" s="2">
        <v>45664.834930555553</v>
      </c>
      <c r="B65" t="s">
        <v>28</v>
      </c>
      <c r="C65" t="s">
        <v>25</v>
      </c>
      <c r="D65" t="s">
        <v>26</v>
      </c>
      <c r="E65">
        <v>5</v>
      </c>
      <c r="F65">
        <v>3</v>
      </c>
      <c r="G65">
        <v>2</v>
      </c>
      <c r="H65">
        <v>4</v>
      </c>
      <c r="I65">
        <v>3</v>
      </c>
      <c r="J65">
        <v>5</v>
      </c>
      <c r="K65">
        <v>4</v>
      </c>
      <c r="L65">
        <v>3</v>
      </c>
      <c r="M65">
        <v>4</v>
      </c>
      <c r="N65">
        <v>4</v>
      </c>
      <c r="O65">
        <v>2</v>
      </c>
      <c r="P65">
        <v>5</v>
      </c>
      <c r="Q65">
        <v>5</v>
      </c>
      <c r="R65">
        <v>5</v>
      </c>
      <c r="S65">
        <v>3</v>
      </c>
      <c r="T65">
        <v>5</v>
      </c>
      <c r="U65">
        <v>4</v>
      </c>
      <c r="V65">
        <v>4</v>
      </c>
      <c r="W65">
        <v>4</v>
      </c>
      <c r="X65">
        <v>3</v>
      </c>
    </row>
    <row r="66" spans="1:24" ht="15.75" customHeight="1" x14ac:dyDescent="0.2"/>
    <row r="67" spans="1:24" ht="15.75" customHeight="1" x14ac:dyDescent="0.2">
      <c r="A67" t="s">
        <v>31</v>
      </c>
      <c r="E67">
        <f>AVERAGE(E2:E65)</f>
        <v>3.890625</v>
      </c>
      <c r="F67">
        <f t="shared" ref="F67:X67" si="0">AVERAGE(F2:F65)</f>
        <v>3.890625</v>
      </c>
      <c r="G67">
        <f t="shared" si="0"/>
        <v>3.78125</v>
      </c>
      <c r="H67">
        <f t="shared" si="0"/>
        <v>3.84375</v>
      </c>
      <c r="I67">
        <f t="shared" si="0"/>
        <v>3.96875</v>
      </c>
      <c r="J67">
        <f t="shared" si="0"/>
        <v>3.890625</v>
      </c>
      <c r="K67">
        <f t="shared" si="0"/>
        <v>4.078125</v>
      </c>
      <c r="L67">
        <f t="shared" si="0"/>
        <v>3.984375</v>
      </c>
      <c r="M67">
        <f t="shared" si="0"/>
        <v>3.890625</v>
      </c>
      <c r="N67">
        <f t="shared" si="0"/>
        <v>4.21875</v>
      </c>
      <c r="O67">
        <f t="shared" si="0"/>
        <v>4.09375</v>
      </c>
      <c r="P67">
        <f t="shared" si="0"/>
        <v>4.1875</v>
      </c>
      <c r="Q67">
        <f t="shared" si="0"/>
        <v>3.78125</v>
      </c>
      <c r="R67">
        <f t="shared" si="0"/>
        <v>3.90625</v>
      </c>
      <c r="S67">
        <f t="shared" si="0"/>
        <v>3.90625</v>
      </c>
      <c r="T67">
        <f t="shared" si="0"/>
        <v>3.96875</v>
      </c>
      <c r="U67">
        <f t="shared" si="0"/>
        <v>4.0625</v>
      </c>
      <c r="V67">
        <f t="shared" si="0"/>
        <v>4.0625</v>
      </c>
      <c r="W67">
        <f t="shared" si="0"/>
        <v>3.859375</v>
      </c>
      <c r="X67">
        <f t="shared" si="0"/>
        <v>3.96875</v>
      </c>
    </row>
    <row r="68" spans="1:24" ht="15.75" customHeight="1" x14ac:dyDescent="0.2">
      <c r="A68" t="s">
        <v>32</v>
      </c>
      <c r="E68">
        <f>_xlfn.VAR.S(E2:E65)</f>
        <v>1.0513392857142858</v>
      </c>
      <c r="F68">
        <f t="shared" ref="F68:X68" si="1">_xlfn.VAR.S(F2:F65)</f>
        <v>0.92435515873015872</v>
      </c>
      <c r="G68">
        <f t="shared" si="1"/>
        <v>1.1577380952380953</v>
      </c>
      <c r="H68">
        <f t="shared" si="1"/>
        <v>0.76884920634920639</v>
      </c>
      <c r="I68">
        <f t="shared" si="1"/>
        <v>1.0783730158730158</v>
      </c>
      <c r="J68">
        <f t="shared" si="1"/>
        <v>1.0830853174603174</v>
      </c>
      <c r="K68">
        <f t="shared" si="1"/>
        <v>0.86681547619047616</v>
      </c>
      <c r="L68">
        <f t="shared" si="1"/>
        <v>1.1267361111111112</v>
      </c>
      <c r="M68">
        <f t="shared" si="1"/>
        <v>0.98784722222222221</v>
      </c>
      <c r="N68">
        <f t="shared" si="1"/>
        <v>0.96726190476190477</v>
      </c>
      <c r="O68">
        <f t="shared" si="1"/>
        <v>0.8482142857142857</v>
      </c>
      <c r="P68">
        <f t="shared" si="1"/>
        <v>0.78968253968253965</v>
      </c>
      <c r="Q68">
        <f t="shared" si="1"/>
        <v>1.3482142857142858</v>
      </c>
      <c r="R68">
        <f t="shared" si="1"/>
        <v>0.81646825396825395</v>
      </c>
      <c r="S68">
        <f t="shared" si="1"/>
        <v>0.81646825396825395</v>
      </c>
      <c r="T68">
        <f t="shared" si="1"/>
        <v>0.98313492063492058</v>
      </c>
      <c r="U68">
        <f t="shared" si="1"/>
        <v>1.0436507936507937</v>
      </c>
      <c r="V68">
        <f t="shared" si="1"/>
        <v>0.88492063492063489</v>
      </c>
      <c r="W68">
        <f t="shared" si="1"/>
        <v>1.0434027777777777</v>
      </c>
      <c r="X68">
        <f t="shared" si="1"/>
        <v>0.82440476190476186</v>
      </c>
    </row>
    <row r="69" spans="1:24" ht="15.75" customHeight="1" x14ac:dyDescent="0.2"/>
    <row r="70" spans="1:24" ht="15.75" customHeight="1" x14ac:dyDescent="0.2"/>
    <row r="71" spans="1:24" ht="15.75" customHeight="1" x14ac:dyDescent="0.2"/>
    <row r="72" spans="1:24" ht="15.75" customHeight="1" x14ac:dyDescent="0.2"/>
    <row r="73" spans="1:24" ht="15.75" customHeight="1" x14ac:dyDescent="0.2"/>
    <row r="74" spans="1:24" ht="15.75" customHeight="1" x14ac:dyDescent="0.2"/>
    <row r="75" spans="1:24" ht="15.75" customHeight="1" x14ac:dyDescent="0.2"/>
    <row r="76" spans="1:24" ht="15.75" customHeight="1" x14ac:dyDescent="0.2"/>
    <row r="77" spans="1:24" ht="15.75" customHeight="1" x14ac:dyDescent="0.2"/>
    <row r="78" spans="1:24" ht="15.75" customHeight="1" x14ac:dyDescent="0.2"/>
    <row r="79" spans="1:24" ht="15.75" customHeight="1" x14ac:dyDescent="0.2"/>
    <row r="80" spans="1:2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52C3E-1D8D-48A5-AB1A-EB5661622434}">
  <dimension ref="B1:R86"/>
  <sheetViews>
    <sheetView workbookViewId="0">
      <selection activeCell="B1" sqref="B1:I3"/>
    </sheetView>
  </sheetViews>
  <sheetFormatPr defaultRowHeight="15" x14ac:dyDescent="0.2"/>
  <cols>
    <col min="9" max="9" width="12.9140625" customWidth="1"/>
    <col min="10" max="10" width="9.81640625" bestFit="1" customWidth="1"/>
    <col min="11" max="11" width="21.1171875" bestFit="1" customWidth="1"/>
    <col min="12" max="12" width="22.59765625" bestFit="1" customWidth="1"/>
    <col min="13" max="13" width="19.1015625" customWidth="1"/>
    <col min="14" max="14" width="24.6171875" bestFit="1" customWidth="1"/>
  </cols>
  <sheetData>
    <row r="1" spans="2:18" x14ac:dyDescent="0.2">
      <c r="B1" s="18" t="s">
        <v>33</v>
      </c>
      <c r="C1" s="19"/>
      <c r="D1" s="19"/>
      <c r="E1" s="19"/>
      <c r="F1" s="19"/>
      <c r="G1" s="19"/>
      <c r="H1" s="19"/>
      <c r="I1" s="20"/>
      <c r="J1" s="14" t="s">
        <v>34</v>
      </c>
      <c r="K1" s="15"/>
      <c r="L1" s="15"/>
      <c r="M1" s="15"/>
      <c r="N1" s="15"/>
      <c r="O1" s="15"/>
      <c r="P1" s="15"/>
      <c r="Q1" s="15"/>
      <c r="R1" s="15"/>
    </row>
    <row r="2" spans="2:18" x14ac:dyDescent="0.2">
      <c r="B2" s="21"/>
      <c r="C2" s="22"/>
      <c r="D2" s="22"/>
      <c r="E2" s="22"/>
      <c r="F2" s="22"/>
      <c r="G2" s="22"/>
      <c r="H2" s="22"/>
      <c r="I2" s="23"/>
      <c r="J2" s="15"/>
      <c r="K2" s="15"/>
      <c r="L2" s="15"/>
      <c r="M2" s="15"/>
      <c r="N2" s="15"/>
      <c r="O2" s="15"/>
      <c r="P2" s="15"/>
      <c r="Q2" s="15"/>
      <c r="R2" s="15"/>
    </row>
    <row r="3" spans="2:18" x14ac:dyDescent="0.2">
      <c r="B3" s="24"/>
      <c r="C3" s="25"/>
      <c r="D3" s="25"/>
      <c r="E3" s="25"/>
      <c r="F3" s="25"/>
      <c r="G3" s="25"/>
      <c r="H3" s="25"/>
      <c r="I3" s="26"/>
      <c r="J3" s="15"/>
      <c r="K3" s="15"/>
      <c r="L3" s="15"/>
      <c r="M3" s="15"/>
      <c r="N3" s="15"/>
      <c r="O3" s="15"/>
      <c r="P3" s="15"/>
      <c r="Q3" s="15"/>
      <c r="R3" s="15"/>
    </row>
    <row r="4" spans="2:18" x14ac:dyDescent="0.2">
      <c r="J4" s="15"/>
      <c r="K4" s="15"/>
      <c r="L4" s="15"/>
      <c r="M4" s="15"/>
      <c r="N4" s="15"/>
      <c r="O4" s="15"/>
      <c r="P4" s="15"/>
      <c r="Q4" s="15"/>
      <c r="R4" s="15"/>
    </row>
    <row r="5" spans="2:18" x14ac:dyDescent="0.2">
      <c r="B5" s="27" t="s">
        <v>35</v>
      </c>
      <c r="C5" s="27"/>
      <c r="D5" s="27"/>
      <c r="E5" s="27"/>
      <c r="F5" s="27"/>
      <c r="G5" s="27"/>
      <c r="H5" s="27"/>
    </row>
    <row r="6" spans="2:18" x14ac:dyDescent="0.2">
      <c r="B6" s="27"/>
      <c r="C6" s="27"/>
      <c r="D6" s="27"/>
      <c r="E6" s="27"/>
      <c r="F6" s="27"/>
      <c r="G6" s="27"/>
      <c r="H6" s="27"/>
    </row>
    <row r="7" spans="2:18" x14ac:dyDescent="0.2">
      <c r="B7" s="27"/>
      <c r="C7" s="27"/>
      <c r="D7" s="27"/>
      <c r="E7" s="27"/>
      <c r="F7" s="27"/>
      <c r="G7" s="27"/>
      <c r="H7" s="27"/>
      <c r="J7" t="s">
        <v>36</v>
      </c>
      <c r="K7" t="s">
        <v>37</v>
      </c>
      <c r="L7" t="s">
        <v>38</v>
      </c>
    </row>
    <row r="8" spans="2:18" x14ac:dyDescent="0.2">
      <c r="J8">
        <v>1</v>
      </c>
      <c r="K8">
        <f>IF('data source'!B2="Male", 'data source'!E2, 0)</f>
        <v>0</v>
      </c>
      <c r="L8">
        <f>IF('data source'!B2="Female", 'data source'!E2, 0)</f>
        <v>4</v>
      </c>
    </row>
    <row r="9" spans="2:18" x14ac:dyDescent="0.2">
      <c r="B9" s="8" t="s">
        <v>39</v>
      </c>
      <c r="C9" s="3"/>
      <c r="D9" s="3"/>
      <c r="E9" s="3"/>
      <c r="F9" s="3"/>
      <c r="G9" s="3"/>
      <c r="H9" s="4"/>
      <c r="J9">
        <v>2</v>
      </c>
      <c r="K9">
        <f>IF('data source'!B3="Male", 'data source'!E3, 0)</f>
        <v>0</v>
      </c>
      <c r="L9">
        <f>IF('data source'!B3="Female", 'data source'!E3, 0)</f>
        <v>3</v>
      </c>
    </row>
    <row r="10" spans="2:18" x14ac:dyDescent="0.2">
      <c r="B10" s="5"/>
      <c r="C10" s="6"/>
      <c r="D10" s="6"/>
      <c r="E10" s="6"/>
      <c r="F10" s="6"/>
      <c r="G10" s="6"/>
      <c r="H10" s="7"/>
      <c r="J10">
        <v>3</v>
      </c>
      <c r="K10">
        <f>IF('data source'!B4="Male", 'data source'!E4, 0)</f>
        <v>0</v>
      </c>
      <c r="L10">
        <f>IF('data source'!B4="Female", 'data source'!E4, 0)</f>
        <v>5</v>
      </c>
    </row>
    <row r="11" spans="2:18" x14ac:dyDescent="0.2">
      <c r="B11" s="29" t="s">
        <v>40</v>
      </c>
      <c r="C11" s="30"/>
      <c r="D11" s="30"/>
      <c r="E11" s="30"/>
      <c r="F11" s="30"/>
      <c r="G11" s="30"/>
      <c r="H11" s="7"/>
      <c r="J11">
        <v>4</v>
      </c>
      <c r="K11">
        <f>IF('data source'!B5="Male", 'data source'!E5, 0)</f>
        <v>0</v>
      </c>
      <c r="L11">
        <f>IF('data source'!B5="Female", 'data source'!E5, 0)</f>
        <v>5</v>
      </c>
    </row>
    <row r="12" spans="2:18" x14ac:dyDescent="0.2">
      <c r="B12" s="29"/>
      <c r="C12" s="30"/>
      <c r="D12" s="30"/>
      <c r="E12" s="30"/>
      <c r="F12" s="30"/>
      <c r="G12" s="30"/>
      <c r="H12" s="7"/>
      <c r="J12">
        <v>5</v>
      </c>
      <c r="K12">
        <f>IF('data source'!B6="Male", 'data source'!E6, 0)</f>
        <v>4</v>
      </c>
      <c r="L12">
        <f>IF('data source'!B6="Female", 'data source'!E6, 0)</f>
        <v>0</v>
      </c>
    </row>
    <row r="13" spans="2:18" x14ac:dyDescent="0.2">
      <c r="B13" s="29"/>
      <c r="C13" s="30"/>
      <c r="D13" s="30"/>
      <c r="E13" s="30"/>
      <c r="F13" s="30"/>
      <c r="G13" s="30"/>
      <c r="H13" s="7"/>
      <c r="J13">
        <v>6</v>
      </c>
      <c r="K13">
        <f>IF('data source'!B7="Male", 'data source'!E7, 0)</f>
        <v>0</v>
      </c>
      <c r="L13">
        <f>IF('data source'!B7="Female", 'data source'!E7, 0)</f>
        <v>3</v>
      </c>
    </row>
    <row r="14" spans="2:18" x14ac:dyDescent="0.2">
      <c r="B14" s="31"/>
      <c r="C14" s="32"/>
      <c r="D14" s="32"/>
      <c r="E14" s="32"/>
      <c r="F14" s="32"/>
      <c r="G14" s="32"/>
      <c r="H14" s="11"/>
      <c r="J14">
        <v>7</v>
      </c>
      <c r="K14">
        <f>IF('data source'!B8="Male", 'data source'!E8, 0)</f>
        <v>0</v>
      </c>
      <c r="L14">
        <f>IF('data source'!B8="Female", 'data source'!E8, 0)</f>
        <v>3</v>
      </c>
    </row>
    <row r="15" spans="2:18" x14ac:dyDescent="0.2">
      <c r="J15">
        <v>8</v>
      </c>
      <c r="K15">
        <f>IF('data source'!B9="Male", 'data source'!E9, 0)</f>
        <v>0</v>
      </c>
      <c r="L15">
        <f>IF('data source'!B9="Female", 'data source'!E9, 0)</f>
        <v>4</v>
      </c>
    </row>
    <row r="16" spans="2:18" x14ac:dyDescent="0.2">
      <c r="J16">
        <v>9</v>
      </c>
      <c r="K16">
        <f>IF('data source'!B10="Male", 'data source'!E10, 0)</f>
        <v>5</v>
      </c>
      <c r="L16">
        <f>IF('data source'!B10="Female", 'data source'!E10, 0)</f>
        <v>0</v>
      </c>
    </row>
    <row r="17" spans="10:12" x14ac:dyDescent="0.2">
      <c r="J17">
        <v>10</v>
      </c>
      <c r="K17">
        <f>IF('data source'!B11="Male", 'data source'!E11, 0)</f>
        <v>0</v>
      </c>
      <c r="L17">
        <f>IF('data source'!B11="Female", 'data source'!E11, 0)</f>
        <v>5</v>
      </c>
    </row>
    <row r="18" spans="10:12" x14ac:dyDescent="0.2">
      <c r="J18">
        <v>11</v>
      </c>
      <c r="K18">
        <f>IF('data source'!B12="Male", 'data source'!E12, 0)</f>
        <v>5</v>
      </c>
      <c r="L18">
        <f>IF('data source'!B12="Female", 'data source'!E12, 0)</f>
        <v>0</v>
      </c>
    </row>
    <row r="19" spans="10:12" x14ac:dyDescent="0.2">
      <c r="J19">
        <v>12</v>
      </c>
      <c r="K19">
        <f>IF('data source'!B13="Male", 'data source'!E13, 0)</f>
        <v>0</v>
      </c>
      <c r="L19">
        <f>IF('data source'!B13="Female", 'data source'!E13, 0)</f>
        <v>5</v>
      </c>
    </row>
    <row r="20" spans="10:12" x14ac:dyDescent="0.2">
      <c r="J20">
        <v>13</v>
      </c>
      <c r="K20">
        <f>IF('data source'!B14="Male", 'data source'!E14, 0)</f>
        <v>0</v>
      </c>
      <c r="L20">
        <f>IF('data source'!B14="Female", 'data source'!E14, 0)</f>
        <v>4</v>
      </c>
    </row>
    <row r="21" spans="10:12" x14ac:dyDescent="0.2">
      <c r="J21">
        <v>14</v>
      </c>
      <c r="K21">
        <f>IF('data source'!B15="Male", 'data source'!E15, 0)</f>
        <v>0</v>
      </c>
      <c r="L21">
        <f>IF('data source'!B15="Female", 'data source'!E15, 0)</f>
        <v>4</v>
      </c>
    </row>
    <row r="22" spans="10:12" x14ac:dyDescent="0.2">
      <c r="J22">
        <v>15</v>
      </c>
      <c r="K22">
        <f>IF('data source'!B16="Male", 'data source'!E16, 0)</f>
        <v>3</v>
      </c>
      <c r="L22">
        <f>IF('data source'!B16="Female", 'data source'!E16, 0)</f>
        <v>0</v>
      </c>
    </row>
    <row r="23" spans="10:12" x14ac:dyDescent="0.2">
      <c r="J23">
        <v>16</v>
      </c>
      <c r="K23">
        <f>IF('data source'!B17="Male", 'data source'!E17, 0)</f>
        <v>5</v>
      </c>
      <c r="L23">
        <f>IF('data source'!B17="Female", 'data source'!E17, 0)</f>
        <v>0</v>
      </c>
    </row>
    <row r="24" spans="10:12" x14ac:dyDescent="0.2">
      <c r="J24">
        <v>17</v>
      </c>
      <c r="K24">
        <f>IF('data source'!B18="Male", 'data source'!E18, 0)</f>
        <v>4</v>
      </c>
      <c r="L24">
        <f>IF('data source'!B18="Female", 'data source'!E18, 0)</f>
        <v>0</v>
      </c>
    </row>
    <row r="25" spans="10:12" x14ac:dyDescent="0.2">
      <c r="J25">
        <v>18</v>
      </c>
      <c r="K25">
        <f>IF('data source'!B19="Male", 'data source'!E19, 0)</f>
        <v>4</v>
      </c>
      <c r="L25">
        <f>IF('data source'!B19="Female", 'data source'!E19, 0)</f>
        <v>0</v>
      </c>
    </row>
    <row r="26" spans="10:12" x14ac:dyDescent="0.2">
      <c r="J26">
        <v>19</v>
      </c>
      <c r="K26">
        <f>IF('data source'!B20="Male", 'data source'!E20, 0)</f>
        <v>0</v>
      </c>
      <c r="L26">
        <f>IF('data source'!B20="Female", 'data source'!E20, 0)</f>
        <v>3</v>
      </c>
    </row>
    <row r="27" spans="10:12" x14ac:dyDescent="0.2">
      <c r="J27">
        <v>20</v>
      </c>
      <c r="K27">
        <f>IF('data source'!B21="Male", 'data source'!E21, 0)</f>
        <v>0</v>
      </c>
      <c r="L27">
        <f>IF('data source'!B21="Female", 'data source'!E21, 0)</f>
        <v>2</v>
      </c>
    </row>
    <row r="28" spans="10:12" x14ac:dyDescent="0.2">
      <c r="J28">
        <v>21</v>
      </c>
      <c r="K28">
        <f>IF('data source'!B22="Male", 'data source'!E22, 0)</f>
        <v>0</v>
      </c>
      <c r="L28">
        <f>IF('data source'!B22="Female", 'data source'!E22, 0)</f>
        <v>2</v>
      </c>
    </row>
    <row r="29" spans="10:12" x14ac:dyDescent="0.2">
      <c r="J29">
        <v>22</v>
      </c>
      <c r="K29">
        <f>IF('data source'!B23="Male", 'data source'!E23, 0)</f>
        <v>4</v>
      </c>
      <c r="L29">
        <f>IF('data source'!B23="Female", 'data source'!E23, 0)</f>
        <v>0</v>
      </c>
    </row>
    <row r="30" spans="10:12" x14ac:dyDescent="0.2">
      <c r="J30">
        <v>23</v>
      </c>
      <c r="K30">
        <f>IF('data source'!B24="Male", 'data source'!E24, 0)</f>
        <v>0</v>
      </c>
      <c r="L30">
        <f>IF('data source'!B24="Female", 'data source'!E24, 0)</f>
        <v>2</v>
      </c>
    </row>
    <row r="31" spans="10:12" x14ac:dyDescent="0.2">
      <c r="J31">
        <v>24</v>
      </c>
      <c r="K31">
        <f>IF('data source'!B25="Male", 'data source'!E25, 0)</f>
        <v>0</v>
      </c>
      <c r="L31">
        <f>IF('data source'!B25="Female", 'data source'!E25, 0)</f>
        <v>5</v>
      </c>
    </row>
    <row r="32" spans="10:12" x14ac:dyDescent="0.2">
      <c r="J32">
        <v>25</v>
      </c>
      <c r="K32">
        <f>IF('data source'!B26="Male", 'data source'!E26, 0)</f>
        <v>0</v>
      </c>
      <c r="L32">
        <f>IF('data source'!B26="Female", 'data source'!E26, 0)</f>
        <v>3</v>
      </c>
    </row>
    <row r="33" spans="10:12" x14ac:dyDescent="0.2">
      <c r="J33">
        <v>26</v>
      </c>
      <c r="K33">
        <f>IF('data source'!B27="Male", 'data source'!E27, 0)</f>
        <v>0</v>
      </c>
      <c r="L33">
        <f>IF('data source'!B27="Female", 'data source'!E27, 0)</f>
        <v>3</v>
      </c>
    </row>
    <row r="34" spans="10:12" x14ac:dyDescent="0.2">
      <c r="J34">
        <v>27</v>
      </c>
      <c r="K34">
        <f>IF('data source'!B28="Male", 'data source'!E28, 0)</f>
        <v>0</v>
      </c>
      <c r="L34">
        <f>IF('data source'!B28="Female", 'data source'!E28, 0)</f>
        <v>4</v>
      </c>
    </row>
    <row r="35" spans="10:12" x14ac:dyDescent="0.2">
      <c r="J35">
        <v>28</v>
      </c>
      <c r="K35">
        <f>IF('data source'!B29="Male", 'data source'!E29, 0)</f>
        <v>5</v>
      </c>
      <c r="L35">
        <f>IF('data source'!B29="Female", 'data source'!E29, 0)</f>
        <v>0</v>
      </c>
    </row>
    <row r="36" spans="10:12" x14ac:dyDescent="0.2">
      <c r="J36">
        <v>29</v>
      </c>
      <c r="K36">
        <f>IF('data source'!B30="Male", 'data source'!E30, 0)</f>
        <v>0</v>
      </c>
      <c r="L36">
        <f>IF('data source'!B30="Female", 'data source'!E30, 0)</f>
        <v>5</v>
      </c>
    </row>
    <row r="37" spans="10:12" x14ac:dyDescent="0.2">
      <c r="J37">
        <v>30</v>
      </c>
      <c r="K37">
        <f>IF('data source'!B31="Male", 'data source'!E31, 0)</f>
        <v>4</v>
      </c>
      <c r="L37">
        <f>IF('data source'!B31="Female", 'data source'!E31, 0)</f>
        <v>0</v>
      </c>
    </row>
    <row r="38" spans="10:12" x14ac:dyDescent="0.2">
      <c r="J38">
        <v>31</v>
      </c>
      <c r="K38">
        <f>IF('data source'!B32="Male", 'data source'!E32, 0)</f>
        <v>5</v>
      </c>
      <c r="L38">
        <f>IF('data source'!B32="Female", 'data source'!E32, 0)</f>
        <v>0</v>
      </c>
    </row>
    <row r="39" spans="10:12" x14ac:dyDescent="0.2">
      <c r="J39">
        <v>32</v>
      </c>
      <c r="K39">
        <f>IF('data source'!B33="Male", 'data source'!E33, 0)</f>
        <v>2</v>
      </c>
      <c r="L39">
        <f>IF('data source'!B33="Female", 'data source'!E33, 0)</f>
        <v>0</v>
      </c>
    </row>
    <row r="40" spans="10:12" x14ac:dyDescent="0.2">
      <c r="J40">
        <v>33</v>
      </c>
      <c r="K40">
        <f>IF('data source'!B34="Male", 'data source'!E34, 0)</f>
        <v>0</v>
      </c>
      <c r="L40">
        <f>IF('data source'!B34="Female", 'data source'!E34, 0)</f>
        <v>3</v>
      </c>
    </row>
    <row r="41" spans="10:12" x14ac:dyDescent="0.2">
      <c r="J41">
        <v>34</v>
      </c>
      <c r="K41">
        <f>IF('data source'!B35="Male", 'data source'!E35, 0)</f>
        <v>5</v>
      </c>
      <c r="L41">
        <f>IF('data source'!B35="Female", 'data source'!E35, 0)</f>
        <v>0</v>
      </c>
    </row>
    <row r="42" spans="10:12" x14ac:dyDescent="0.2">
      <c r="J42">
        <v>35</v>
      </c>
      <c r="K42">
        <f>IF('data source'!B36="Male", 'data source'!E36, 0)</f>
        <v>0</v>
      </c>
      <c r="L42">
        <f>IF('data source'!B36="Female", 'data source'!E36, 0)</f>
        <v>3</v>
      </c>
    </row>
    <row r="43" spans="10:12" x14ac:dyDescent="0.2">
      <c r="J43">
        <v>36</v>
      </c>
      <c r="K43">
        <f>IF('data source'!B37="Male", 'data source'!E37, 0)</f>
        <v>3</v>
      </c>
      <c r="L43">
        <f>IF('data source'!B37="Female", 'data source'!E37, 0)</f>
        <v>0</v>
      </c>
    </row>
    <row r="44" spans="10:12" x14ac:dyDescent="0.2">
      <c r="J44">
        <v>37</v>
      </c>
      <c r="K44">
        <f>IF('data source'!B38="Male", 'data source'!E38, 0)</f>
        <v>4</v>
      </c>
      <c r="L44">
        <f>IF('data source'!B38="Female", 'data source'!E38, 0)</f>
        <v>0</v>
      </c>
    </row>
    <row r="45" spans="10:12" x14ac:dyDescent="0.2">
      <c r="J45">
        <v>38</v>
      </c>
      <c r="K45">
        <f>IF('data source'!B39="Male", 'data source'!E39, 0)</f>
        <v>0</v>
      </c>
      <c r="L45">
        <f>IF('data source'!B39="Female", 'data source'!E39, 0)</f>
        <v>4</v>
      </c>
    </row>
    <row r="46" spans="10:12" x14ac:dyDescent="0.2">
      <c r="J46">
        <v>39</v>
      </c>
      <c r="K46">
        <f>IF('data source'!B40="Male", 'data source'!E40, 0)</f>
        <v>0</v>
      </c>
      <c r="L46">
        <f>IF('data source'!B40="Female", 'data source'!E40, 0)</f>
        <v>4</v>
      </c>
    </row>
    <row r="47" spans="10:12" x14ac:dyDescent="0.2">
      <c r="J47">
        <v>40</v>
      </c>
      <c r="K47">
        <f>IF('data source'!B41="Male", 'data source'!E41, 0)</f>
        <v>0</v>
      </c>
      <c r="L47">
        <f>IF('data source'!B41="Female", 'data source'!E41, 0)</f>
        <v>3</v>
      </c>
    </row>
    <row r="48" spans="10:12" x14ac:dyDescent="0.2">
      <c r="J48">
        <v>41</v>
      </c>
      <c r="K48">
        <f>IF('data source'!B42="Male", 'data source'!E42, 0)</f>
        <v>5</v>
      </c>
      <c r="L48">
        <f>IF('data source'!B42="Female", 'data source'!E42, 0)</f>
        <v>0</v>
      </c>
    </row>
    <row r="49" spans="10:12" x14ac:dyDescent="0.2">
      <c r="J49">
        <v>42</v>
      </c>
      <c r="K49">
        <f>IF('data source'!B43="Male", 'data source'!E43, 0)</f>
        <v>3</v>
      </c>
      <c r="L49">
        <f>IF('data source'!B43="Female", 'data source'!E43, 0)</f>
        <v>0</v>
      </c>
    </row>
    <row r="50" spans="10:12" x14ac:dyDescent="0.2">
      <c r="J50">
        <v>43</v>
      </c>
      <c r="K50">
        <f>IF('data source'!B44="Male", 'data source'!E44, 0)</f>
        <v>0</v>
      </c>
      <c r="L50">
        <f>IF('data source'!B44="Female", 'data source'!E44, 0)</f>
        <v>4</v>
      </c>
    </row>
    <row r="51" spans="10:12" x14ac:dyDescent="0.2">
      <c r="J51">
        <v>44</v>
      </c>
      <c r="K51">
        <f>IF('data source'!B45="Male", 'data source'!E45, 0)</f>
        <v>0</v>
      </c>
      <c r="L51">
        <f>IF('data source'!B45="Female", 'data source'!E45, 0)</f>
        <v>4</v>
      </c>
    </row>
    <row r="52" spans="10:12" x14ac:dyDescent="0.2">
      <c r="J52">
        <v>45</v>
      </c>
      <c r="K52">
        <f>IF('data source'!B46="Male", 'data source'!E46, 0)</f>
        <v>5</v>
      </c>
      <c r="L52">
        <f>IF('data source'!B46="Female", 'data source'!E46, 0)</f>
        <v>0</v>
      </c>
    </row>
    <row r="53" spans="10:12" x14ac:dyDescent="0.2">
      <c r="J53">
        <v>46</v>
      </c>
      <c r="K53">
        <f>IF('data source'!B47="Male", 'data source'!E47, 0)</f>
        <v>0</v>
      </c>
      <c r="L53">
        <f>IF('data source'!B47="Female", 'data source'!E47, 0)</f>
        <v>4</v>
      </c>
    </row>
    <row r="54" spans="10:12" x14ac:dyDescent="0.2">
      <c r="J54">
        <v>47</v>
      </c>
      <c r="K54">
        <f>IF('data source'!B48="Male", 'data source'!E48, 0)</f>
        <v>0</v>
      </c>
      <c r="L54">
        <f>IF('data source'!B48="Female", 'data source'!E48, 0)</f>
        <v>5</v>
      </c>
    </row>
    <row r="55" spans="10:12" x14ac:dyDescent="0.2">
      <c r="J55">
        <v>48</v>
      </c>
      <c r="K55">
        <f>IF('data source'!B49="Male", 'data source'!E49, 0)</f>
        <v>5</v>
      </c>
      <c r="L55">
        <f>IF('data source'!B49="Female", 'data source'!E49, 0)</f>
        <v>0</v>
      </c>
    </row>
    <row r="56" spans="10:12" x14ac:dyDescent="0.2">
      <c r="J56">
        <v>49</v>
      </c>
      <c r="K56">
        <f>IF('data source'!B50="Male", 'data source'!E50, 0)</f>
        <v>5</v>
      </c>
      <c r="L56">
        <f>IF('data source'!B50="Female", 'data source'!E50, 0)</f>
        <v>0</v>
      </c>
    </row>
    <row r="57" spans="10:12" x14ac:dyDescent="0.2">
      <c r="J57">
        <v>50</v>
      </c>
      <c r="K57">
        <f>IF('data source'!B51="Male", 'data source'!E51, 0)</f>
        <v>0</v>
      </c>
      <c r="L57">
        <f>IF('data source'!B51="Female", 'data source'!E51, 0)</f>
        <v>3</v>
      </c>
    </row>
    <row r="58" spans="10:12" x14ac:dyDescent="0.2">
      <c r="J58">
        <v>51</v>
      </c>
      <c r="K58">
        <f>IF('data source'!B52="Male", 'data source'!E52, 0)</f>
        <v>0</v>
      </c>
      <c r="L58">
        <f>IF('data source'!B52="Female", 'data source'!E52, 0)</f>
        <v>2</v>
      </c>
    </row>
    <row r="59" spans="10:12" x14ac:dyDescent="0.2">
      <c r="J59">
        <v>52</v>
      </c>
      <c r="K59">
        <f>IF('data source'!B53="Male", 'data source'!E53, 0)</f>
        <v>3</v>
      </c>
      <c r="L59">
        <f>IF('data source'!B53="Female", 'data source'!E53, 0)</f>
        <v>0</v>
      </c>
    </row>
    <row r="60" spans="10:12" x14ac:dyDescent="0.2">
      <c r="J60">
        <v>53</v>
      </c>
      <c r="K60">
        <f>IF('data source'!B54="Male", 'data source'!E54, 0)</f>
        <v>0</v>
      </c>
      <c r="L60">
        <f>IF('data source'!B54="Female", 'data source'!E54, 0)</f>
        <v>4</v>
      </c>
    </row>
    <row r="61" spans="10:12" x14ac:dyDescent="0.2">
      <c r="J61">
        <v>54</v>
      </c>
      <c r="K61">
        <f>IF('data source'!B55="Male", 'data source'!E55, 0)</f>
        <v>0</v>
      </c>
      <c r="L61">
        <f>IF('data source'!B55="Female", 'data source'!E55, 0)</f>
        <v>3</v>
      </c>
    </row>
    <row r="62" spans="10:12" x14ac:dyDescent="0.2">
      <c r="J62">
        <v>55</v>
      </c>
      <c r="K62">
        <f>IF('data source'!B56="Male", 'data source'!E56, 0)</f>
        <v>5</v>
      </c>
      <c r="L62">
        <f>IF('data source'!B56="Female", 'data source'!E56, 0)</f>
        <v>0</v>
      </c>
    </row>
    <row r="63" spans="10:12" x14ac:dyDescent="0.2">
      <c r="J63">
        <v>56</v>
      </c>
      <c r="K63">
        <f>IF('data source'!B57="Male", 'data source'!E57, 0)</f>
        <v>5</v>
      </c>
      <c r="L63">
        <f>IF('data source'!B57="Female", 'data source'!E57, 0)</f>
        <v>0</v>
      </c>
    </row>
    <row r="64" spans="10:12" x14ac:dyDescent="0.2">
      <c r="J64">
        <v>57</v>
      </c>
      <c r="K64">
        <f>IF('data source'!B58="Male", 'data source'!E58, 0)</f>
        <v>5</v>
      </c>
      <c r="L64">
        <f>IF('data source'!B58="Female", 'data source'!E58, 0)</f>
        <v>0</v>
      </c>
    </row>
    <row r="65" spans="8:14" x14ac:dyDescent="0.2">
      <c r="J65">
        <v>58</v>
      </c>
      <c r="K65">
        <f>IF('data source'!B59="Male", 'data source'!E59, 0)</f>
        <v>4</v>
      </c>
      <c r="L65">
        <f>IF('data source'!B59="Female", 'data source'!E59, 0)</f>
        <v>0</v>
      </c>
    </row>
    <row r="66" spans="8:14" x14ac:dyDescent="0.2">
      <c r="J66">
        <v>59</v>
      </c>
      <c r="K66">
        <f>IF('data source'!B60="Male", 'data source'!E60, 0)</f>
        <v>0</v>
      </c>
      <c r="L66">
        <f>IF('data source'!B60="Female", 'data source'!E60, 0)</f>
        <v>5</v>
      </c>
    </row>
    <row r="67" spans="8:14" x14ac:dyDescent="0.2">
      <c r="J67">
        <v>60</v>
      </c>
      <c r="K67">
        <f>IF('data source'!B61="Male", 'data source'!E61, 0)</f>
        <v>0</v>
      </c>
      <c r="L67">
        <f>IF('data source'!B61="Female", 'data source'!E61, 0)</f>
        <v>2</v>
      </c>
    </row>
    <row r="68" spans="8:14" x14ac:dyDescent="0.2">
      <c r="J68">
        <v>61</v>
      </c>
      <c r="K68">
        <f>IF('data source'!B62="Male", 'data source'!E62, 0)</f>
        <v>5</v>
      </c>
      <c r="L68">
        <f>IF('data source'!B62="Female", 'data source'!E62, 0)</f>
        <v>0</v>
      </c>
    </row>
    <row r="69" spans="8:14" x14ac:dyDescent="0.2">
      <c r="J69">
        <v>62</v>
      </c>
      <c r="K69">
        <f>IF('data source'!B63="Male", 'data source'!E63, 0)</f>
        <v>0</v>
      </c>
      <c r="L69">
        <f>IF('data source'!B63="Female", 'data source'!E63, 0)</f>
        <v>3</v>
      </c>
    </row>
    <row r="70" spans="8:14" x14ac:dyDescent="0.2">
      <c r="J70">
        <v>63</v>
      </c>
      <c r="K70">
        <f>IF('data source'!B64="Male", 'data source'!E64, 0)</f>
        <v>0</v>
      </c>
      <c r="L70">
        <f>IF('data source'!B64="Female", 'data source'!E64, 0)</f>
        <v>2</v>
      </c>
    </row>
    <row r="71" spans="8:14" x14ac:dyDescent="0.2">
      <c r="J71">
        <v>64</v>
      </c>
      <c r="K71">
        <f>IF('data source'!B65="Male", 'data source'!E65, 0)</f>
        <v>5</v>
      </c>
      <c r="L71">
        <f>IF('data source'!B65="Female", 'data source'!E65, 0)</f>
        <v>0</v>
      </c>
    </row>
    <row r="73" spans="8:14" x14ac:dyDescent="0.2">
      <c r="H73" t="s">
        <v>41</v>
      </c>
    </row>
    <row r="75" spans="8:14" x14ac:dyDescent="0.2">
      <c r="J75" t="s">
        <v>42</v>
      </c>
      <c r="K75">
        <f>AVERAGEIF(K8:K71, "&lt;&gt;0")</f>
        <v>4.333333333333333</v>
      </c>
      <c r="L75">
        <f>AVERAGEIF(L8:L71, "&lt;&gt;0")</f>
        <v>3.5675675675675675</v>
      </c>
      <c r="N75" s="28" t="s">
        <v>43</v>
      </c>
    </row>
    <row r="76" spans="8:14" x14ac:dyDescent="0.2">
      <c r="J76" t="s">
        <v>44</v>
      </c>
      <c r="K76" cm="1">
        <f t="array" ref="K76">_xlfn.VAR.S(IF(K8:K71&lt;&gt;0, K8:K71))</f>
        <v>0.76923076923076927</v>
      </c>
      <c r="L76" cm="1">
        <f t="array" ref="L76">_xlfn.VAR.S(IF(L8:L71&lt;&gt;0, L8:L71))</f>
        <v>1.0300300300300305</v>
      </c>
      <c r="N76" s="28"/>
    </row>
    <row r="77" spans="8:14" x14ac:dyDescent="0.2">
      <c r="N77" s="28"/>
    </row>
    <row r="78" spans="8:14" x14ac:dyDescent="0.2">
      <c r="J78" t="s">
        <v>45</v>
      </c>
      <c r="K78" cm="1">
        <f t="array" ref="K78">_xlfn.T.TEST(IF(K8:K71&lt;&gt;0, K8:K71), IF(L8:L71&lt;&gt;0, L8:L71), 2, 3)</f>
        <v>2.0289678221029088E-3</v>
      </c>
      <c r="N78" s="28"/>
    </row>
    <row r="80" spans="8:14" x14ac:dyDescent="0.2">
      <c r="J80" s="16" t="s">
        <v>40</v>
      </c>
      <c r="K80" s="16"/>
      <c r="L80" s="16"/>
      <c r="M80" s="16"/>
    </row>
    <row r="81" spans="10:13" x14ac:dyDescent="0.2">
      <c r="J81" s="16"/>
      <c r="K81" s="16"/>
      <c r="L81" s="16"/>
      <c r="M81" s="16"/>
    </row>
    <row r="82" spans="10:13" x14ac:dyDescent="0.2">
      <c r="J82" s="16"/>
      <c r="K82" s="16"/>
      <c r="L82" s="16"/>
      <c r="M82" s="16"/>
    </row>
    <row r="83" spans="10:13" x14ac:dyDescent="0.2">
      <c r="J83" s="16"/>
      <c r="K83" s="16"/>
      <c r="L83" s="16"/>
      <c r="M83" s="16"/>
    </row>
    <row r="84" spans="10:13" x14ac:dyDescent="0.2">
      <c r="J84" s="17" t="s">
        <v>46</v>
      </c>
      <c r="K84" s="17"/>
      <c r="L84" s="17"/>
      <c r="M84" s="17"/>
    </row>
    <row r="85" spans="10:13" x14ac:dyDescent="0.2">
      <c r="J85" s="17"/>
      <c r="K85" s="17"/>
      <c r="L85" s="17"/>
      <c r="M85" s="17"/>
    </row>
    <row r="86" spans="10:13" x14ac:dyDescent="0.2">
      <c r="J86" s="17"/>
      <c r="K86" s="17"/>
      <c r="L86" s="17"/>
      <c r="M86" s="17"/>
    </row>
  </sheetData>
  <mergeCells count="7">
    <mergeCell ref="J1:R4"/>
    <mergeCell ref="J80:M83"/>
    <mergeCell ref="J84:M86"/>
    <mergeCell ref="B1:I3"/>
    <mergeCell ref="B5:H7"/>
    <mergeCell ref="N75:N78"/>
    <mergeCell ref="B11:G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6B493-35CE-4061-B37D-189E0135BE79}">
  <dimension ref="B1:R85"/>
  <sheetViews>
    <sheetView tabSelected="1" topLeftCell="A63" workbookViewId="0">
      <selection activeCell="E80" sqref="E80"/>
    </sheetView>
  </sheetViews>
  <sheetFormatPr defaultRowHeight="15" x14ac:dyDescent="0.2"/>
  <cols>
    <col min="9" max="9" width="25.01953125" customWidth="1"/>
    <col min="10" max="10" width="9.81640625" bestFit="1" customWidth="1"/>
    <col min="11" max="11" width="20.04296875" customWidth="1"/>
    <col min="12" max="12" width="29.0546875" customWidth="1"/>
    <col min="13" max="13" width="22.05859375" bestFit="1" customWidth="1"/>
    <col min="14" max="14" width="24.6171875" bestFit="1" customWidth="1"/>
    <col min="15" max="15" width="11.1640625" customWidth="1"/>
    <col min="16" max="16" width="18.6953125" bestFit="1" customWidth="1"/>
  </cols>
  <sheetData>
    <row r="1" spans="2:18" x14ac:dyDescent="0.2">
      <c r="B1" s="18" t="s">
        <v>47</v>
      </c>
      <c r="C1" s="19"/>
      <c r="D1" s="19"/>
      <c r="E1" s="19"/>
      <c r="F1" s="19"/>
      <c r="G1" s="19"/>
      <c r="H1" s="19"/>
      <c r="I1" s="20"/>
      <c r="J1" s="14" t="s">
        <v>48</v>
      </c>
      <c r="K1" s="15"/>
      <c r="L1" s="15"/>
      <c r="M1" s="15"/>
      <c r="N1" s="15"/>
      <c r="O1" s="15"/>
      <c r="P1" s="15"/>
      <c r="Q1" s="15"/>
      <c r="R1" s="15"/>
    </row>
    <row r="2" spans="2:18" x14ac:dyDescent="0.2">
      <c r="B2" s="21"/>
      <c r="C2" s="22"/>
      <c r="D2" s="22"/>
      <c r="E2" s="22"/>
      <c r="F2" s="22"/>
      <c r="G2" s="22"/>
      <c r="H2" s="22"/>
      <c r="I2" s="23"/>
      <c r="J2" s="15"/>
      <c r="K2" s="15"/>
      <c r="L2" s="15"/>
      <c r="M2" s="15"/>
      <c r="N2" s="15"/>
      <c r="O2" s="15"/>
      <c r="P2" s="15"/>
      <c r="Q2" s="15"/>
      <c r="R2" s="15"/>
    </row>
    <row r="3" spans="2:18" ht="39.75" customHeight="1" x14ac:dyDescent="0.2">
      <c r="B3" s="24"/>
      <c r="C3" s="25"/>
      <c r="D3" s="25"/>
      <c r="E3" s="25"/>
      <c r="F3" s="25"/>
      <c r="G3" s="25"/>
      <c r="H3" s="25"/>
      <c r="I3" s="26"/>
      <c r="J3" s="15"/>
      <c r="K3" s="15"/>
      <c r="L3" s="15"/>
      <c r="M3" s="15"/>
      <c r="N3" s="15"/>
      <c r="O3" s="15"/>
      <c r="P3" s="15"/>
      <c r="Q3" s="15"/>
      <c r="R3" s="15"/>
    </row>
    <row r="4" spans="2:18" x14ac:dyDescent="0.2">
      <c r="J4" s="15"/>
      <c r="K4" s="15"/>
      <c r="L4" s="15"/>
      <c r="M4" s="15"/>
      <c r="N4" s="15"/>
      <c r="O4" s="15"/>
      <c r="P4" s="15"/>
      <c r="Q4" s="15"/>
      <c r="R4" s="15"/>
    </row>
    <row r="5" spans="2:18" x14ac:dyDescent="0.2">
      <c r="B5" s="27" t="s">
        <v>49</v>
      </c>
      <c r="C5" s="27"/>
      <c r="D5" s="27"/>
      <c r="E5" s="27"/>
      <c r="F5" s="27"/>
      <c r="G5" s="27"/>
      <c r="H5" s="27"/>
    </row>
    <row r="6" spans="2:18" ht="20.25" customHeight="1" x14ac:dyDescent="0.2">
      <c r="B6" s="27"/>
      <c r="C6" s="27"/>
      <c r="D6" s="27"/>
      <c r="E6" s="27"/>
      <c r="F6" s="27"/>
      <c r="G6" s="27"/>
      <c r="H6" s="27"/>
      <c r="K6" s="35" t="s">
        <v>50</v>
      </c>
      <c r="L6" s="35"/>
      <c r="M6" s="35"/>
      <c r="N6" s="35"/>
      <c r="P6" s="9" t="s">
        <v>51</v>
      </c>
    </row>
    <row r="7" spans="2:18" ht="21.75" customHeight="1" x14ac:dyDescent="0.2">
      <c r="B7" s="27"/>
      <c r="C7" s="27"/>
      <c r="D7" s="27"/>
      <c r="E7" s="27"/>
      <c r="F7" s="27"/>
      <c r="G7" s="27"/>
      <c r="H7" s="27"/>
      <c r="J7" t="s">
        <v>36</v>
      </c>
      <c r="K7" t="s">
        <v>52</v>
      </c>
      <c r="L7" t="s">
        <v>53</v>
      </c>
      <c r="M7" t="s">
        <v>54</v>
      </c>
      <c r="N7" t="s">
        <v>55</v>
      </c>
      <c r="P7" t="s">
        <v>56</v>
      </c>
    </row>
    <row r="8" spans="2:18" x14ac:dyDescent="0.2">
      <c r="J8">
        <v>1</v>
      </c>
      <c r="K8">
        <f>'data source'!H2</f>
        <v>4</v>
      </c>
      <c r="L8">
        <f>'data source'!G2</f>
        <v>4</v>
      </c>
      <c r="M8">
        <f>'data source'!I2</f>
        <v>4</v>
      </c>
      <c r="N8">
        <f>AVERAGE(K8:M8)</f>
        <v>4</v>
      </c>
      <c r="P8">
        <f>'data source'!M2</f>
        <v>2</v>
      </c>
    </row>
    <row r="9" spans="2:18" x14ac:dyDescent="0.2">
      <c r="J9">
        <v>2</v>
      </c>
      <c r="K9">
        <f>'data source'!H3</f>
        <v>3</v>
      </c>
      <c r="L9">
        <f>'data source'!G3</f>
        <v>2</v>
      </c>
      <c r="M9">
        <f>'data source'!I3</f>
        <v>3</v>
      </c>
      <c r="N9">
        <f t="shared" ref="N9:N71" si="0">AVERAGE(K9:M9)</f>
        <v>2.6666666666666665</v>
      </c>
      <c r="P9">
        <f>'data source'!M3</f>
        <v>4</v>
      </c>
    </row>
    <row r="10" spans="2:18" x14ac:dyDescent="0.2">
      <c r="B10" s="8" t="s">
        <v>39</v>
      </c>
      <c r="C10" s="3"/>
      <c r="D10" s="3"/>
      <c r="E10" s="3"/>
      <c r="F10" s="4"/>
      <c r="J10">
        <v>3</v>
      </c>
      <c r="K10">
        <f>'data source'!H4</f>
        <v>5</v>
      </c>
      <c r="L10">
        <f>'data source'!G4</f>
        <v>4</v>
      </c>
      <c r="M10">
        <f>'data source'!I4</f>
        <v>4</v>
      </c>
      <c r="N10">
        <f t="shared" si="0"/>
        <v>4.333333333333333</v>
      </c>
      <c r="P10">
        <f>'data source'!M4</f>
        <v>3</v>
      </c>
    </row>
    <row r="11" spans="2:18" x14ac:dyDescent="0.2">
      <c r="B11" s="5"/>
      <c r="C11" s="6"/>
      <c r="D11" s="6"/>
      <c r="E11" s="6"/>
      <c r="F11" s="7"/>
      <c r="J11">
        <v>4</v>
      </c>
      <c r="K11">
        <f>'data source'!H5</f>
        <v>3</v>
      </c>
      <c r="L11">
        <f>'data source'!G5</f>
        <v>5</v>
      </c>
      <c r="M11">
        <f>'data source'!I5</f>
        <v>5</v>
      </c>
      <c r="N11">
        <f t="shared" si="0"/>
        <v>4.333333333333333</v>
      </c>
      <c r="P11">
        <f>'data source'!M5</f>
        <v>5</v>
      </c>
    </row>
    <row r="12" spans="2:18" x14ac:dyDescent="0.2">
      <c r="B12" s="29" t="s">
        <v>57</v>
      </c>
      <c r="C12" s="30"/>
      <c r="D12" s="30"/>
      <c r="E12" s="30"/>
      <c r="F12" s="33"/>
      <c r="J12">
        <v>5</v>
      </c>
      <c r="K12">
        <f>'data source'!H6</f>
        <v>3</v>
      </c>
      <c r="L12">
        <f>'data source'!G6</f>
        <v>4</v>
      </c>
      <c r="M12">
        <f>'data source'!I6</f>
        <v>2</v>
      </c>
      <c r="N12">
        <f t="shared" si="0"/>
        <v>3</v>
      </c>
      <c r="P12">
        <f>'data source'!M6</f>
        <v>3</v>
      </c>
    </row>
    <row r="13" spans="2:18" x14ac:dyDescent="0.2">
      <c r="B13" s="29"/>
      <c r="C13" s="30"/>
      <c r="D13" s="30"/>
      <c r="E13" s="30"/>
      <c r="F13" s="33"/>
      <c r="J13">
        <v>6</v>
      </c>
      <c r="K13">
        <f>'data source'!H7</f>
        <v>5</v>
      </c>
      <c r="L13">
        <f>'data source'!G7</f>
        <v>5</v>
      </c>
      <c r="M13">
        <f>'data source'!I7</f>
        <v>5</v>
      </c>
      <c r="N13">
        <f t="shared" si="0"/>
        <v>5</v>
      </c>
      <c r="P13">
        <f>'data source'!M7</f>
        <v>5</v>
      </c>
    </row>
    <row r="14" spans="2:18" x14ac:dyDescent="0.2">
      <c r="B14" s="29"/>
      <c r="C14" s="30"/>
      <c r="D14" s="30"/>
      <c r="E14" s="30"/>
      <c r="F14" s="33"/>
      <c r="J14">
        <v>7</v>
      </c>
      <c r="K14">
        <f>'data source'!H8</f>
        <v>3</v>
      </c>
      <c r="L14">
        <f>'data source'!G8</f>
        <v>4</v>
      </c>
      <c r="M14">
        <f>'data source'!I8</f>
        <v>3</v>
      </c>
      <c r="N14">
        <f t="shared" si="0"/>
        <v>3.3333333333333335</v>
      </c>
      <c r="P14">
        <f>'data source'!M8</f>
        <v>3</v>
      </c>
    </row>
    <row r="15" spans="2:18" x14ac:dyDescent="0.2">
      <c r="B15" s="29"/>
      <c r="C15" s="30"/>
      <c r="D15" s="30"/>
      <c r="E15" s="30"/>
      <c r="F15" s="33"/>
      <c r="J15">
        <v>8</v>
      </c>
      <c r="K15">
        <f>'data source'!H9</f>
        <v>5</v>
      </c>
      <c r="L15">
        <f>'data source'!G9</f>
        <v>5</v>
      </c>
      <c r="M15">
        <f>'data source'!I9</f>
        <v>4</v>
      </c>
      <c r="N15">
        <f t="shared" si="0"/>
        <v>4.666666666666667</v>
      </c>
      <c r="P15">
        <f>'data source'!M9</f>
        <v>3</v>
      </c>
    </row>
    <row r="16" spans="2:18" x14ac:dyDescent="0.2">
      <c r="B16" s="31"/>
      <c r="C16" s="32"/>
      <c r="D16" s="32"/>
      <c r="E16" s="32"/>
      <c r="F16" s="34"/>
      <c r="J16">
        <v>9</v>
      </c>
      <c r="K16">
        <f>'data source'!H10</f>
        <v>4</v>
      </c>
      <c r="L16">
        <f>'data source'!G10</f>
        <v>5</v>
      </c>
      <c r="M16">
        <f>'data source'!I10</f>
        <v>2</v>
      </c>
      <c r="N16">
        <f t="shared" si="0"/>
        <v>3.6666666666666665</v>
      </c>
      <c r="P16">
        <f>'data source'!M10</f>
        <v>2</v>
      </c>
    </row>
    <row r="17" spans="10:16" x14ac:dyDescent="0.2">
      <c r="J17">
        <v>10</v>
      </c>
      <c r="K17">
        <f>'data source'!H11</f>
        <v>5</v>
      </c>
      <c r="L17">
        <f>'data source'!G11</f>
        <v>5</v>
      </c>
      <c r="M17">
        <f>'data source'!I11</f>
        <v>3</v>
      </c>
      <c r="N17">
        <f t="shared" si="0"/>
        <v>4.333333333333333</v>
      </c>
      <c r="P17">
        <f>'data source'!M11</f>
        <v>4</v>
      </c>
    </row>
    <row r="18" spans="10:16" x14ac:dyDescent="0.2">
      <c r="J18">
        <v>11</v>
      </c>
      <c r="K18">
        <f>'data source'!H12</f>
        <v>3</v>
      </c>
      <c r="L18">
        <f>'data source'!G12</f>
        <v>4</v>
      </c>
      <c r="M18">
        <f>'data source'!I12</f>
        <v>5</v>
      </c>
      <c r="N18">
        <f t="shared" si="0"/>
        <v>4</v>
      </c>
      <c r="P18">
        <f>'data source'!M12</f>
        <v>5</v>
      </c>
    </row>
    <row r="19" spans="10:16" x14ac:dyDescent="0.2">
      <c r="J19">
        <v>12</v>
      </c>
      <c r="K19">
        <f>'data source'!H13</f>
        <v>5</v>
      </c>
      <c r="L19">
        <f>'data source'!G13</f>
        <v>2</v>
      </c>
      <c r="M19">
        <f>'data source'!I13</f>
        <v>3</v>
      </c>
      <c r="N19">
        <f t="shared" si="0"/>
        <v>3.3333333333333335</v>
      </c>
      <c r="P19">
        <f>'data source'!M13</f>
        <v>5</v>
      </c>
    </row>
    <row r="20" spans="10:16" x14ac:dyDescent="0.2">
      <c r="J20">
        <v>13</v>
      </c>
      <c r="K20">
        <f>'data source'!H14</f>
        <v>5</v>
      </c>
      <c r="L20">
        <f>'data source'!G14</f>
        <v>3</v>
      </c>
      <c r="M20">
        <f>'data source'!I14</f>
        <v>3</v>
      </c>
      <c r="N20">
        <f t="shared" si="0"/>
        <v>3.6666666666666665</v>
      </c>
      <c r="P20">
        <f>'data source'!M14</f>
        <v>4</v>
      </c>
    </row>
    <row r="21" spans="10:16" x14ac:dyDescent="0.2">
      <c r="J21">
        <v>14</v>
      </c>
      <c r="K21">
        <f>'data source'!H15</f>
        <v>3</v>
      </c>
      <c r="L21">
        <f>'data source'!G15</f>
        <v>5</v>
      </c>
      <c r="M21">
        <f>'data source'!I15</f>
        <v>5</v>
      </c>
      <c r="N21">
        <f t="shared" si="0"/>
        <v>4.333333333333333</v>
      </c>
      <c r="P21">
        <f>'data source'!M15</f>
        <v>4</v>
      </c>
    </row>
    <row r="22" spans="10:16" x14ac:dyDescent="0.2">
      <c r="J22">
        <v>15</v>
      </c>
      <c r="K22">
        <f>'data source'!H16</f>
        <v>4</v>
      </c>
      <c r="L22">
        <f>'data source'!G16</f>
        <v>4</v>
      </c>
      <c r="M22">
        <f>'data source'!I16</f>
        <v>5</v>
      </c>
      <c r="N22">
        <f t="shared" si="0"/>
        <v>4.333333333333333</v>
      </c>
      <c r="P22">
        <f>'data source'!M16</f>
        <v>5</v>
      </c>
    </row>
    <row r="23" spans="10:16" x14ac:dyDescent="0.2">
      <c r="J23">
        <v>16</v>
      </c>
      <c r="K23">
        <f>'data source'!H17</f>
        <v>3</v>
      </c>
      <c r="L23">
        <f>'data source'!G17</f>
        <v>5</v>
      </c>
      <c r="M23">
        <f>'data source'!I17</f>
        <v>4</v>
      </c>
      <c r="N23">
        <f t="shared" si="0"/>
        <v>4</v>
      </c>
      <c r="P23">
        <f>'data source'!M17</f>
        <v>3</v>
      </c>
    </row>
    <row r="24" spans="10:16" x14ac:dyDescent="0.2">
      <c r="J24">
        <v>17</v>
      </c>
      <c r="K24">
        <f>'data source'!H18</f>
        <v>5</v>
      </c>
      <c r="L24">
        <f>'data source'!G18</f>
        <v>4</v>
      </c>
      <c r="M24">
        <f>'data source'!I18</f>
        <v>4</v>
      </c>
      <c r="N24">
        <f t="shared" si="0"/>
        <v>4.333333333333333</v>
      </c>
      <c r="P24">
        <f>'data source'!M18</f>
        <v>4</v>
      </c>
    </row>
    <row r="25" spans="10:16" x14ac:dyDescent="0.2">
      <c r="J25">
        <v>18</v>
      </c>
      <c r="K25">
        <f>'data source'!H19</f>
        <v>5</v>
      </c>
      <c r="L25">
        <f>'data source'!G19</f>
        <v>3</v>
      </c>
      <c r="M25">
        <f>'data source'!I19</f>
        <v>3</v>
      </c>
      <c r="N25">
        <f t="shared" si="0"/>
        <v>3.6666666666666665</v>
      </c>
      <c r="P25">
        <f>'data source'!M19</f>
        <v>4</v>
      </c>
    </row>
    <row r="26" spans="10:16" x14ac:dyDescent="0.2">
      <c r="J26">
        <v>19</v>
      </c>
      <c r="K26">
        <f>'data source'!H20</f>
        <v>5</v>
      </c>
      <c r="L26">
        <f>'data source'!G20</f>
        <v>4</v>
      </c>
      <c r="M26">
        <f>'data source'!I20</f>
        <v>5</v>
      </c>
      <c r="N26">
        <f t="shared" si="0"/>
        <v>4.666666666666667</v>
      </c>
      <c r="P26">
        <f>'data source'!M20</f>
        <v>4</v>
      </c>
    </row>
    <row r="27" spans="10:16" x14ac:dyDescent="0.2">
      <c r="J27">
        <v>20</v>
      </c>
      <c r="K27">
        <f>'data source'!H21</f>
        <v>2</v>
      </c>
      <c r="L27">
        <f>'data source'!G21</f>
        <v>3</v>
      </c>
      <c r="M27">
        <f>'data source'!I21</f>
        <v>5</v>
      </c>
      <c r="N27">
        <f t="shared" si="0"/>
        <v>3.3333333333333335</v>
      </c>
      <c r="P27">
        <f>'data source'!M21</f>
        <v>3</v>
      </c>
    </row>
    <row r="28" spans="10:16" x14ac:dyDescent="0.2">
      <c r="J28">
        <v>21</v>
      </c>
      <c r="K28">
        <f>'data source'!H22</f>
        <v>4</v>
      </c>
      <c r="L28">
        <f>'data source'!G22</f>
        <v>4</v>
      </c>
      <c r="M28">
        <f>'data source'!I22</f>
        <v>3</v>
      </c>
      <c r="N28">
        <f t="shared" si="0"/>
        <v>3.6666666666666665</v>
      </c>
      <c r="P28">
        <f>'data source'!M22</f>
        <v>4</v>
      </c>
    </row>
    <row r="29" spans="10:16" x14ac:dyDescent="0.2">
      <c r="J29">
        <v>22</v>
      </c>
      <c r="K29">
        <f>'data source'!H23</f>
        <v>5</v>
      </c>
      <c r="L29">
        <f>'data source'!G23</f>
        <v>2</v>
      </c>
      <c r="M29">
        <f>'data source'!I23</f>
        <v>5</v>
      </c>
      <c r="N29">
        <f t="shared" si="0"/>
        <v>4</v>
      </c>
      <c r="P29">
        <f>'data source'!M23</f>
        <v>4</v>
      </c>
    </row>
    <row r="30" spans="10:16" x14ac:dyDescent="0.2">
      <c r="J30">
        <v>23</v>
      </c>
      <c r="K30">
        <f>'data source'!H24</f>
        <v>2</v>
      </c>
      <c r="L30">
        <f>'data source'!G24</f>
        <v>5</v>
      </c>
      <c r="M30">
        <f>'data source'!I24</f>
        <v>5</v>
      </c>
      <c r="N30">
        <f t="shared" si="0"/>
        <v>4</v>
      </c>
      <c r="P30">
        <f>'data source'!M24</f>
        <v>5</v>
      </c>
    </row>
    <row r="31" spans="10:16" x14ac:dyDescent="0.2">
      <c r="J31">
        <v>24</v>
      </c>
      <c r="K31">
        <f>'data source'!H25</f>
        <v>5</v>
      </c>
      <c r="L31">
        <f>'data source'!G25</f>
        <v>3</v>
      </c>
      <c r="M31">
        <f>'data source'!I25</f>
        <v>4</v>
      </c>
      <c r="N31">
        <f t="shared" si="0"/>
        <v>4</v>
      </c>
      <c r="P31">
        <f>'data source'!M25</f>
        <v>4</v>
      </c>
    </row>
    <row r="32" spans="10:16" x14ac:dyDescent="0.2">
      <c r="J32">
        <v>25</v>
      </c>
      <c r="K32">
        <f>'data source'!H26</f>
        <v>3</v>
      </c>
      <c r="L32">
        <f>'data source'!G26</f>
        <v>4</v>
      </c>
      <c r="M32">
        <f>'data source'!I26</f>
        <v>2</v>
      </c>
      <c r="N32">
        <f t="shared" si="0"/>
        <v>3</v>
      </c>
      <c r="P32">
        <f>'data source'!M26</f>
        <v>3</v>
      </c>
    </row>
    <row r="33" spans="10:16" x14ac:dyDescent="0.2">
      <c r="J33">
        <v>26</v>
      </c>
      <c r="K33">
        <f>'data source'!H27</f>
        <v>3</v>
      </c>
      <c r="L33">
        <f>'data source'!G27</f>
        <v>5</v>
      </c>
      <c r="M33">
        <f>'data source'!I27</f>
        <v>4</v>
      </c>
      <c r="N33">
        <f t="shared" si="0"/>
        <v>4</v>
      </c>
      <c r="P33">
        <f>'data source'!M27</f>
        <v>5</v>
      </c>
    </row>
    <row r="34" spans="10:16" x14ac:dyDescent="0.2">
      <c r="J34">
        <v>27</v>
      </c>
      <c r="K34">
        <f>'data source'!H28</f>
        <v>3</v>
      </c>
      <c r="L34">
        <f>'data source'!G28</f>
        <v>3</v>
      </c>
      <c r="M34">
        <f>'data source'!I28</f>
        <v>3</v>
      </c>
      <c r="N34">
        <f t="shared" si="0"/>
        <v>3</v>
      </c>
      <c r="P34">
        <f>'data source'!M28</f>
        <v>4</v>
      </c>
    </row>
    <row r="35" spans="10:16" x14ac:dyDescent="0.2">
      <c r="J35">
        <v>28</v>
      </c>
      <c r="K35">
        <f>'data source'!H29</f>
        <v>3</v>
      </c>
      <c r="L35">
        <f>'data source'!G29</f>
        <v>4</v>
      </c>
      <c r="M35">
        <f>'data source'!I29</f>
        <v>5</v>
      </c>
      <c r="N35">
        <f t="shared" si="0"/>
        <v>4</v>
      </c>
      <c r="P35">
        <f>'data source'!M29</f>
        <v>4</v>
      </c>
    </row>
    <row r="36" spans="10:16" x14ac:dyDescent="0.2">
      <c r="J36">
        <v>29</v>
      </c>
      <c r="K36">
        <f>'data source'!H30</f>
        <v>4</v>
      </c>
      <c r="L36">
        <f>'data source'!G30</f>
        <v>4</v>
      </c>
      <c r="M36">
        <f>'data source'!I30</f>
        <v>4</v>
      </c>
      <c r="N36">
        <f t="shared" si="0"/>
        <v>4</v>
      </c>
      <c r="P36">
        <f>'data source'!M30</f>
        <v>4</v>
      </c>
    </row>
    <row r="37" spans="10:16" x14ac:dyDescent="0.2">
      <c r="J37">
        <v>30</v>
      </c>
      <c r="K37">
        <f>'data source'!H31</f>
        <v>4</v>
      </c>
      <c r="L37">
        <f>'data source'!G31</f>
        <v>2</v>
      </c>
      <c r="M37">
        <f>'data source'!I31</f>
        <v>2</v>
      </c>
      <c r="N37">
        <f t="shared" si="0"/>
        <v>2.6666666666666665</v>
      </c>
      <c r="P37">
        <f>'data source'!M31</f>
        <v>3</v>
      </c>
    </row>
    <row r="38" spans="10:16" x14ac:dyDescent="0.2">
      <c r="J38">
        <v>31</v>
      </c>
      <c r="K38">
        <f>'data source'!H32</f>
        <v>3</v>
      </c>
      <c r="L38">
        <f>'data source'!G32</f>
        <v>3</v>
      </c>
      <c r="M38">
        <f>'data source'!I32</f>
        <v>4</v>
      </c>
      <c r="N38">
        <f t="shared" si="0"/>
        <v>3.3333333333333335</v>
      </c>
      <c r="P38">
        <f>'data source'!M32</f>
        <v>5</v>
      </c>
    </row>
    <row r="39" spans="10:16" x14ac:dyDescent="0.2">
      <c r="J39">
        <v>32</v>
      </c>
      <c r="K39">
        <f>'data source'!H33</f>
        <v>3</v>
      </c>
      <c r="L39">
        <f>'data source'!G33</f>
        <v>4</v>
      </c>
      <c r="M39">
        <f>'data source'!I33</f>
        <v>3</v>
      </c>
      <c r="N39">
        <f t="shared" si="0"/>
        <v>3.3333333333333335</v>
      </c>
      <c r="P39">
        <f>'data source'!M33</f>
        <v>4</v>
      </c>
    </row>
    <row r="40" spans="10:16" x14ac:dyDescent="0.2">
      <c r="J40">
        <v>33</v>
      </c>
      <c r="K40">
        <f>'data source'!H34</f>
        <v>5</v>
      </c>
      <c r="L40">
        <f>'data source'!G34</f>
        <v>4</v>
      </c>
      <c r="M40">
        <f>'data source'!I34</f>
        <v>5</v>
      </c>
      <c r="N40">
        <f t="shared" si="0"/>
        <v>4.666666666666667</v>
      </c>
      <c r="P40">
        <f>'data source'!M34</f>
        <v>5</v>
      </c>
    </row>
    <row r="41" spans="10:16" x14ac:dyDescent="0.2">
      <c r="J41">
        <v>34</v>
      </c>
      <c r="K41">
        <f>'data source'!H35</f>
        <v>3</v>
      </c>
      <c r="L41">
        <f>'data source'!G35</f>
        <v>3</v>
      </c>
      <c r="M41">
        <f>'data source'!I35</f>
        <v>3</v>
      </c>
      <c r="N41">
        <f t="shared" si="0"/>
        <v>3</v>
      </c>
      <c r="P41">
        <f>'data source'!M35</f>
        <v>2</v>
      </c>
    </row>
    <row r="42" spans="10:16" x14ac:dyDescent="0.2">
      <c r="J42">
        <v>35</v>
      </c>
      <c r="K42">
        <f>'data source'!H36</f>
        <v>4</v>
      </c>
      <c r="L42">
        <f>'data source'!G36</f>
        <v>4</v>
      </c>
      <c r="M42">
        <f>'data source'!I36</f>
        <v>2</v>
      </c>
      <c r="N42">
        <f t="shared" si="0"/>
        <v>3.3333333333333335</v>
      </c>
      <c r="P42">
        <f>'data source'!M36</f>
        <v>4</v>
      </c>
    </row>
    <row r="43" spans="10:16" x14ac:dyDescent="0.2">
      <c r="J43">
        <v>36</v>
      </c>
      <c r="K43">
        <f>'data source'!H37</f>
        <v>4</v>
      </c>
      <c r="L43">
        <f>'data source'!G37</f>
        <v>2</v>
      </c>
      <c r="M43">
        <f>'data source'!I37</f>
        <v>4</v>
      </c>
      <c r="N43">
        <f t="shared" si="0"/>
        <v>3.3333333333333335</v>
      </c>
      <c r="P43">
        <f>'data source'!M37</f>
        <v>3</v>
      </c>
    </row>
    <row r="44" spans="10:16" x14ac:dyDescent="0.2">
      <c r="J44">
        <v>37</v>
      </c>
      <c r="K44">
        <f>'data source'!H38</f>
        <v>4</v>
      </c>
      <c r="L44">
        <f>'data source'!G38</f>
        <v>3</v>
      </c>
      <c r="M44">
        <f>'data source'!I38</f>
        <v>5</v>
      </c>
      <c r="N44">
        <f t="shared" si="0"/>
        <v>4</v>
      </c>
      <c r="P44">
        <f>'data source'!M38</f>
        <v>3</v>
      </c>
    </row>
    <row r="45" spans="10:16" x14ac:dyDescent="0.2">
      <c r="J45">
        <v>38</v>
      </c>
      <c r="K45">
        <f>'data source'!H39</f>
        <v>3</v>
      </c>
      <c r="L45">
        <f>'data source'!G39</f>
        <v>5</v>
      </c>
      <c r="M45">
        <f>'data source'!I39</f>
        <v>5</v>
      </c>
      <c r="N45">
        <f t="shared" si="0"/>
        <v>4.333333333333333</v>
      </c>
      <c r="P45">
        <f>'data source'!M39</f>
        <v>5</v>
      </c>
    </row>
    <row r="46" spans="10:16" x14ac:dyDescent="0.2">
      <c r="J46">
        <v>39</v>
      </c>
      <c r="K46">
        <f>'data source'!H40</f>
        <v>4</v>
      </c>
      <c r="L46">
        <f>'data source'!G40</f>
        <v>5</v>
      </c>
      <c r="M46">
        <f>'data source'!I40</f>
        <v>5</v>
      </c>
      <c r="N46">
        <f t="shared" si="0"/>
        <v>4.666666666666667</v>
      </c>
      <c r="P46">
        <f>'data source'!M40</f>
        <v>4</v>
      </c>
    </row>
    <row r="47" spans="10:16" x14ac:dyDescent="0.2">
      <c r="J47">
        <v>40</v>
      </c>
      <c r="K47">
        <f>'data source'!H41</f>
        <v>5</v>
      </c>
      <c r="L47">
        <f>'data source'!G41</f>
        <v>5</v>
      </c>
      <c r="M47">
        <f>'data source'!I41</f>
        <v>4</v>
      </c>
      <c r="N47">
        <f t="shared" si="0"/>
        <v>4.666666666666667</v>
      </c>
      <c r="P47">
        <f>'data source'!M41</f>
        <v>4</v>
      </c>
    </row>
    <row r="48" spans="10:16" x14ac:dyDescent="0.2">
      <c r="J48">
        <v>41</v>
      </c>
      <c r="K48">
        <f>'data source'!H42</f>
        <v>3</v>
      </c>
      <c r="L48">
        <f>'data source'!G42</f>
        <v>3</v>
      </c>
      <c r="M48">
        <f>'data source'!I42</f>
        <v>5</v>
      </c>
      <c r="N48">
        <f t="shared" si="0"/>
        <v>3.6666666666666665</v>
      </c>
      <c r="P48">
        <f>'data source'!M42</f>
        <v>2</v>
      </c>
    </row>
    <row r="49" spans="10:16" x14ac:dyDescent="0.2">
      <c r="J49">
        <v>42</v>
      </c>
      <c r="K49">
        <f>'data source'!H43</f>
        <v>5</v>
      </c>
      <c r="L49">
        <f>'data source'!G43</f>
        <v>3</v>
      </c>
      <c r="M49">
        <f>'data source'!I43</f>
        <v>3</v>
      </c>
      <c r="N49">
        <f t="shared" si="0"/>
        <v>3.6666666666666665</v>
      </c>
      <c r="P49">
        <f>'data source'!M43</f>
        <v>2</v>
      </c>
    </row>
    <row r="50" spans="10:16" x14ac:dyDescent="0.2">
      <c r="J50">
        <v>43</v>
      </c>
      <c r="K50">
        <f>'data source'!H44</f>
        <v>4</v>
      </c>
      <c r="L50">
        <f>'data source'!G44</f>
        <v>4</v>
      </c>
      <c r="M50">
        <f>'data source'!I44</f>
        <v>3</v>
      </c>
      <c r="N50">
        <f t="shared" si="0"/>
        <v>3.6666666666666665</v>
      </c>
      <c r="P50">
        <f>'data source'!M44</f>
        <v>4</v>
      </c>
    </row>
    <row r="51" spans="10:16" x14ac:dyDescent="0.2">
      <c r="J51">
        <v>44</v>
      </c>
      <c r="K51">
        <f>'data source'!H45</f>
        <v>3</v>
      </c>
      <c r="L51">
        <f>'data source'!G45</f>
        <v>5</v>
      </c>
      <c r="M51">
        <f>'data source'!I45</f>
        <v>2</v>
      </c>
      <c r="N51">
        <f t="shared" si="0"/>
        <v>3.3333333333333335</v>
      </c>
      <c r="P51">
        <f>'data source'!M45</f>
        <v>3</v>
      </c>
    </row>
    <row r="52" spans="10:16" x14ac:dyDescent="0.2">
      <c r="J52">
        <v>45</v>
      </c>
      <c r="K52">
        <f>'data source'!H46</f>
        <v>4</v>
      </c>
      <c r="L52">
        <f>'data source'!G46</f>
        <v>4</v>
      </c>
      <c r="M52">
        <f>'data source'!I46</f>
        <v>5</v>
      </c>
      <c r="N52">
        <f t="shared" si="0"/>
        <v>4.333333333333333</v>
      </c>
      <c r="P52">
        <f>'data source'!M46</f>
        <v>5</v>
      </c>
    </row>
    <row r="53" spans="10:16" x14ac:dyDescent="0.2">
      <c r="J53">
        <v>46</v>
      </c>
      <c r="K53">
        <f>'data source'!H47</f>
        <v>3</v>
      </c>
      <c r="L53">
        <f>'data source'!G47</f>
        <v>4</v>
      </c>
      <c r="M53">
        <f>'data source'!I47</f>
        <v>5</v>
      </c>
      <c r="N53">
        <f t="shared" si="0"/>
        <v>4</v>
      </c>
      <c r="P53">
        <f>'data source'!M47</f>
        <v>3</v>
      </c>
    </row>
    <row r="54" spans="10:16" x14ac:dyDescent="0.2">
      <c r="J54">
        <v>47</v>
      </c>
      <c r="K54">
        <f>'data source'!H48</f>
        <v>4</v>
      </c>
      <c r="L54">
        <f>'data source'!G48</f>
        <v>5</v>
      </c>
      <c r="M54">
        <f>'data source'!I48</f>
        <v>5</v>
      </c>
      <c r="N54">
        <f t="shared" si="0"/>
        <v>4.666666666666667</v>
      </c>
      <c r="P54">
        <f>'data source'!M48</f>
        <v>5</v>
      </c>
    </row>
    <row r="55" spans="10:16" x14ac:dyDescent="0.2">
      <c r="J55">
        <v>48</v>
      </c>
      <c r="K55">
        <f>'data source'!H49</f>
        <v>3</v>
      </c>
      <c r="L55">
        <f>'data source'!G49</f>
        <v>5</v>
      </c>
      <c r="M55">
        <f>'data source'!I49</f>
        <v>5</v>
      </c>
      <c r="N55">
        <f t="shared" si="0"/>
        <v>4.333333333333333</v>
      </c>
      <c r="P55">
        <f>'data source'!M49</f>
        <v>5</v>
      </c>
    </row>
    <row r="56" spans="10:16" x14ac:dyDescent="0.2">
      <c r="J56">
        <v>49</v>
      </c>
      <c r="K56">
        <f>'data source'!H50</f>
        <v>5</v>
      </c>
      <c r="L56">
        <f>'data source'!G50</f>
        <v>4</v>
      </c>
      <c r="M56">
        <f>'data source'!I50</f>
        <v>2</v>
      </c>
      <c r="N56">
        <f t="shared" si="0"/>
        <v>3.6666666666666665</v>
      </c>
      <c r="P56">
        <f>'data source'!M50</f>
        <v>5</v>
      </c>
    </row>
    <row r="57" spans="10:16" x14ac:dyDescent="0.2">
      <c r="J57">
        <v>50</v>
      </c>
      <c r="K57">
        <f>'data source'!H51</f>
        <v>4</v>
      </c>
      <c r="L57">
        <f>'data source'!G51</f>
        <v>5</v>
      </c>
      <c r="M57">
        <f>'data source'!I51</f>
        <v>3</v>
      </c>
      <c r="N57">
        <f t="shared" si="0"/>
        <v>4</v>
      </c>
      <c r="P57">
        <f>'data source'!M51</f>
        <v>5</v>
      </c>
    </row>
    <row r="58" spans="10:16" x14ac:dyDescent="0.2">
      <c r="J58">
        <v>51</v>
      </c>
      <c r="K58">
        <f>'data source'!H52</f>
        <v>3</v>
      </c>
      <c r="L58">
        <f>'data source'!G52</f>
        <v>3</v>
      </c>
      <c r="M58">
        <f>'data source'!I52</f>
        <v>4</v>
      </c>
      <c r="N58">
        <f t="shared" si="0"/>
        <v>3.3333333333333335</v>
      </c>
      <c r="P58">
        <f>'data source'!M52</f>
        <v>2</v>
      </c>
    </row>
    <row r="59" spans="10:16" x14ac:dyDescent="0.2">
      <c r="J59">
        <v>52</v>
      </c>
      <c r="K59">
        <f>'data source'!H53</f>
        <v>4</v>
      </c>
      <c r="L59">
        <f>'data source'!G53</f>
        <v>2</v>
      </c>
      <c r="M59">
        <f>'data source'!I53</f>
        <v>5</v>
      </c>
      <c r="N59">
        <f t="shared" si="0"/>
        <v>3.6666666666666665</v>
      </c>
      <c r="P59">
        <f>'data source'!M53</f>
        <v>2</v>
      </c>
    </row>
    <row r="60" spans="10:16" x14ac:dyDescent="0.2">
      <c r="J60">
        <v>53</v>
      </c>
      <c r="K60">
        <f>'data source'!H54</f>
        <v>3</v>
      </c>
      <c r="L60">
        <f>'data source'!G54</f>
        <v>5</v>
      </c>
      <c r="M60">
        <f>'data source'!I54</f>
        <v>4</v>
      </c>
      <c r="N60">
        <f t="shared" si="0"/>
        <v>4</v>
      </c>
      <c r="P60">
        <f>'data source'!M54</f>
        <v>5</v>
      </c>
    </row>
    <row r="61" spans="10:16" x14ac:dyDescent="0.2">
      <c r="J61">
        <v>54</v>
      </c>
      <c r="K61">
        <f>'data source'!H55</f>
        <v>3</v>
      </c>
      <c r="L61">
        <f>'data source'!G55</f>
        <v>2</v>
      </c>
      <c r="M61">
        <f>'data source'!I55</f>
        <v>5</v>
      </c>
      <c r="N61">
        <f t="shared" si="0"/>
        <v>3.3333333333333335</v>
      </c>
      <c r="P61">
        <f>'data source'!M55</f>
        <v>3</v>
      </c>
    </row>
    <row r="62" spans="10:16" x14ac:dyDescent="0.2">
      <c r="J62">
        <v>55</v>
      </c>
      <c r="K62">
        <f>'data source'!H56</f>
        <v>5</v>
      </c>
      <c r="L62">
        <f>'data source'!G56</f>
        <v>2</v>
      </c>
      <c r="M62">
        <f>'data source'!I56</f>
        <v>4</v>
      </c>
      <c r="N62">
        <f t="shared" si="0"/>
        <v>3.6666666666666665</v>
      </c>
      <c r="P62">
        <f>'data source'!M56</f>
        <v>4</v>
      </c>
    </row>
    <row r="63" spans="10:16" x14ac:dyDescent="0.2">
      <c r="J63">
        <v>56</v>
      </c>
      <c r="K63">
        <f>'data source'!H57</f>
        <v>5</v>
      </c>
      <c r="L63">
        <f>'data source'!G57</f>
        <v>4</v>
      </c>
      <c r="M63">
        <f>'data source'!I57</f>
        <v>4</v>
      </c>
      <c r="N63">
        <f t="shared" si="0"/>
        <v>4.333333333333333</v>
      </c>
      <c r="P63">
        <f>'data source'!M57</f>
        <v>5</v>
      </c>
    </row>
    <row r="64" spans="10:16" x14ac:dyDescent="0.2">
      <c r="J64">
        <v>57</v>
      </c>
      <c r="K64">
        <f>'data source'!H58</f>
        <v>3</v>
      </c>
      <c r="L64">
        <f>'data source'!G58</f>
        <v>5</v>
      </c>
      <c r="M64">
        <f>'data source'!I58</f>
        <v>4</v>
      </c>
      <c r="N64">
        <f t="shared" si="0"/>
        <v>4</v>
      </c>
      <c r="P64">
        <f>'data source'!M58</f>
        <v>5</v>
      </c>
    </row>
    <row r="65" spans="8:16" x14ac:dyDescent="0.2">
      <c r="J65">
        <v>58</v>
      </c>
      <c r="K65">
        <f>'data source'!H59</f>
        <v>4</v>
      </c>
      <c r="L65">
        <f>'data source'!G59</f>
        <v>2</v>
      </c>
      <c r="M65">
        <f>'data source'!I59</f>
        <v>4</v>
      </c>
      <c r="N65">
        <f t="shared" si="0"/>
        <v>3.3333333333333335</v>
      </c>
      <c r="P65">
        <f>'data source'!M59</f>
        <v>5</v>
      </c>
    </row>
    <row r="66" spans="8:16" x14ac:dyDescent="0.2">
      <c r="J66">
        <v>59</v>
      </c>
      <c r="K66">
        <f>'data source'!H60</f>
        <v>4</v>
      </c>
      <c r="L66">
        <f>'data source'!G60</f>
        <v>3</v>
      </c>
      <c r="M66">
        <f>'data source'!I60</f>
        <v>5</v>
      </c>
      <c r="N66">
        <f t="shared" si="0"/>
        <v>4</v>
      </c>
      <c r="P66">
        <f>'data source'!M60</f>
        <v>4</v>
      </c>
    </row>
    <row r="67" spans="8:16" x14ac:dyDescent="0.2">
      <c r="J67">
        <v>60</v>
      </c>
      <c r="K67">
        <f>'data source'!H61</f>
        <v>4</v>
      </c>
      <c r="L67">
        <f>'data source'!G61</f>
        <v>5</v>
      </c>
      <c r="M67">
        <f>'data source'!I61</f>
        <v>5</v>
      </c>
      <c r="N67">
        <f t="shared" si="0"/>
        <v>4.666666666666667</v>
      </c>
      <c r="P67">
        <f>'data source'!M61</f>
        <v>5</v>
      </c>
    </row>
    <row r="68" spans="8:16" x14ac:dyDescent="0.2">
      <c r="J68">
        <v>61</v>
      </c>
      <c r="K68">
        <f>'data source'!H62</f>
        <v>4</v>
      </c>
      <c r="L68">
        <f>'data source'!G62</f>
        <v>4</v>
      </c>
      <c r="M68">
        <f>'data source'!I62</f>
        <v>5</v>
      </c>
      <c r="N68">
        <f t="shared" si="0"/>
        <v>4.333333333333333</v>
      </c>
      <c r="P68">
        <f>'data source'!M62</f>
        <v>4</v>
      </c>
    </row>
    <row r="69" spans="8:16" x14ac:dyDescent="0.2">
      <c r="J69">
        <v>62</v>
      </c>
      <c r="K69">
        <f>'data source'!H63</f>
        <v>3</v>
      </c>
      <c r="L69">
        <f>'data source'!G63</f>
        <v>2</v>
      </c>
      <c r="M69">
        <f>'data source'!I63</f>
        <v>5</v>
      </c>
      <c r="N69">
        <f t="shared" si="0"/>
        <v>3.3333333333333335</v>
      </c>
      <c r="P69">
        <f>'data source'!M63</f>
        <v>3</v>
      </c>
    </row>
    <row r="70" spans="8:16" x14ac:dyDescent="0.2">
      <c r="J70">
        <v>63</v>
      </c>
      <c r="K70">
        <f>'data source'!H64</f>
        <v>5</v>
      </c>
      <c r="L70">
        <f>'data source'!G64</f>
        <v>5</v>
      </c>
      <c r="M70">
        <f>'data source'!I64</f>
        <v>5</v>
      </c>
      <c r="N70">
        <f t="shared" si="0"/>
        <v>5</v>
      </c>
      <c r="P70">
        <f>'data source'!M64</f>
        <v>5</v>
      </c>
    </row>
    <row r="71" spans="8:16" x14ac:dyDescent="0.2">
      <c r="J71">
        <v>64</v>
      </c>
      <c r="K71">
        <f>'data source'!H65</f>
        <v>4</v>
      </c>
      <c r="L71">
        <f>'data source'!G65</f>
        <v>2</v>
      </c>
      <c r="M71">
        <f>'data source'!I65</f>
        <v>3</v>
      </c>
      <c r="N71">
        <f t="shared" si="0"/>
        <v>3</v>
      </c>
      <c r="P71">
        <f>'data source'!M65</f>
        <v>4</v>
      </c>
    </row>
    <row r="73" spans="8:16" x14ac:dyDescent="0.2">
      <c r="H73" t="s">
        <v>41</v>
      </c>
    </row>
    <row r="75" spans="8:16" x14ac:dyDescent="0.2">
      <c r="J75" t="s">
        <v>42</v>
      </c>
      <c r="K75">
        <f>AVERAGEIF(K8:K71, "&lt;&gt;0")</f>
        <v>3.84375</v>
      </c>
      <c r="L75">
        <f>AVERAGEIF(L8:L71, "&lt;&gt;0")</f>
        <v>3.78125</v>
      </c>
    </row>
    <row r="76" spans="8:16" x14ac:dyDescent="0.2">
      <c r="J76" t="s">
        <v>44</v>
      </c>
      <c r="K76" cm="1">
        <f t="array" ref="K76">_xlfn.VAR.S(IF(K8:K71&lt;&gt;0, K8:K71))</f>
        <v>0.76884920634920639</v>
      </c>
      <c r="L76" cm="1">
        <f t="array" ref="L76">_xlfn.VAR.S(IF(L8:L71&lt;&gt;0, L8:L71))</f>
        <v>1.1577380952380953</v>
      </c>
    </row>
    <row r="79" spans="8:16" ht="41.25" x14ac:dyDescent="0.2">
      <c r="I79" s="12" t="s">
        <v>58</v>
      </c>
      <c r="N79">
        <f>CORREL(N8:N71, P8:P71)</f>
        <v>0.42495131351436205</v>
      </c>
    </row>
    <row r="81" spans="9:14" x14ac:dyDescent="0.2">
      <c r="I81" t="s">
        <v>59</v>
      </c>
      <c r="J81">
        <f>COUNT(J8:J71)</f>
        <v>64</v>
      </c>
    </row>
    <row r="83" spans="9:14" x14ac:dyDescent="0.2">
      <c r="I83" t="s">
        <v>60</v>
      </c>
      <c r="N83">
        <f>N79*SQRT((J81-2)/(1-N79^2))</f>
        <v>3.6964318174666113</v>
      </c>
    </row>
    <row r="85" spans="9:14" x14ac:dyDescent="0.2">
      <c r="I85" t="s">
        <v>61</v>
      </c>
      <c r="N85">
        <f>_xlfn.T.DIST.2T(N83, J81-2)</f>
        <v>4.6511451975868556E-4</v>
      </c>
    </row>
  </sheetData>
  <mergeCells count="5">
    <mergeCell ref="B12:F16"/>
    <mergeCell ref="B1:I3"/>
    <mergeCell ref="J1:R4"/>
    <mergeCell ref="B5:H7"/>
    <mergeCell ref="K6:N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6EFA-937D-46C4-AA95-305538B23470}">
  <dimension ref="B1:R89"/>
  <sheetViews>
    <sheetView workbookViewId="0">
      <selection activeCell="B5" sqref="B5:H7"/>
    </sheetView>
  </sheetViews>
  <sheetFormatPr defaultRowHeight="15" x14ac:dyDescent="0.2"/>
  <cols>
    <col min="8" max="8" width="24.6171875" bestFit="1" customWidth="1"/>
    <col min="9" max="9" width="12.9140625" customWidth="1"/>
    <col min="10" max="10" width="9.81640625" bestFit="1" customWidth="1"/>
    <col min="11" max="11" width="26.36328125" bestFit="1" customWidth="1"/>
    <col min="12" max="12" width="22.59765625" bestFit="1" customWidth="1"/>
    <col min="13" max="13" width="19.1015625" customWidth="1"/>
    <col min="14" max="14" width="24.6171875" bestFit="1" customWidth="1"/>
  </cols>
  <sheetData>
    <row r="1" spans="2:18" x14ac:dyDescent="0.2">
      <c r="B1" s="18" t="s">
        <v>62</v>
      </c>
      <c r="C1" s="19"/>
      <c r="D1" s="19"/>
      <c r="E1" s="19"/>
      <c r="F1" s="19"/>
      <c r="G1" s="19"/>
      <c r="H1" s="19"/>
      <c r="I1" s="20"/>
      <c r="J1" s="14" t="s">
        <v>63</v>
      </c>
      <c r="K1" s="15"/>
      <c r="L1" s="15"/>
      <c r="M1" s="15"/>
      <c r="N1" s="15"/>
      <c r="O1" s="15"/>
      <c r="P1" s="15"/>
      <c r="Q1" s="15"/>
      <c r="R1" s="15"/>
    </row>
    <row r="2" spans="2:18" x14ac:dyDescent="0.2">
      <c r="B2" s="21"/>
      <c r="C2" s="22"/>
      <c r="D2" s="22"/>
      <c r="E2" s="22"/>
      <c r="F2" s="22"/>
      <c r="G2" s="22"/>
      <c r="H2" s="22"/>
      <c r="I2" s="23"/>
      <c r="J2" s="15"/>
      <c r="K2" s="15"/>
      <c r="L2" s="15"/>
      <c r="M2" s="15"/>
      <c r="N2" s="15"/>
      <c r="O2" s="15"/>
      <c r="P2" s="15"/>
      <c r="Q2" s="15"/>
      <c r="R2" s="15"/>
    </row>
    <row r="3" spans="2:18" x14ac:dyDescent="0.2">
      <c r="B3" s="24"/>
      <c r="C3" s="25"/>
      <c r="D3" s="25"/>
      <c r="E3" s="25"/>
      <c r="F3" s="25"/>
      <c r="G3" s="25"/>
      <c r="H3" s="25"/>
      <c r="I3" s="26"/>
      <c r="J3" s="15"/>
      <c r="K3" s="15"/>
      <c r="L3" s="15"/>
      <c r="M3" s="15"/>
      <c r="N3" s="15"/>
      <c r="O3" s="15"/>
      <c r="P3" s="15"/>
      <c r="Q3" s="15"/>
      <c r="R3" s="15"/>
    </row>
    <row r="4" spans="2:18" x14ac:dyDescent="0.2">
      <c r="J4" s="15"/>
      <c r="K4" s="15"/>
      <c r="L4" s="15"/>
      <c r="M4" s="15"/>
      <c r="N4" s="15"/>
      <c r="O4" s="15"/>
      <c r="P4" s="15"/>
      <c r="Q4" s="15"/>
      <c r="R4" s="15"/>
    </row>
    <row r="5" spans="2:18" x14ac:dyDescent="0.2">
      <c r="B5" s="27" t="s">
        <v>64</v>
      </c>
      <c r="C5" s="27"/>
      <c r="D5" s="27"/>
      <c r="E5" s="27"/>
      <c r="F5" s="27"/>
      <c r="G5" s="27"/>
      <c r="H5" s="27"/>
    </row>
    <row r="6" spans="2:18" x14ac:dyDescent="0.2">
      <c r="B6" s="27"/>
      <c r="C6" s="27"/>
      <c r="D6" s="27"/>
      <c r="E6" s="27"/>
      <c r="F6" s="27"/>
      <c r="G6" s="27"/>
      <c r="H6" s="27"/>
    </row>
    <row r="7" spans="2:18" x14ac:dyDescent="0.2">
      <c r="B7" s="27"/>
      <c r="C7" s="27"/>
      <c r="D7" s="27"/>
      <c r="E7" s="27"/>
      <c r="F7" s="27"/>
      <c r="G7" s="27"/>
      <c r="H7" s="27"/>
      <c r="J7" t="s">
        <v>36</v>
      </c>
      <c r="K7" t="s">
        <v>65</v>
      </c>
      <c r="L7" t="s">
        <v>66</v>
      </c>
    </row>
    <row r="8" spans="2:18" x14ac:dyDescent="0.2">
      <c r="J8">
        <v>1</v>
      </c>
      <c r="K8">
        <f>'data source'!K2</f>
        <v>4</v>
      </c>
      <c r="L8">
        <f>'data source'!N2</f>
        <v>5</v>
      </c>
    </row>
    <row r="9" spans="2:18" x14ac:dyDescent="0.2">
      <c r="B9" s="8" t="s">
        <v>39</v>
      </c>
      <c r="C9" s="3"/>
      <c r="D9" s="3"/>
      <c r="E9" s="3"/>
      <c r="F9" s="3"/>
      <c r="G9" s="3"/>
      <c r="H9" s="4"/>
      <c r="J9">
        <v>2</v>
      </c>
      <c r="K9">
        <f>'data source'!K3</f>
        <v>5</v>
      </c>
      <c r="L9">
        <f>'data source'!N3</f>
        <v>5</v>
      </c>
    </row>
    <row r="10" spans="2:18" x14ac:dyDescent="0.2">
      <c r="B10" s="5"/>
      <c r="C10" s="6"/>
      <c r="D10" s="6"/>
      <c r="E10" s="6"/>
      <c r="F10" s="6"/>
      <c r="G10" s="6"/>
      <c r="H10" s="7"/>
      <c r="J10">
        <v>3</v>
      </c>
      <c r="K10">
        <f>'data source'!K4</f>
        <v>5</v>
      </c>
      <c r="L10">
        <f>'data source'!N4</f>
        <v>5</v>
      </c>
    </row>
    <row r="11" spans="2:18" x14ac:dyDescent="0.2">
      <c r="B11" s="36" t="s">
        <v>67</v>
      </c>
      <c r="C11" s="37"/>
      <c r="D11" s="37"/>
      <c r="E11" s="37"/>
      <c r="F11" s="37"/>
      <c r="G11" s="37"/>
      <c r="H11" s="38"/>
      <c r="J11">
        <v>4</v>
      </c>
      <c r="K11">
        <f>'data source'!K5</f>
        <v>3</v>
      </c>
      <c r="L11">
        <f>'data source'!N5</f>
        <v>5</v>
      </c>
    </row>
    <row r="12" spans="2:18" x14ac:dyDescent="0.2">
      <c r="B12" s="36"/>
      <c r="C12" s="37"/>
      <c r="D12" s="37"/>
      <c r="E12" s="37"/>
      <c r="F12" s="37"/>
      <c r="G12" s="37"/>
      <c r="H12" s="38"/>
      <c r="J12">
        <v>5</v>
      </c>
      <c r="K12">
        <f>'data source'!K6</f>
        <v>5</v>
      </c>
      <c r="L12">
        <f>'data source'!N6</f>
        <v>5</v>
      </c>
    </row>
    <row r="13" spans="2:18" x14ac:dyDescent="0.2">
      <c r="B13" s="36"/>
      <c r="C13" s="37"/>
      <c r="D13" s="37"/>
      <c r="E13" s="37"/>
      <c r="F13" s="37"/>
      <c r="G13" s="37"/>
      <c r="H13" s="38"/>
      <c r="J13">
        <v>6</v>
      </c>
      <c r="K13">
        <f>'data source'!K7</f>
        <v>3</v>
      </c>
      <c r="L13">
        <f>'data source'!N7</f>
        <v>4</v>
      </c>
    </row>
    <row r="14" spans="2:18" x14ac:dyDescent="0.2">
      <c r="B14" s="39"/>
      <c r="C14" s="40"/>
      <c r="D14" s="40"/>
      <c r="E14" s="40"/>
      <c r="F14" s="40"/>
      <c r="G14" s="40"/>
      <c r="H14" s="41"/>
      <c r="J14">
        <v>7</v>
      </c>
      <c r="K14">
        <f>'data source'!K8</f>
        <v>2</v>
      </c>
      <c r="L14">
        <f>'data source'!N8</f>
        <v>5</v>
      </c>
    </row>
    <row r="15" spans="2:18" x14ac:dyDescent="0.2">
      <c r="J15">
        <v>8</v>
      </c>
      <c r="K15">
        <f>'data source'!K9</f>
        <v>4</v>
      </c>
      <c r="L15">
        <f>'data source'!N9</f>
        <v>2</v>
      </c>
    </row>
    <row r="16" spans="2:18" x14ac:dyDescent="0.2">
      <c r="J16">
        <v>9</v>
      </c>
      <c r="K16">
        <f>'data source'!K10</f>
        <v>3</v>
      </c>
      <c r="L16">
        <f>'data source'!N10</f>
        <v>5</v>
      </c>
    </row>
    <row r="17" spans="10:12" x14ac:dyDescent="0.2">
      <c r="J17">
        <v>10</v>
      </c>
      <c r="K17">
        <f>'data source'!K11</f>
        <v>5</v>
      </c>
      <c r="L17">
        <f>'data source'!N11</f>
        <v>4</v>
      </c>
    </row>
    <row r="18" spans="10:12" x14ac:dyDescent="0.2">
      <c r="J18">
        <v>11</v>
      </c>
      <c r="K18">
        <f>'data source'!K12</f>
        <v>5</v>
      </c>
      <c r="L18">
        <f>'data source'!N12</f>
        <v>5</v>
      </c>
    </row>
    <row r="19" spans="10:12" x14ac:dyDescent="0.2">
      <c r="J19">
        <v>12</v>
      </c>
      <c r="K19">
        <f>'data source'!K13</f>
        <v>3</v>
      </c>
      <c r="L19">
        <f>'data source'!N13</f>
        <v>2</v>
      </c>
    </row>
    <row r="20" spans="10:12" x14ac:dyDescent="0.2">
      <c r="J20">
        <v>13</v>
      </c>
      <c r="K20">
        <f>'data source'!K14</f>
        <v>5</v>
      </c>
      <c r="L20">
        <f>'data source'!N14</f>
        <v>5</v>
      </c>
    </row>
    <row r="21" spans="10:12" x14ac:dyDescent="0.2">
      <c r="J21">
        <v>14</v>
      </c>
      <c r="K21">
        <f>'data source'!K15</f>
        <v>3</v>
      </c>
      <c r="L21">
        <f>'data source'!N15</f>
        <v>4</v>
      </c>
    </row>
    <row r="22" spans="10:12" x14ac:dyDescent="0.2">
      <c r="J22">
        <v>15</v>
      </c>
      <c r="K22">
        <f>'data source'!K16</f>
        <v>5</v>
      </c>
      <c r="L22">
        <f>'data source'!N16</f>
        <v>5</v>
      </c>
    </row>
    <row r="23" spans="10:12" x14ac:dyDescent="0.2">
      <c r="J23">
        <v>16</v>
      </c>
      <c r="K23">
        <f>'data source'!K17</f>
        <v>5</v>
      </c>
      <c r="L23">
        <f>'data source'!N17</f>
        <v>5</v>
      </c>
    </row>
    <row r="24" spans="10:12" x14ac:dyDescent="0.2">
      <c r="J24">
        <v>17</v>
      </c>
      <c r="K24">
        <f>'data source'!K18</f>
        <v>4</v>
      </c>
      <c r="L24">
        <f>'data source'!N18</f>
        <v>5</v>
      </c>
    </row>
    <row r="25" spans="10:12" x14ac:dyDescent="0.2">
      <c r="J25">
        <v>18</v>
      </c>
      <c r="K25">
        <f>'data source'!K19</f>
        <v>4</v>
      </c>
      <c r="L25">
        <f>'data source'!N19</f>
        <v>3</v>
      </c>
    </row>
    <row r="26" spans="10:12" x14ac:dyDescent="0.2">
      <c r="J26">
        <v>19</v>
      </c>
      <c r="K26">
        <f>'data source'!K20</f>
        <v>5</v>
      </c>
      <c r="L26">
        <f>'data source'!N20</f>
        <v>5</v>
      </c>
    </row>
    <row r="27" spans="10:12" x14ac:dyDescent="0.2">
      <c r="J27">
        <v>20</v>
      </c>
      <c r="K27">
        <f>'data source'!K21</f>
        <v>3</v>
      </c>
      <c r="L27">
        <f>'data source'!N21</f>
        <v>4</v>
      </c>
    </row>
    <row r="28" spans="10:12" x14ac:dyDescent="0.2">
      <c r="J28">
        <v>21</v>
      </c>
      <c r="K28">
        <f>'data source'!K22</f>
        <v>4</v>
      </c>
      <c r="L28">
        <f>'data source'!N22</f>
        <v>5</v>
      </c>
    </row>
    <row r="29" spans="10:12" x14ac:dyDescent="0.2">
      <c r="J29">
        <v>22</v>
      </c>
      <c r="K29">
        <f>'data source'!K23</f>
        <v>3</v>
      </c>
      <c r="L29">
        <f>'data source'!N23</f>
        <v>4</v>
      </c>
    </row>
    <row r="30" spans="10:12" x14ac:dyDescent="0.2">
      <c r="J30">
        <v>23</v>
      </c>
      <c r="K30">
        <f>'data source'!K24</f>
        <v>5</v>
      </c>
      <c r="L30">
        <f>'data source'!N24</f>
        <v>2</v>
      </c>
    </row>
    <row r="31" spans="10:12" x14ac:dyDescent="0.2">
      <c r="J31">
        <v>24</v>
      </c>
      <c r="K31">
        <f>'data source'!K25</f>
        <v>5</v>
      </c>
      <c r="L31">
        <f>'data source'!N25</f>
        <v>2</v>
      </c>
    </row>
    <row r="32" spans="10:12" x14ac:dyDescent="0.2">
      <c r="J32">
        <v>25</v>
      </c>
      <c r="K32">
        <f>'data source'!K26</f>
        <v>4</v>
      </c>
      <c r="L32">
        <f>'data source'!N26</f>
        <v>4</v>
      </c>
    </row>
    <row r="33" spans="10:12" x14ac:dyDescent="0.2">
      <c r="J33">
        <v>26</v>
      </c>
      <c r="K33">
        <f>'data source'!K27</f>
        <v>5</v>
      </c>
      <c r="L33">
        <f>'data source'!N27</f>
        <v>4</v>
      </c>
    </row>
    <row r="34" spans="10:12" x14ac:dyDescent="0.2">
      <c r="J34">
        <v>27</v>
      </c>
      <c r="K34">
        <f>'data source'!K28</f>
        <v>4</v>
      </c>
      <c r="L34">
        <f>'data source'!N28</f>
        <v>4</v>
      </c>
    </row>
    <row r="35" spans="10:12" x14ac:dyDescent="0.2">
      <c r="J35">
        <v>28</v>
      </c>
      <c r="K35">
        <f>'data source'!K29</f>
        <v>5</v>
      </c>
      <c r="L35">
        <f>'data source'!N29</f>
        <v>4</v>
      </c>
    </row>
    <row r="36" spans="10:12" x14ac:dyDescent="0.2">
      <c r="J36">
        <v>29</v>
      </c>
      <c r="K36">
        <f>'data source'!K30</f>
        <v>3</v>
      </c>
      <c r="L36">
        <f>'data source'!N30</f>
        <v>2</v>
      </c>
    </row>
    <row r="37" spans="10:12" x14ac:dyDescent="0.2">
      <c r="J37">
        <v>30</v>
      </c>
      <c r="K37">
        <f>'data source'!K31</f>
        <v>3</v>
      </c>
      <c r="L37">
        <f>'data source'!N31</f>
        <v>5</v>
      </c>
    </row>
    <row r="38" spans="10:12" x14ac:dyDescent="0.2">
      <c r="J38">
        <v>31</v>
      </c>
      <c r="K38">
        <f>'data source'!K32</f>
        <v>4</v>
      </c>
      <c r="L38">
        <f>'data source'!N32</f>
        <v>3</v>
      </c>
    </row>
    <row r="39" spans="10:12" x14ac:dyDescent="0.2">
      <c r="J39">
        <v>32</v>
      </c>
      <c r="K39">
        <f>'data source'!K33</f>
        <v>5</v>
      </c>
      <c r="L39">
        <f>'data source'!N33</f>
        <v>3</v>
      </c>
    </row>
    <row r="40" spans="10:12" x14ac:dyDescent="0.2">
      <c r="J40">
        <v>33</v>
      </c>
      <c r="K40">
        <f>'data source'!K34</f>
        <v>4</v>
      </c>
      <c r="L40">
        <f>'data source'!N34</f>
        <v>5</v>
      </c>
    </row>
    <row r="41" spans="10:12" x14ac:dyDescent="0.2">
      <c r="J41">
        <v>34</v>
      </c>
      <c r="K41">
        <f>'data source'!K35</f>
        <v>3</v>
      </c>
      <c r="L41">
        <f>'data source'!N35</f>
        <v>4</v>
      </c>
    </row>
    <row r="42" spans="10:12" x14ac:dyDescent="0.2">
      <c r="J42">
        <v>35</v>
      </c>
      <c r="K42">
        <f>'data source'!K36</f>
        <v>2</v>
      </c>
      <c r="L42">
        <f>'data source'!N36</f>
        <v>4</v>
      </c>
    </row>
    <row r="43" spans="10:12" x14ac:dyDescent="0.2">
      <c r="J43">
        <v>36</v>
      </c>
      <c r="K43">
        <f>'data source'!K37</f>
        <v>5</v>
      </c>
      <c r="L43">
        <f>'data source'!N37</f>
        <v>5</v>
      </c>
    </row>
    <row r="44" spans="10:12" x14ac:dyDescent="0.2">
      <c r="J44">
        <v>37</v>
      </c>
      <c r="K44">
        <f>'data source'!K38</f>
        <v>4</v>
      </c>
      <c r="L44">
        <f>'data source'!N38</f>
        <v>5</v>
      </c>
    </row>
    <row r="45" spans="10:12" x14ac:dyDescent="0.2">
      <c r="J45">
        <v>38</v>
      </c>
      <c r="K45">
        <f>'data source'!K39</f>
        <v>2</v>
      </c>
      <c r="L45">
        <f>'data source'!N39</f>
        <v>3</v>
      </c>
    </row>
    <row r="46" spans="10:12" x14ac:dyDescent="0.2">
      <c r="J46">
        <v>39</v>
      </c>
      <c r="K46">
        <f>'data source'!K40</f>
        <v>5</v>
      </c>
      <c r="L46">
        <f>'data source'!N40</f>
        <v>5</v>
      </c>
    </row>
    <row r="47" spans="10:12" x14ac:dyDescent="0.2">
      <c r="J47">
        <v>40</v>
      </c>
      <c r="K47">
        <f>'data source'!K41</f>
        <v>5</v>
      </c>
      <c r="L47">
        <f>'data source'!N41</f>
        <v>2</v>
      </c>
    </row>
    <row r="48" spans="10:12" x14ac:dyDescent="0.2">
      <c r="J48">
        <v>41</v>
      </c>
      <c r="K48">
        <f>'data source'!K42</f>
        <v>4</v>
      </c>
      <c r="L48">
        <f>'data source'!N42</f>
        <v>5</v>
      </c>
    </row>
    <row r="49" spans="10:12" x14ac:dyDescent="0.2">
      <c r="J49">
        <v>42</v>
      </c>
      <c r="K49">
        <f>'data source'!K43</f>
        <v>3</v>
      </c>
      <c r="L49">
        <f>'data source'!N43</f>
        <v>5</v>
      </c>
    </row>
    <row r="50" spans="10:12" x14ac:dyDescent="0.2">
      <c r="J50">
        <v>43</v>
      </c>
      <c r="K50">
        <f>'data source'!K44</f>
        <v>3</v>
      </c>
      <c r="L50">
        <f>'data source'!N44</f>
        <v>5</v>
      </c>
    </row>
    <row r="51" spans="10:12" x14ac:dyDescent="0.2">
      <c r="J51">
        <v>44</v>
      </c>
      <c r="K51">
        <f>'data source'!K45</f>
        <v>5</v>
      </c>
      <c r="L51">
        <f>'data source'!N45</f>
        <v>5</v>
      </c>
    </row>
    <row r="52" spans="10:12" x14ac:dyDescent="0.2">
      <c r="J52">
        <v>45</v>
      </c>
      <c r="K52">
        <f>'data source'!K46</f>
        <v>5</v>
      </c>
      <c r="L52">
        <f>'data source'!N46</f>
        <v>5</v>
      </c>
    </row>
    <row r="53" spans="10:12" x14ac:dyDescent="0.2">
      <c r="J53">
        <v>46</v>
      </c>
      <c r="K53">
        <f>'data source'!K47</f>
        <v>5</v>
      </c>
      <c r="L53">
        <f>'data source'!N47</f>
        <v>3</v>
      </c>
    </row>
    <row r="54" spans="10:12" x14ac:dyDescent="0.2">
      <c r="J54">
        <v>47</v>
      </c>
      <c r="K54">
        <f>'data source'!K48</f>
        <v>4</v>
      </c>
      <c r="L54">
        <f>'data source'!N48</f>
        <v>3</v>
      </c>
    </row>
    <row r="55" spans="10:12" x14ac:dyDescent="0.2">
      <c r="J55">
        <v>48</v>
      </c>
      <c r="K55">
        <f>'data source'!K49</f>
        <v>5</v>
      </c>
      <c r="L55">
        <f>'data source'!N49</f>
        <v>5</v>
      </c>
    </row>
    <row r="56" spans="10:12" x14ac:dyDescent="0.2">
      <c r="J56">
        <v>49</v>
      </c>
      <c r="K56">
        <f>'data source'!K50</f>
        <v>5</v>
      </c>
      <c r="L56">
        <f>'data source'!N50</f>
        <v>5</v>
      </c>
    </row>
    <row r="57" spans="10:12" x14ac:dyDescent="0.2">
      <c r="J57">
        <v>50</v>
      </c>
      <c r="K57">
        <f>'data source'!K51</f>
        <v>5</v>
      </c>
      <c r="L57">
        <f>'data source'!N51</f>
        <v>4</v>
      </c>
    </row>
    <row r="58" spans="10:12" x14ac:dyDescent="0.2">
      <c r="J58">
        <v>51</v>
      </c>
      <c r="K58">
        <f>'data source'!K52</f>
        <v>5</v>
      </c>
      <c r="L58">
        <f>'data source'!N52</f>
        <v>5</v>
      </c>
    </row>
    <row r="59" spans="10:12" x14ac:dyDescent="0.2">
      <c r="J59">
        <v>52</v>
      </c>
      <c r="K59">
        <f>'data source'!K53</f>
        <v>4</v>
      </c>
      <c r="L59">
        <f>'data source'!N53</f>
        <v>5</v>
      </c>
    </row>
    <row r="60" spans="10:12" x14ac:dyDescent="0.2">
      <c r="J60">
        <v>53</v>
      </c>
      <c r="K60">
        <f>'data source'!K54</f>
        <v>4</v>
      </c>
      <c r="L60">
        <f>'data source'!N54</f>
        <v>5</v>
      </c>
    </row>
    <row r="61" spans="10:12" x14ac:dyDescent="0.2">
      <c r="J61">
        <v>54</v>
      </c>
      <c r="K61">
        <f>'data source'!K55</f>
        <v>3</v>
      </c>
      <c r="L61">
        <f>'data source'!N55</f>
        <v>4</v>
      </c>
    </row>
    <row r="62" spans="10:12" x14ac:dyDescent="0.2">
      <c r="J62">
        <v>55</v>
      </c>
      <c r="K62">
        <f>'data source'!K56</f>
        <v>3</v>
      </c>
      <c r="L62">
        <f>'data source'!N56</f>
        <v>4</v>
      </c>
    </row>
    <row r="63" spans="10:12" x14ac:dyDescent="0.2">
      <c r="J63">
        <v>56</v>
      </c>
      <c r="K63">
        <f>'data source'!K57</f>
        <v>4</v>
      </c>
      <c r="L63">
        <f>'data source'!N57</f>
        <v>4</v>
      </c>
    </row>
    <row r="64" spans="10:12" x14ac:dyDescent="0.2">
      <c r="J64">
        <v>57</v>
      </c>
      <c r="K64">
        <f>'data source'!K58</f>
        <v>5</v>
      </c>
      <c r="L64">
        <f>'data source'!N58</f>
        <v>5</v>
      </c>
    </row>
    <row r="65" spans="8:14" x14ac:dyDescent="0.2">
      <c r="J65">
        <v>58</v>
      </c>
      <c r="K65">
        <f>'data source'!K59</f>
        <v>3</v>
      </c>
      <c r="L65">
        <f>'data source'!N59</f>
        <v>5</v>
      </c>
    </row>
    <row r="66" spans="8:14" x14ac:dyDescent="0.2">
      <c r="J66">
        <v>59</v>
      </c>
      <c r="K66">
        <f>'data source'!K60</f>
        <v>5</v>
      </c>
      <c r="L66">
        <f>'data source'!N60</f>
        <v>5</v>
      </c>
    </row>
    <row r="67" spans="8:14" x14ac:dyDescent="0.2">
      <c r="J67">
        <v>60</v>
      </c>
      <c r="K67">
        <f>'data source'!K61</f>
        <v>4</v>
      </c>
      <c r="L67">
        <f>'data source'!N61</f>
        <v>4</v>
      </c>
    </row>
    <row r="68" spans="8:14" x14ac:dyDescent="0.2">
      <c r="J68">
        <v>61</v>
      </c>
      <c r="K68">
        <f>'data source'!K62</f>
        <v>5</v>
      </c>
      <c r="L68">
        <f>'data source'!N62</f>
        <v>3</v>
      </c>
    </row>
    <row r="69" spans="8:14" x14ac:dyDescent="0.2">
      <c r="J69">
        <v>62</v>
      </c>
      <c r="K69">
        <f>'data source'!K63</f>
        <v>4</v>
      </c>
      <c r="L69">
        <f>'data source'!N63</f>
        <v>5</v>
      </c>
    </row>
    <row r="70" spans="8:14" x14ac:dyDescent="0.2">
      <c r="J70">
        <v>63</v>
      </c>
      <c r="K70">
        <f>'data source'!K64</f>
        <v>3</v>
      </c>
      <c r="L70">
        <f>'data source'!N64</f>
        <v>4</v>
      </c>
    </row>
    <row r="71" spans="8:14" x14ac:dyDescent="0.2">
      <c r="J71">
        <v>64</v>
      </c>
      <c r="K71">
        <f>'data source'!K65</f>
        <v>4</v>
      </c>
      <c r="L71">
        <f>'data source'!N65</f>
        <v>4</v>
      </c>
    </row>
    <row r="73" spans="8:14" x14ac:dyDescent="0.2">
      <c r="H73" t="s">
        <v>41</v>
      </c>
    </row>
    <row r="75" spans="8:14" x14ac:dyDescent="0.2">
      <c r="J75" t="s">
        <v>42</v>
      </c>
      <c r="K75">
        <f>AVERAGEIF(K8:K71, "&lt;&gt;0")</f>
        <v>4.078125</v>
      </c>
      <c r="L75">
        <f>AVERAGEIF(L8:L71, "&lt;&gt;0")</f>
        <v>4.21875</v>
      </c>
      <c r="N75" s="28"/>
    </row>
    <row r="76" spans="8:14" x14ac:dyDescent="0.2">
      <c r="J76" t="s">
        <v>44</v>
      </c>
      <c r="K76" cm="1">
        <f t="array" ref="K76">_xlfn.VAR.S(IF(K8:K71&lt;&gt;0, K8:K71))</f>
        <v>0.86681547619047616</v>
      </c>
      <c r="L76" cm="1">
        <f t="array" ref="L76">_xlfn.VAR.S(IF(L8:L71&lt;&gt;0, L8:L71))</f>
        <v>0.96726190476190477</v>
      </c>
      <c r="N76" s="28"/>
    </row>
    <row r="77" spans="8:14" x14ac:dyDescent="0.2">
      <c r="N77" s="28"/>
    </row>
    <row r="78" spans="8:14" x14ac:dyDescent="0.2">
      <c r="N78" s="28"/>
    </row>
    <row r="80" spans="8:14" x14ac:dyDescent="0.2">
      <c r="H80" t="s">
        <v>68</v>
      </c>
      <c r="J80">
        <f>CORREL(K8:K71, L8:L71)</f>
        <v>8.5049889660938474E-2</v>
      </c>
    </row>
    <row r="81" spans="8:12" x14ac:dyDescent="0.2">
      <c r="H81" t="s">
        <v>69</v>
      </c>
      <c r="J81">
        <f>COUNT(J8:J71)</f>
        <v>64</v>
      </c>
    </row>
    <row r="82" spans="8:12" x14ac:dyDescent="0.2">
      <c r="H82" t="s">
        <v>60</v>
      </c>
      <c r="J82">
        <f>J80*SQRT((J81-2)/(1-J80^2))</f>
        <v>0.67211879295550303</v>
      </c>
    </row>
    <row r="83" spans="8:12" x14ac:dyDescent="0.2">
      <c r="H83" t="s">
        <v>70</v>
      </c>
      <c r="J83">
        <f>_xlfn.T.DIST.2T(J82, J81-2)</f>
        <v>0.50400512313972223</v>
      </c>
    </row>
    <row r="86" spans="8:12" x14ac:dyDescent="0.2">
      <c r="J86" s="16" t="s">
        <v>71</v>
      </c>
      <c r="K86" s="16"/>
      <c r="L86" s="16"/>
    </row>
    <row r="87" spans="8:12" x14ac:dyDescent="0.2">
      <c r="J87" s="16"/>
      <c r="K87" s="16"/>
      <c r="L87" s="16"/>
    </row>
    <row r="88" spans="8:12" x14ac:dyDescent="0.2">
      <c r="J88" s="16"/>
      <c r="K88" s="16"/>
      <c r="L88" s="16"/>
    </row>
    <row r="89" spans="8:12" x14ac:dyDescent="0.2">
      <c r="J89" s="16"/>
      <c r="K89" s="16"/>
      <c r="L89" s="16"/>
    </row>
  </sheetData>
  <mergeCells count="6">
    <mergeCell ref="B11:H14"/>
    <mergeCell ref="J86:L89"/>
    <mergeCell ref="B1:I3"/>
    <mergeCell ref="J1:R4"/>
    <mergeCell ref="B5:H7"/>
    <mergeCell ref="N75:N7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CCEC-929F-4F0F-9F05-E2703C77AF09}">
  <dimension ref="B1:R89"/>
  <sheetViews>
    <sheetView topLeftCell="B1" workbookViewId="0">
      <selection activeCell="B11" sqref="B11:G14"/>
    </sheetView>
  </sheetViews>
  <sheetFormatPr defaultRowHeight="15" x14ac:dyDescent="0.2"/>
  <cols>
    <col min="9" max="9" width="12.9140625" customWidth="1"/>
    <col min="10" max="10" width="9.81640625" bestFit="1" customWidth="1"/>
    <col min="11" max="11" width="21.1171875" bestFit="1" customWidth="1"/>
    <col min="12" max="12" width="22.59765625" bestFit="1" customWidth="1"/>
    <col min="13" max="13" width="19.1015625" customWidth="1"/>
    <col min="14" max="14" width="24.6171875" bestFit="1" customWidth="1"/>
  </cols>
  <sheetData>
    <row r="1" spans="2:18" x14ac:dyDescent="0.2">
      <c r="B1" s="18" t="s">
        <v>72</v>
      </c>
      <c r="C1" s="19"/>
      <c r="D1" s="19"/>
      <c r="E1" s="19"/>
      <c r="F1" s="19"/>
      <c r="G1" s="19"/>
      <c r="H1" s="19"/>
      <c r="I1" s="20"/>
      <c r="J1" s="14" t="s">
        <v>73</v>
      </c>
      <c r="K1" s="15"/>
      <c r="L1" s="15"/>
      <c r="M1" s="15"/>
      <c r="N1" s="15"/>
      <c r="O1" s="15"/>
      <c r="P1" s="15"/>
      <c r="Q1" s="15"/>
      <c r="R1" s="15"/>
    </row>
    <row r="2" spans="2:18" x14ac:dyDescent="0.2">
      <c r="B2" s="21"/>
      <c r="C2" s="22"/>
      <c r="D2" s="22"/>
      <c r="E2" s="22"/>
      <c r="F2" s="22"/>
      <c r="G2" s="22"/>
      <c r="H2" s="22"/>
      <c r="I2" s="23"/>
      <c r="J2" s="15"/>
      <c r="K2" s="15"/>
      <c r="L2" s="15"/>
      <c r="M2" s="15"/>
      <c r="N2" s="15"/>
      <c r="O2" s="15"/>
      <c r="P2" s="15"/>
      <c r="Q2" s="15"/>
      <c r="R2" s="15"/>
    </row>
    <row r="3" spans="2:18" x14ac:dyDescent="0.2">
      <c r="B3" s="24"/>
      <c r="C3" s="25"/>
      <c r="D3" s="25"/>
      <c r="E3" s="25"/>
      <c r="F3" s="25"/>
      <c r="G3" s="25"/>
      <c r="H3" s="25"/>
      <c r="I3" s="26"/>
      <c r="J3" s="15"/>
      <c r="K3" s="15"/>
      <c r="L3" s="15"/>
      <c r="M3" s="15"/>
      <c r="N3" s="15"/>
      <c r="O3" s="15"/>
      <c r="P3" s="15"/>
      <c r="Q3" s="15"/>
      <c r="R3" s="15"/>
    </row>
    <row r="4" spans="2:18" x14ac:dyDescent="0.2">
      <c r="J4" s="15"/>
      <c r="K4" s="15"/>
      <c r="L4" s="15"/>
      <c r="M4" s="15"/>
      <c r="N4" s="15"/>
      <c r="O4" s="15"/>
      <c r="P4" s="15"/>
      <c r="Q4" s="15"/>
      <c r="R4" s="15"/>
    </row>
    <row r="5" spans="2:18" x14ac:dyDescent="0.2">
      <c r="B5" s="27" t="s">
        <v>74</v>
      </c>
      <c r="C5" s="27"/>
      <c r="D5" s="27"/>
      <c r="E5" s="27"/>
      <c r="F5" s="27"/>
      <c r="G5" s="27"/>
      <c r="H5" s="27"/>
    </row>
    <row r="6" spans="2:18" x14ac:dyDescent="0.2">
      <c r="B6" s="27"/>
      <c r="C6" s="27"/>
      <c r="D6" s="27"/>
      <c r="E6" s="27"/>
      <c r="F6" s="27"/>
      <c r="G6" s="27"/>
      <c r="H6" s="27"/>
    </row>
    <row r="7" spans="2:18" x14ac:dyDescent="0.2">
      <c r="B7" s="27"/>
      <c r="C7" s="27"/>
      <c r="D7" s="27"/>
      <c r="E7" s="27"/>
      <c r="F7" s="27"/>
      <c r="G7" s="27"/>
      <c r="H7" s="27"/>
      <c r="J7" t="s">
        <v>36</v>
      </c>
      <c r="K7" t="s">
        <v>75</v>
      </c>
      <c r="L7" t="s">
        <v>76</v>
      </c>
    </row>
    <row r="8" spans="2:18" x14ac:dyDescent="0.2">
      <c r="J8">
        <v>1</v>
      </c>
      <c r="K8">
        <f>'data source'!S2</f>
        <v>5</v>
      </c>
      <c r="L8">
        <f>'data source'!X2</f>
        <v>4</v>
      </c>
    </row>
    <row r="9" spans="2:18" x14ac:dyDescent="0.2">
      <c r="B9" s="8" t="s">
        <v>39</v>
      </c>
      <c r="C9" s="3"/>
      <c r="D9" s="3"/>
      <c r="E9" s="3"/>
      <c r="F9" s="3"/>
      <c r="G9" s="3"/>
      <c r="H9" s="4"/>
      <c r="J9">
        <v>2</v>
      </c>
      <c r="K9">
        <f>'data source'!S3</f>
        <v>4</v>
      </c>
      <c r="L9">
        <f>'data source'!X3</f>
        <v>5</v>
      </c>
    </row>
    <row r="10" spans="2:18" x14ac:dyDescent="0.2">
      <c r="B10" s="5"/>
      <c r="C10" s="6"/>
      <c r="D10" s="6"/>
      <c r="E10" s="6"/>
      <c r="F10" s="6"/>
      <c r="G10" s="6"/>
      <c r="H10" s="7"/>
      <c r="J10">
        <v>3</v>
      </c>
      <c r="K10">
        <f>'data source'!S4</f>
        <v>5</v>
      </c>
      <c r="L10">
        <f>'data source'!X4</f>
        <v>3</v>
      </c>
    </row>
    <row r="11" spans="2:18" x14ac:dyDescent="0.2">
      <c r="B11" s="29" t="s">
        <v>77</v>
      </c>
      <c r="C11" s="30"/>
      <c r="D11" s="30"/>
      <c r="E11" s="30"/>
      <c r="F11" s="30"/>
      <c r="G11" s="30"/>
      <c r="H11" s="7"/>
      <c r="J11">
        <v>4</v>
      </c>
      <c r="K11">
        <f>'data source'!S5</f>
        <v>4</v>
      </c>
      <c r="L11">
        <f>'data source'!X5</f>
        <v>5</v>
      </c>
    </row>
    <row r="12" spans="2:18" x14ac:dyDescent="0.2">
      <c r="B12" s="29"/>
      <c r="C12" s="30"/>
      <c r="D12" s="30"/>
      <c r="E12" s="30"/>
      <c r="F12" s="30"/>
      <c r="G12" s="30"/>
      <c r="H12" s="7"/>
      <c r="J12">
        <v>5</v>
      </c>
      <c r="K12">
        <f>'data source'!S6</f>
        <v>4</v>
      </c>
      <c r="L12">
        <f>'data source'!X6</f>
        <v>5</v>
      </c>
    </row>
    <row r="13" spans="2:18" x14ac:dyDescent="0.2">
      <c r="B13" s="29"/>
      <c r="C13" s="30"/>
      <c r="D13" s="30"/>
      <c r="E13" s="30"/>
      <c r="F13" s="30"/>
      <c r="G13" s="30"/>
      <c r="H13" s="7"/>
      <c r="J13">
        <v>6</v>
      </c>
      <c r="K13">
        <f>'data source'!S7</f>
        <v>4</v>
      </c>
      <c r="L13">
        <f>'data source'!X7</f>
        <v>4</v>
      </c>
    </row>
    <row r="14" spans="2:18" x14ac:dyDescent="0.2">
      <c r="B14" s="31"/>
      <c r="C14" s="32"/>
      <c r="D14" s="32"/>
      <c r="E14" s="32"/>
      <c r="F14" s="32"/>
      <c r="G14" s="32"/>
      <c r="H14" s="11"/>
      <c r="J14">
        <v>7</v>
      </c>
      <c r="K14">
        <f>'data source'!S8</f>
        <v>4</v>
      </c>
      <c r="L14">
        <f>'data source'!X8</f>
        <v>2</v>
      </c>
    </row>
    <row r="15" spans="2:18" x14ac:dyDescent="0.2">
      <c r="J15">
        <v>8</v>
      </c>
      <c r="K15">
        <f>'data source'!S9</f>
        <v>3</v>
      </c>
      <c r="L15">
        <f>'data source'!X9</f>
        <v>5</v>
      </c>
    </row>
    <row r="16" spans="2:18" x14ac:dyDescent="0.2">
      <c r="J16">
        <v>9</v>
      </c>
      <c r="K16">
        <f>'data source'!S10</f>
        <v>5</v>
      </c>
      <c r="L16">
        <f>'data source'!X10</f>
        <v>3</v>
      </c>
    </row>
    <row r="17" spans="10:12" x14ac:dyDescent="0.2">
      <c r="J17">
        <v>10</v>
      </c>
      <c r="K17">
        <f>'data source'!S11</f>
        <v>4</v>
      </c>
      <c r="L17">
        <f>'data source'!X11</f>
        <v>5</v>
      </c>
    </row>
    <row r="18" spans="10:12" x14ac:dyDescent="0.2">
      <c r="J18">
        <v>11</v>
      </c>
      <c r="K18">
        <f>'data source'!S12</f>
        <v>4</v>
      </c>
      <c r="L18">
        <f>'data source'!X12</f>
        <v>5</v>
      </c>
    </row>
    <row r="19" spans="10:12" x14ac:dyDescent="0.2">
      <c r="J19">
        <v>12</v>
      </c>
      <c r="K19">
        <f>'data source'!S13</f>
        <v>5</v>
      </c>
      <c r="L19">
        <f>'data source'!X13</f>
        <v>4</v>
      </c>
    </row>
    <row r="20" spans="10:12" x14ac:dyDescent="0.2">
      <c r="J20">
        <v>13</v>
      </c>
      <c r="K20">
        <f>'data source'!S14</f>
        <v>4</v>
      </c>
      <c r="L20">
        <f>'data source'!X14</f>
        <v>4</v>
      </c>
    </row>
    <row r="21" spans="10:12" x14ac:dyDescent="0.2">
      <c r="J21">
        <v>14</v>
      </c>
      <c r="K21">
        <f>'data source'!S15</f>
        <v>4</v>
      </c>
      <c r="L21">
        <f>'data source'!X15</f>
        <v>4</v>
      </c>
    </row>
    <row r="22" spans="10:12" x14ac:dyDescent="0.2">
      <c r="J22">
        <v>15</v>
      </c>
      <c r="K22">
        <f>'data source'!S16</f>
        <v>3</v>
      </c>
      <c r="L22">
        <f>'data source'!X16</f>
        <v>4</v>
      </c>
    </row>
    <row r="23" spans="10:12" x14ac:dyDescent="0.2">
      <c r="J23">
        <v>16</v>
      </c>
      <c r="K23">
        <f>'data source'!S17</f>
        <v>4</v>
      </c>
      <c r="L23">
        <f>'data source'!X17</f>
        <v>4</v>
      </c>
    </row>
    <row r="24" spans="10:12" x14ac:dyDescent="0.2">
      <c r="J24">
        <v>17</v>
      </c>
      <c r="K24">
        <f>'data source'!S18</f>
        <v>3</v>
      </c>
      <c r="L24">
        <f>'data source'!X18</f>
        <v>3</v>
      </c>
    </row>
    <row r="25" spans="10:12" x14ac:dyDescent="0.2">
      <c r="J25">
        <v>18</v>
      </c>
      <c r="K25">
        <f>'data source'!S19</f>
        <v>4</v>
      </c>
      <c r="L25">
        <f>'data source'!X19</f>
        <v>5</v>
      </c>
    </row>
    <row r="26" spans="10:12" x14ac:dyDescent="0.2">
      <c r="J26">
        <v>19</v>
      </c>
      <c r="K26">
        <f>'data source'!S20</f>
        <v>3</v>
      </c>
      <c r="L26">
        <f>'data source'!X20</f>
        <v>4</v>
      </c>
    </row>
    <row r="27" spans="10:12" x14ac:dyDescent="0.2">
      <c r="J27">
        <v>20</v>
      </c>
      <c r="K27">
        <f>'data source'!S21</f>
        <v>4</v>
      </c>
      <c r="L27">
        <f>'data source'!X21</f>
        <v>4</v>
      </c>
    </row>
    <row r="28" spans="10:12" x14ac:dyDescent="0.2">
      <c r="J28">
        <v>21</v>
      </c>
      <c r="K28">
        <f>'data source'!S22</f>
        <v>5</v>
      </c>
      <c r="L28">
        <f>'data source'!X22</f>
        <v>4</v>
      </c>
    </row>
    <row r="29" spans="10:12" x14ac:dyDescent="0.2">
      <c r="J29">
        <v>22</v>
      </c>
      <c r="K29">
        <f>'data source'!S23</f>
        <v>5</v>
      </c>
      <c r="L29">
        <f>'data source'!X23</f>
        <v>5</v>
      </c>
    </row>
    <row r="30" spans="10:12" x14ac:dyDescent="0.2">
      <c r="J30">
        <v>23</v>
      </c>
      <c r="K30">
        <f>'data source'!S24</f>
        <v>2</v>
      </c>
      <c r="L30">
        <f>'data source'!X24</f>
        <v>3</v>
      </c>
    </row>
    <row r="31" spans="10:12" x14ac:dyDescent="0.2">
      <c r="J31">
        <v>24</v>
      </c>
      <c r="K31">
        <f>'data source'!S25</f>
        <v>4</v>
      </c>
      <c r="L31">
        <f>'data source'!X25</f>
        <v>3</v>
      </c>
    </row>
    <row r="32" spans="10:12" x14ac:dyDescent="0.2">
      <c r="J32">
        <v>25</v>
      </c>
      <c r="K32">
        <f>'data source'!S26</f>
        <v>4</v>
      </c>
      <c r="L32">
        <f>'data source'!X26</f>
        <v>3</v>
      </c>
    </row>
    <row r="33" spans="10:12" x14ac:dyDescent="0.2">
      <c r="J33">
        <v>26</v>
      </c>
      <c r="K33">
        <f>'data source'!S27</f>
        <v>4</v>
      </c>
      <c r="L33">
        <f>'data source'!X27</f>
        <v>5</v>
      </c>
    </row>
    <row r="34" spans="10:12" x14ac:dyDescent="0.2">
      <c r="J34">
        <v>27</v>
      </c>
      <c r="K34">
        <f>'data source'!S28</f>
        <v>4</v>
      </c>
      <c r="L34">
        <f>'data source'!X28</f>
        <v>5</v>
      </c>
    </row>
    <row r="35" spans="10:12" x14ac:dyDescent="0.2">
      <c r="J35">
        <v>28</v>
      </c>
      <c r="K35">
        <f>'data source'!S29</f>
        <v>5</v>
      </c>
      <c r="L35">
        <f>'data source'!X29</f>
        <v>5</v>
      </c>
    </row>
    <row r="36" spans="10:12" x14ac:dyDescent="0.2">
      <c r="J36">
        <v>29</v>
      </c>
      <c r="K36">
        <f>'data source'!S30</f>
        <v>5</v>
      </c>
      <c r="L36">
        <f>'data source'!X30</f>
        <v>3</v>
      </c>
    </row>
    <row r="37" spans="10:12" x14ac:dyDescent="0.2">
      <c r="J37">
        <v>30</v>
      </c>
      <c r="K37">
        <f>'data source'!S31</f>
        <v>4</v>
      </c>
      <c r="L37">
        <f>'data source'!X31</f>
        <v>4</v>
      </c>
    </row>
    <row r="38" spans="10:12" x14ac:dyDescent="0.2">
      <c r="J38">
        <v>31</v>
      </c>
      <c r="K38">
        <f>'data source'!S32</f>
        <v>4</v>
      </c>
      <c r="L38">
        <f>'data source'!X32</f>
        <v>4</v>
      </c>
    </row>
    <row r="39" spans="10:12" x14ac:dyDescent="0.2">
      <c r="J39">
        <v>32</v>
      </c>
      <c r="K39">
        <f>'data source'!S33</f>
        <v>5</v>
      </c>
      <c r="L39">
        <f>'data source'!X33</f>
        <v>5</v>
      </c>
    </row>
    <row r="40" spans="10:12" x14ac:dyDescent="0.2">
      <c r="J40">
        <v>33</v>
      </c>
      <c r="K40">
        <f>'data source'!S34</f>
        <v>5</v>
      </c>
      <c r="L40">
        <f>'data source'!X34</f>
        <v>2</v>
      </c>
    </row>
    <row r="41" spans="10:12" x14ac:dyDescent="0.2">
      <c r="J41">
        <v>34</v>
      </c>
      <c r="K41">
        <f>'data source'!S35</f>
        <v>4</v>
      </c>
      <c r="L41">
        <f>'data source'!X35</f>
        <v>4</v>
      </c>
    </row>
    <row r="42" spans="10:12" x14ac:dyDescent="0.2">
      <c r="J42">
        <v>35</v>
      </c>
      <c r="K42">
        <f>'data source'!S36</f>
        <v>5</v>
      </c>
      <c r="L42">
        <f>'data source'!X36</f>
        <v>3</v>
      </c>
    </row>
    <row r="43" spans="10:12" x14ac:dyDescent="0.2">
      <c r="J43">
        <v>36</v>
      </c>
      <c r="K43">
        <f>'data source'!S37</f>
        <v>4</v>
      </c>
      <c r="L43">
        <f>'data source'!X37</f>
        <v>5</v>
      </c>
    </row>
    <row r="44" spans="10:12" x14ac:dyDescent="0.2">
      <c r="J44">
        <v>37</v>
      </c>
      <c r="K44">
        <f>'data source'!S38</f>
        <v>2</v>
      </c>
      <c r="L44">
        <f>'data source'!X38</f>
        <v>4</v>
      </c>
    </row>
    <row r="45" spans="10:12" x14ac:dyDescent="0.2">
      <c r="J45">
        <v>38</v>
      </c>
      <c r="K45">
        <f>'data source'!S39</f>
        <v>4</v>
      </c>
      <c r="L45">
        <f>'data source'!X39</f>
        <v>4</v>
      </c>
    </row>
    <row r="46" spans="10:12" x14ac:dyDescent="0.2">
      <c r="J46">
        <v>39</v>
      </c>
      <c r="K46">
        <f>'data source'!S40</f>
        <v>4</v>
      </c>
      <c r="L46">
        <f>'data source'!X40</f>
        <v>4</v>
      </c>
    </row>
    <row r="47" spans="10:12" x14ac:dyDescent="0.2">
      <c r="J47">
        <v>40</v>
      </c>
      <c r="K47">
        <f>'data source'!S41</f>
        <v>3</v>
      </c>
      <c r="L47">
        <f>'data source'!X41</f>
        <v>5</v>
      </c>
    </row>
    <row r="48" spans="10:12" x14ac:dyDescent="0.2">
      <c r="J48">
        <v>41</v>
      </c>
      <c r="K48">
        <f>'data source'!S42</f>
        <v>4</v>
      </c>
      <c r="L48">
        <f>'data source'!X42</f>
        <v>3</v>
      </c>
    </row>
    <row r="49" spans="10:12" x14ac:dyDescent="0.2">
      <c r="J49">
        <v>42</v>
      </c>
      <c r="K49">
        <f>'data source'!S43</f>
        <v>5</v>
      </c>
      <c r="L49">
        <f>'data source'!X43</f>
        <v>3</v>
      </c>
    </row>
    <row r="50" spans="10:12" x14ac:dyDescent="0.2">
      <c r="J50">
        <v>43</v>
      </c>
      <c r="K50">
        <f>'data source'!S44</f>
        <v>3</v>
      </c>
      <c r="L50">
        <f>'data source'!X44</f>
        <v>4</v>
      </c>
    </row>
    <row r="51" spans="10:12" x14ac:dyDescent="0.2">
      <c r="J51">
        <v>44</v>
      </c>
      <c r="K51">
        <f>'data source'!S45</f>
        <v>3</v>
      </c>
      <c r="L51">
        <f>'data source'!X45</f>
        <v>4</v>
      </c>
    </row>
    <row r="52" spans="10:12" x14ac:dyDescent="0.2">
      <c r="J52">
        <v>45</v>
      </c>
      <c r="K52">
        <f>'data source'!S46</f>
        <v>3</v>
      </c>
      <c r="L52">
        <f>'data source'!X46</f>
        <v>5</v>
      </c>
    </row>
    <row r="53" spans="10:12" x14ac:dyDescent="0.2">
      <c r="J53">
        <v>46</v>
      </c>
      <c r="K53">
        <f>'data source'!S47</f>
        <v>4</v>
      </c>
      <c r="L53">
        <f>'data source'!X47</f>
        <v>4</v>
      </c>
    </row>
    <row r="54" spans="10:12" x14ac:dyDescent="0.2">
      <c r="J54">
        <v>47</v>
      </c>
      <c r="K54">
        <f>'data source'!S48</f>
        <v>2</v>
      </c>
      <c r="L54">
        <f>'data source'!X48</f>
        <v>5</v>
      </c>
    </row>
    <row r="55" spans="10:12" x14ac:dyDescent="0.2">
      <c r="J55">
        <v>48</v>
      </c>
      <c r="K55">
        <f>'data source'!S49</f>
        <v>3</v>
      </c>
      <c r="L55">
        <f>'data source'!X49</f>
        <v>5</v>
      </c>
    </row>
    <row r="56" spans="10:12" x14ac:dyDescent="0.2">
      <c r="J56">
        <v>49</v>
      </c>
      <c r="K56">
        <f>'data source'!S50</f>
        <v>2</v>
      </c>
      <c r="L56">
        <f>'data source'!X50</f>
        <v>5</v>
      </c>
    </row>
    <row r="57" spans="10:12" x14ac:dyDescent="0.2">
      <c r="J57">
        <v>50</v>
      </c>
      <c r="K57">
        <f>'data source'!S51</f>
        <v>5</v>
      </c>
      <c r="L57">
        <f>'data source'!X51</f>
        <v>3</v>
      </c>
    </row>
    <row r="58" spans="10:12" x14ac:dyDescent="0.2">
      <c r="J58">
        <v>51</v>
      </c>
      <c r="K58">
        <f>'data source'!S52</f>
        <v>5</v>
      </c>
      <c r="L58">
        <f>'data source'!X52</f>
        <v>4</v>
      </c>
    </row>
    <row r="59" spans="10:12" x14ac:dyDescent="0.2">
      <c r="J59">
        <v>52</v>
      </c>
      <c r="K59">
        <f>'data source'!S53</f>
        <v>4</v>
      </c>
      <c r="L59">
        <f>'data source'!X53</f>
        <v>5</v>
      </c>
    </row>
    <row r="60" spans="10:12" x14ac:dyDescent="0.2">
      <c r="J60">
        <v>53</v>
      </c>
      <c r="K60">
        <f>'data source'!S54</f>
        <v>3</v>
      </c>
      <c r="L60">
        <f>'data source'!X54</f>
        <v>2</v>
      </c>
    </row>
    <row r="61" spans="10:12" x14ac:dyDescent="0.2">
      <c r="J61">
        <v>54</v>
      </c>
      <c r="K61">
        <f>'data source'!S55</f>
        <v>5</v>
      </c>
      <c r="L61">
        <f>'data source'!X55</f>
        <v>2</v>
      </c>
    </row>
    <row r="62" spans="10:12" x14ac:dyDescent="0.2">
      <c r="J62">
        <v>55</v>
      </c>
      <c r="K62">
        <f>'data source'!S56</f>
        <v>2</v>
      </c>
      <c r="L62">
        <f>'data source'!X56</f>
        <v>3</v>
      </c>
    </row>
    <row r="63" spans="10:12" x14ac:dyDescent="0.2">
      <c r="J63">
        <v>56</v>
      </c>
      <c r="K63">
        <f>'data source'!S57</f>
        <v>5</v>
      </c>
      <c r="L63">
        <f>'data source'!X57</f>
        <v>4</v>
      </c>
    </row>
    <row r="64" spans="10:12" x14ac:dyDescent="0.2">
      <c r="J64">
        <v>57</v>
      </c>
      <c r="K64">
        <f>'data source'!S58</f>
        <v>3</v>
      </c>
      <c r="L64">
        <f>'data source'!X58</f>
        <v>5</v>
      </c>
    </row>
    <row r="65" spans="8:14" x14ac:dyDescent="0.2">
      <c r="J65">
        <v>58</v>
      </c>
      <c r="K65">
        <f>'data source'!S59</f>
        <v>5</v>
      </c>
      <c r="L65">
        <f>'data source'!X59</f>
        <v>4</v>
      </c>
    </row>
    <row r="66" spans="8:14" x14ac:dyDescent="0.2">
      <c r="J66">
        <v>59</v>
      </c>
      <c r="K66">
        <f>'data source'!S60</f>
        <v>5</v>
      </c>
      <c r="L66">
        <f>'data source'!X60</f>
        <v>4</v>
      </c>
    </row>
    <row r="67" spans="8:14" x14ac:dyDescent="0.2">
      <c r="J67">
        <v>60</v>
      </c>
      <c r="K67">
        <f>'data source'!S61</f>
        <v>4</v>
      </c>
      <c r="L67">
        <f>'data source'!X61</f>
        <v>5</v>
      </c>
    </row>
    <row r="68" spans="8:14" x14ac:dyDescent="0.2">
      <c r="J68">
        <v>61</v>
      </c>
      <c r="K68">
        <f>'data source'!S62</f>
        <v>4</v>
      </c>
      <c r="L68">
        <f>'data source'!X62</f>
        <v>4</v>
      </c>
    </row>
    <row r="69" spans="8:14" x14ac:dyDescent="0.2">
      <c r="J69">
        <v>62</v>
      </c>
      <c r="K69">
        <f>'data source'!S63</f>
        <v>3</v>
      </c>
      <c r="L69">
        <f>'data source'!X63</f>
        <v>3</v>
      </c>
    </row>
    <row r="70" spans="8:14" x14ac:dyDescent="0.2">
      <c r="J70">
        <v>63</v>
      </c>
      <c r="K70">
        <f>'data source'!S64</f>
        <v>3</v>
      </c>
      <c r="L70">
        <f>'data source'!X64</f>
        <v>3</v>
      </c>
    </row>
    <row r="71" spans="8:14" x14ac:dyDescent="0.2">
      <c r="J71">
        <v>64</v>
      </c>
      <c r="K71">
        <f>'data source'!S65</f>
        <v>3</v>
      </c>
      <c r="L71">
        <f>'data source'!X65</f>
        <v>3</v>
      </c>
    </row>
    <row r="73" spans="8:14" x14ac:dyDescent="0.2">
      <c r="H73" t="s">
        <v>41</v>
      </c>
    </row>
    <row r="75" spans="8:14" x14ac:dyDescent="0.2">
      <c r="J75" t="s">
        <v>42</v>
      </c>
      <c r="K75">
        <f>AVERAGEIF(K8:K71, "&lt;&gt;0")</f>
        <v>3.90625</v>
      </c>
      <c r="L75">
        <f>AVERAGEIF(L8:L71, "&lt;&gt;0")</f>
        <v>3.96875</v>
      </c>
      <c r="N75" s="28"/>
    </row>
    <row r="76" spans="8:14" x14ac:dyDescent="0.2">
      <c r="J76" t="s">
        <v>44</v>
      </c>
      <c r="K76" cm="1">
        <f t="array" ref="K76">_xlfn.VAR.S(IF(K8:K71&lt;&gt;0, K8:K71))</f>
        <v>0.81646825396825395</v>
      </c>
      <c r="L76" cm="1">
        <f t="array" ref="L76">_xlfn.VAR.S(IF(L8:L71&lt;&gt;0, L8:L71))</f>
        <v>0.82440476190476186</v>
      </c>
      <c r="N76" s="28"/>
    </row>
    <row r="77" spans="8:14" x14ac:dyDescent="0.2">
      <c r="N77" s="28"/>
    </row>
    <row r="78" spans="8:14" x14ac:dyDescent="0.2">
      <c r="N78" s="28"/>
    </row>
    <row r="81" spans="10:12" x14ac:dyDescent="0.2">
      <c r="J81" t="s">
        <v>78</v>
      </c>
      <c r="L81">
        <f>CORREL(K8:K71,L8:L71)</f>
        <v>-0.11971119472219917</v>
      </c>
    </row>
    <row r="82" spans="10:12" x14ac:dyDescent="0.2">
      <c r="J82" t="s">
        <v>79</v>
      </c>
      <c r="L82">
        <f>COUNT(K8:K71)</f>
        <v>64</v>
      </c>
    </row>
    <row r="83" spans="10:12" x14ac:dyDescent="0.2">
      <c r="J83" t="s">
        <v>80</v>
      </c>
      <c r="L83">
        <f>L81*SQRT((L82-2)/(1-L81^2))</f>
        <v>-0.94943450317483991</v>
      </c>
    </row>
    <row r="84" spans="10:12" x14ac:dyDescent="0.2">
      <c r="J84" t="s">
        <v>70</v>
      </c>
      <c r="L84">
        <f>_xlfn.T.DIST.2T(ABS(L83), L82-2)</f>
        <v>0.34608599316070687</v>
      </c>
    </row>
    <row r="88" spans="10:12" x14ac:dyDescent="0.2">
      <c r="K88" s="10"/>
    </row>
    <row r="89" spans="10:12" x14ac:dyDescent="0.2">
      <c r="K89" s="10"/>
    </row>
  </sheetData>
  <mergeCells count="5">
    <mergeCell ref="B1:I3"/>
    <mergeCell ref="J1:R4"/>
    <mergeCell ref="B5:H7"/>
    <mergeCell ref="B11:G14"/>
    <mergeCell ref="N75:N7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3122-6829-48AA-87D8-12DD73DA7441}">
  <dimension ref="B1:R89"/>
  <sheetViews>
    <sheetView workbookViewId="0">
      <selection activeCell="B4" sqref="B4"/>
    </sheetView>
  </sheetViews>
  <sheetFormatPr defaultRowHeight="15" x14ac:dyDescent="0.2"/>
  <cols>
    <col min="2" max="2" width="36.05078125" bestFit="1" customWidth="1"/>
    <col min="9" max="9" width="12.9140625" customWidth="1"/>
    <col min="10" max="10" width="9.81640625" bestFit="1" customWidth="1"/>
    <col min="11" max="11" width="21.1171875" bestFit="1" customWidth="1"/>
    <col min="12" max="12" width="22.59765625" bestFit="1" customWidth="1"/>
    <col min="13" max="13" width="19.1015625" customWidth="1"/>
    <col min="14" max="14" width="24.6171875" bestFit="1" customWidth="1"/>
  </cols>
  <sheetData>
    <row r="1" spans="2:18" x14ac:dyDescent="0.2">
      <c r="B1" s="18" t="s">
        <v>81</v>
      </c>
      <c r="C1" s="19"/>
      <c r="D1" s="19"/>
      <c r="E1" s="19"/>
      <c r="F1" s="19"/>
      <c r="G1" s="19"/>
      <c r="H1" s="19"/>
      <c r="I1" s="20"/>
      <c r="J1" s="14" t="s">
        <v>82</v>
      </c>
      <c r="K1" s="15"/>
      <c r="L1" s="15"/>
      <c r="M1" s="15"/>
      <c r="N1" s="15"/>
      <c r="O1" s="15"/>
      <c r="P1" s="15"/>
      <c r="Q1" s="15"/>
      <c r="R1" s="15"/>
    </row>
    <row r="2" spans="2:18" x14ac:dyDescent="0.2">
      <c r="B2" s="21"/>
      <c r="C2" s="22"/>
      <c r="D2" s="22"/>
      <c r="E2" s="22"/>
      <c r="F2" s="22"/>
      <c r="G2" s="22"/>
      <c r="H2" s="22"/>
      <c r="I2" s="23"/>
      <c r="J2" s="15"/>
      <c r="K2" s="15"/>
      <c r="L2" s="15"/>
      <c r="M2" s="15"/>
      <c r="N2" s="15"/>
      <c r="O2" s="15"/>
      <c r="P2" s="15"/>
      <c r="Q2" s="15"/>
      <c r="R2" s="15"/>
    </row>
    <row r="3" spans="2:18" x14ac:dyDescent="0.2">
      <c r="B3" s="24"/>
      <c r="C3" s="25"/>
      <c r="D3" s="25"/>
      <c r="E3" s="25"/>
      <c r="F3" s="25"/>
      <c r="G3" s="25"/>
      <c r="H3" s="25"/>
      <c r="I3" s="26"/>
      <c r="J3" s="15"/>
      <c r="K3" s="15"/>
      <c r="L3" s="15"/>
      <c r="M3" s="15"/>
      <c r="N3" s="15"/>
      <c r="O3" s="15"/>
      <c r="P3" s="15"/>
      <c r="Q3" s="15"/>
      <c r="R3" s="15"/>
    </row>
    <row r="4" spans="2:18" x14ac:dyDescent="0.2">
      <c r="B4" s="10"/>
      <c r="J4" s="15"/>
      <c r="K4" s="15"/>
      <c r="L4" s="15"/>
      <c r="M4" s="15"/>
      <c r="N4" s="15"/>
      <c r="O4" s="15"/>
      <c r="P4" s="15"/>
      <c r="Q4" s="15"/>
      <c r="R4" s="15"/>
    </row>
    <row r="5" spans="2:18" x14ac:dyDescent="0.2">
      <c r="B5" s="27" t="s">
        <v>83</v>
      </c>
      <c r="C5" s="27"/>
      <c r="D5" s="27"/>
      <c r="E5" s="27"/>
      <c r="F5" s="27"/>
      <c r="G5" s="27"/>
      <c r="H5" s="27"/>
    </row>
    <row r="6" spans="2:18" x14ac:dyDescent="0.2">
      <c r="B6" s="27"/>
      <c r="C6" s="27"/>
      <c r="D6" s="27"/>
      <c r="E6" s="27"/>
      <c r="F6" s="27"/>
      <c r="G6" s="27"/>
      <c r="H6" s="27"/>
    </row>
    <row r="7" spans="2:18" x14ac:dyDescent="0.2">
      <c r="B7" s="27"/>
      <c r="C7" s="27"/>
      <c r="D7" s="27"/>
      <c r="E7" s="27"/>
      <c r="F7" s="27"/>
      <c r="G7" s="27"/>
      <c r="H7" s="27"/>
      <c r="J7" t="s">
        <v>36</v>
      </c>
      <c r="K7" t="s">
        <v>84</v>
      </c>
      <c r="L7" t="s">
        <v>85</v>
      </c>
    </row>
    <row r="8" spans="2:18" x14ac:dyDescent="0.2">
      <c r="J8">
        <v>1</v>
      </c>
      <c r="K8">
        <f>'data source'!X2</f>
        <v>4</v>
      </c>
      <c r="L8">
        <f>'data source'!V2</f>
        <v>5</v>
      </c>
    </row>
    <row r="9" spans="2:18" x14ac:dyDescent="0.2">
      <c r="B9" s="8" t="s">
        <v>39</v>
      </c>
      <c r="C9" s="3"/>
      <c r="D9" s="3"/>
      <c r="E9" s="3"/>
      <c r="F9" s="3"/>
      <c r="G9" s="3"/>
      <c r="H9" s="4"/>
      <c r="J9">
        <v>2</v>
      </c>
      <c r="K9">
        <f>'data source'!X3</f>
        <v>5</v>
      </c>
      <c r="L9">
        <f>'data source'!V3</f>
        <v>4</v>
      </c>
    </row>
    <row r="10" spans="2:18" x14ac:dyDescent="0.2">
      <c r="B10" s="5"/>
      <c r="C10" s="6"/>
      <c r="D10" s="6"/>
      <c r="E10" s="6"/>
      <c r="F10" s="6"/>
      <c r="G10" s="6"/>
      <c r="H10" s="7"/>
      <c r="J10">
        <v>3</v>
      </c>
      <c r="K10">
        <f>'data source'!X4</f>
        <v>3</v>
      </c>
      <c r="L10">
        <f>'data source'!V4</f>
        <v>3</v>
      </c>
    </row>
    <row r="11" spans="2:18" x14ac:dyDescent="0.2">
      <c r="B11" s="29" t="s">
        <v>86</v>
      </c>
      <c r="C11" s="30"/>
      <c r="D11" s="30"/>
      <c r="E11" s="30"/>
      <c r="F11" s="30"/>
      <c r="G11" s="30"/>
      <c r="H11" s="7"/>
      <c r="J11">
        <v>4</v>
      </c>
      <c r="K11">
        <f>'data source'!X5</f>
        <v>5</v>
      </c>
      <c r="L11">
        <f>'data source'!V5</f>
        <v>5</v>
      </c>
    </row>
    <row r="12" spans="2:18" x14ac:dyDescent="0.2">
      <c r="B12" s="29"/>
      <c r="C12" s="30"/>
      <c r="D12" s="30"/>
      <c r="E12" s="30"/>
      <c r="F12" s="30"/>
      <c r="G12" s="30"/>
      <c r="H12" s="7"/>
      <c r="J12">
        <v>5</v>
      </c>
      <c r="K12">
        <f>'data source'!X6</f>
        <v>5</v>
      </c>
      <c r="L12">
        <f>'data source'!V6</f>
        <v>2</v>
      </c>
    </row>
    <row r="13" spans="2:18" x14ac:dyDescent="0.2">
      <c r="B13" s="29"/>
      <c r="C13" s="30"/>
      <c r="D13" s="30"/>
      <c r="E13" s="30"/>
      <c r="F13" s="30"/>
      <c r="G13" s="30"/>
      <c r="H13" s="7"/>
      <c r="J13">
        <v>6</v>
      </c>
      <c r="K13">
        <f>'data source'!X7</f>
        <v>4</v>
      </c>
      <c r="L13">
        <f>'data source'!V7</f>
        <v>4</v>
      </c>
    </row>
    <row r="14" spans="2:18" x14ac:dyDescent="0.2">
      <c r="B14" s="31"/>
      <c r="C14" s="32"/>
      <c r="D14" s="32"/>
      <c r="E14" s="32"/>
      <c r="F14" s="32"/>
      <c r="G14" s="32"/>
      <c r="H14" s="11"/>
      <c r="J14">
        <v>7</v>
      </c>
      <c r="K14">
        <f>'data source'!X8</f>
        <v>2</v>
      </c>
      <c r="L14">
        <f>'data source'!V8</f>
        <v>5</v>
      </c>
    </row>
    <row r="15" spans="2:18" x14ac:dyDescent="0.2">
      <c r="J15">
        <v>8</v>
      </c>
      <c r="K15">
        <f>'data source'!X9</f>
        <v>5</v>
      </c>
      <c r="L15">
        <f>'data source'!V9</f>
        <v>2</v>
      </c>
    </row>
    <row r="16" spans="2:18" x14ac:dyDescent="0.2">
      <c r="J16">
        <v>9</v>
      </c>
      <c r="K16">
        <f>'data source'!X10</f>
        <v>3</v>
      </c>
      <c r="L16">
        <f>'data source'!V10</f>
        <v>5</v>
      </c>
    </row>
    <row r="17" spans="10:12" x14ac:dyDescent="0.2">
      <c r="J17">
        <v>10</v>
      </c>
      <c r="K17">
        <f>'data source'!X11</f>
        <v>5</v>
      </c>
      <c r="L17">
        <f>'data source'!V11</f>
        <v>4</v>
      </c>
    </row>
    <row r="18" spans="10:12" x14ac:dyDescent="0.2">
      <c r="J18">
        <v>11</v>
      </c>
      <c r="K18">
        <f>'data source'!X12</f>
        <v>5</v>
      </c>
      <c r="L18">
        <f>'data source'!V12</f>
        <v>4</v>
      </c>
    </row>
    <row r="19" spans="10:12" x14ac:dyDescent="0.2">
      <c r="J19">
        <v>12</v>
      </c>
      <c r="K19">
        <f>'data source'!X13</f>
        <v>4</v>
      </c>
      <c r="L19">
        <f>'data source'!V13</f>
        <v>4</v>
      </c>
    </row>
    <row r="20" spans="10:12" x14ac:dyDescent="0.2">
      <c r="J20">
        <v>13</v>
      </c>
      <c r="K20">
        <f>'data source'!X14</f>
        <v>4</v>
      </c>
      <c r="L20">
        <f>'data source'!V14</f>
        <v>5</v>
      </c>
    </row>
    <row r="21" spans="10:12" x14ac:dyDescent="0.2">
      <c r="J21">
        <v>14</v>
      </c>
      <c r="K21">
        <f>'data source'!X15</f>
        <v>4</v>
      </c>
      <c r="L21">
        <f>'data source'!V15</f>
        <v>4</v>
      </c>
    </row>
    <row r="22" spans="10:12" x14ac:dyDescent="0.2">
      <c r="J22">
        <v>15</v>
      </c>
      <c r="K22">
        <f>'data source'!X16</f>
        <v>4</v>
      </c>
      <c r="L22">
        <f>'data source'!V16</f>
        <v>3</v>
      </c>
    </row>
    <row r="23" spans="10:12" x14ac:dyDescent="0.2">
      <c r="J23">
        <v>16</v>
      </c>
      <c r="K23">
        <f>'data source'!X17</f>
        <v>4</v>
      </c>
      <c r="L23">
        <f>'data source'!V17</f>
        <v>4</v>
      </c>
    </row>
    <row r="24" spans="10:12" x14ac:dyDescent="0.2">
      <c r="J24">
        <v>17</v>
      </c>
      <c r="K24">
        <f>'data source'!X18</f>
        <v>3</v>
      </c>
      <c r="L24">
        <f>'data source'!V18</f>
        <v>5</v>
      </c>
    </row>
    <row r="25" spans="10:12" x14ac:dyDescent="0.2">
      <c r="J25">
        <v>18</v>
      </c>
      <c r="K25">
        <f>'data source'!X19</f>
        <v>5</v>
      </c>
      <c r="L25">
        <f>'data source'!V19</f>
        <v>5</v>
      </c>
    </row>
    <row r="26" spans="10:12" x14ac:dyDescent="0.2">
      <c r="J26">
        <v>19</v>
      </c>
      <c r="K26">
        <f>'data source'!X20</f>
        <v>4</v>
      </c>
      <c r="L26">
        <f>'data source'!V20</f>
        <v>3</v>
      </c>
    </row>
    <row r="27" spans="10:12" x14ac:dyDescent="0.2">
      <c r="J27">
        <v>20</v>
      </c>
      <c r="K27">
        <f>'data source'!X21</f>
        <v>4</v>
      </c>
      <c r="L27">
        <f>'data source'!V21</f>
        <v>4</v>
      </c>
    </row>
    <row r="28" spans="10:12" x14ac:dyDescent="0.2">
      <c r="J28">
        <v>21</v>
      </c>
      <c r="K28">
        <f>'data source'!X22</f>
        <v>4</v>
      </c>
      <c r="L28">
        <f>'data source'!V22</f>
        <v>5</v>
      </c>
    </row>
    <row r="29" spans="10:12" x14ac:dyDescent="0.2">
      <c r="J29">
        <v>22</v>
      </c>
      <c r="K29">
        <f>'data source'!X23</f>
        <v>5</v>
      </c>
      <c r="L29">
        <f>'data source'!V23</f>
        <v>2</v>
      </c>
    </row>
    <row r="30" spans="10:12" x14ac:dyDescent="0.2">
      <c r="J30">
        <v>23</v>
      </c>
      <c r="K30">
        <f>'data source'!X24</f>
        <v>3</v>
      </c>
      <c r="L30">
        <f>'data source'!V24</f>
        <v>5</v>
      </c>
    </row>
    <row r="31" spans="10:12" x14ac:dyDescent="0.2">
      <c r="J31">
        <v>24</v>
      </c>
      <c r="K31">
        <f>'data source'!X25</f>
        <v>3</v>
      </c>
      <c r="L31">
        <f>'data source'!V25</f>
        <v>5</v>
      </c>
    </row>
    <row r="32" spans="10:12" x14ac:dyDescent="0.2">
      <c r="J32">
        <v>25</v>
      </c>
      <c r="K32">
        <f>'data source'!X26</f>
        <v>3</v>
      </c>
      <c r="L32">
        <f>'data source'!V26</f>
        <v>3</v>
      </c>
    </row>
    <row r="33" spans="10:12" x14ac:dyDescent="0.2">
      <c r="J33">
        <v>26</v>
      </c>
      <c r="K33">
        <f>'data source'!X27</f>
        <v>5</v>
      </c>
      <c r="L33">
        <f>'data source'!V27</f>
        <v>3</v>
      </c>
    </row>
    <row r="34" spans="10:12" x14ac:dyDescent="0.2">
      <c r="J34">
        <v>27</v>
      </c>
      <c r="K34">
        <f>'data source'!X28</f>
        <v>5</v>
      </c>
      <c r="L34">
        <f>'data source'!V28</f>
        <v>5</v>
      </c>
    </row>
    <row r="35" spans="10:12" x14ac:dyDescent="0.2">
      <c r="J35">
        <v>28</v>
      </c>
      <c r="K35">
        <f>'data source'!X29</f>
        <v>5</v>
      </c>
      <c r="L35">
        <f>'data source'!V29</f>
        <v>3</v>
      </c>
    </row>
    <row r="36" spans="10:12" x14ac:dyDescent="0.2">
      <c r="J36">
        <v>29</v>
      </c>
      <c r="K36">
        <f>'data source'!X30</f>
        <v>3</v>
      </c>
      <c r="L36">
        <f>'data source'!V30</f>
        <v>4</v>
      </c>
    </row>
    <row r="37" spans="10:12" x14ac:dyDescent="0.2">
      <c r="J37">
        <v>30</v>
      </c>
      <c r="K37">
        <f>'data source'!X31</f>
        <v>4</v>
      </c>
      <c r="L37">
        <f>'data source'!V31</f>
        <v>5</v>
      </c>
    </row>
    <row r="38" spans="10:12" x14ac:dyDescent="0.2">
      <c r="J38">
        <v>31</v>
      </c>
      <c r="K38">
        <f>'data source'!X32</f>
        <v>4</v>
      </c>
      <c r="L38">
        <f>'data source'!V32</f>
        <v>4</v>
      </c>
    </row>
    <row r="39" spans="10:12" x14ac:dyDescent="0.2">
      <c r="J39">
        <v>32</v>
      </c>
      <c r="K39">
        <f>'data source'!X33</f>
        <v>5</v>
      </c>
      <c r="L39">
        <f>'data source'!V33</f>
        <v>5</v>
      </c>
    </row>
    <row r="40" spans="10:12" x14ac:dyDescent="0.2">
      <c r="J40">
        <v>33</v>
      </c>
      <c r="K40">
        <f>'data source'!X34</f>
        <v>2</v>
      </c>
      <c r="L40">
        <f>'data source'!V34</f>
        <v>5</v>
      </c>
    </row>
    <row r="41" spans="10:12" x14ac:dyDescent="0.2">
      <c r="J41">
        <v>34</v>
      </c>
      <c r="K41">
        <f>'data source'!X35</f>
        <v>4</v>
      </c>
      <c r="L41">
        <f>'data source'!V35</f>
        <v>3</v>
      </c>
    </row>
    <row r="42" spans="10:12" x14ac:dyDescent="0.2">
      <c r="J42">
        <v>35</v>
      </c>
      <c r="K42">
        <f>'data source'!X36</f>
        <v>3</v>
      </c>
      <c r="L42">
        <f>'data source'!V36</f>
        <v>5</v>
      </c>
    </row>
    <row r="43" spans="10:12" x14ac:dyDescent="0.2">
      <c r="J43">
        <v>36</v>
      </c>
      <c r="K43">
        <f>'data source'!X37</f>
        <v>5</v>
      </c>
      <c r="L43">
        <f>'data source'!V37</f>
        <v>5</v>
      </c>
    </row>
    <row r="44" spans="10:12" x14ac:dyDescent="0.2">
      <c r="J44">
        <v>37</v>
      </c>
      <c r="K44">
        <f>'data source'!X38</f>
        <v>4</v>
      </c>
      <c r="L44">
        <f>'data source'!V38</f>
        <v>5</v>
      </c>
    </row>
    <row r="45" spans="10:12" x14ac:dyDescent="0.2">
      <c r="J45">
        <v>38</v>
      </c>
      <c r="K45">
        <f>'data source'!X39</f>
        <v>4</v>
      </c>
      <c r="L45">
        <f>'data source'!V39</f>
        <v>4</v>
      </c>
    </row>
    <row r="46" spans="10:12" x14ac:dyDescent="0.2">
      <c r="J46">
        <v>39</v>
      </c>
      <c r="K46">
        <f>'data source'!X40</f>
        <v>4</v>
      </c>
      <c r="L46">
        <f>'data source'!V40</f>
        <v>4</v>
      </c>
    </row>
    <row r="47" spans="10:12" x14ac:dyDescent="0.2">
      <c r="J47">
        <v>40</v>
      </c>
      <c r="K47">
        <f>'data source'!X41</f>
        <v>5</v>
      </c>
      <c r="L47">
        <f>'data source'!V41</f>
        <v>4</v>
      </c>
    </row>
    <row r="48" spans="10:12" x14ac:dyDescent="0.2">
      <c r="J48">
        <v>41</v>
      </c>
      <c r="K48">
        <f>'data source'!X42</f>
        <v>3</v>
      </c>
      <c r="L48">
        <f>'data source'!V42</f>
        <v>3</v>
      </c>
    </row>
    <row r="49" spans="10:12" x14ac:dyDescent="0.2">
      <c r="J49">
        <v>42</v>
      </c>
      <c r="K49">
        <f>'data source'!X43</f>
        <v>3</v>
      </c>
      <c r="L49">
        <f>'data source'!V43</f>
        <v>4</v>
      </c>
    </row>
    <row r="50" spans="10:12" x14ac:dyDescent="0.2">
      <c r="J50">
        <v>43</v>
      </c>
      <c r="K50">
        <f>'data source'!X44</f>
        <v>4</v>
      </c>
      <c r="L50">
        <f>'data source'!V44</f>
        <v>4</v>
      </c>
    </row>
    <row r="51" spans="10:12" x14ac:dyDescent="0.2">
      <c r="J51">
        <v>44</v>
      </c>
      <c r="K51">
        <f>'data source'!X45</f>
        <v>4</v>
      </c>
      <c r="L51">
        <f>'data source'!V45</f>
        <v>5</v>
      </c>
    </row>
    <row r="52" spans="10:12" x14ac:dyDescent="0.2">
      <c r="J52">
        <v>45</v>
      </c>
      <c r="K52">
        <f>'data source'!X46</f>
        <v>5</v>
      </c>
      <c r="L52">
        <f>'data source'!V46</f>
        <v>4</v>
      </c>
    </row>
    <row r="53" spans="10:12" x14ac:dyDescent="0.2">
      <c r="J53">
        <v>46</v>
      </c>
      <c r="K53">
        <f>'data source'!X47</f>
        <v>4</v>
      </c>
      <c r="L53">
        <f>'data source'!V47</f>
        <v>2</v>
      </c>
    </row>
    <row r="54" spans="10:12" x14ac:dyDescent="0.2">
      <c r="J54">
        <v>47</v>
      </c>
      <c r="K54">
        <f>'data source'!X48</f>
        <v>5</v>
      </c>
      <c r="L54">
        <f>'data source'!V48</f>
        <v>3</v>
      </c>
    </row>
    <row r="55" spans="10:12" x14ac:dyDescent="0.2">
      <c r="J55">
        <v>48</v>
      </c>
      <c r="K55">
        <f>'data source'!X49</f>
        <v>5</v>
      </c>
      <c r="L55">
        <f>'data source'!V49</f>
        <v>4</v>
      </c>
    </row>
    <row r="56" spans="10:12" x14ac:dyDescent="0.2">
      <c r="J56">
        <v>49</v>
      </c>
      <c r="K56">
        <f>'data source'!X50</f>
        <v>5</v>
      </c>
      <c r="L56">
        <f>'data source'!V50</f>
        <v>3</v>
      </c>
    </row>
    <row r="57" spans="10:12" x14ac:dyDescent="0.2">
      <c r="J57">
        <v>50</v>
      </c>
      <c r="K57">
        <f>'data source'!X51</f>
        <v>3</v>
      </c>
      <c r="L57">
        <f>'data source'!V51</f>
        <v>5</v>
      </c>
    </row>
    <row r="58" spans="10:12" x14ac:dyDescent="0.2">
      <c r="J58">
        <v>51</v>
      </c>
      <c r="K58">
        <f>'data source'!X52</f>
        <v>4</v>
      </c>
      <c r="L58">
        <f>'data source'!V52</f>
        <v>3</v>
      </c>
    </row>
    <row r="59" spans="10:12" x14ac:dyDescent="0.2">
      <c r="J59">
        <v>52</v>
      </c>
      <c r="K59">
        <f>'data source'!X53</f>
        <v>5</v>
      </c>
      <c r="L59">
        <f>'data source'!V53</f>
        <v>5</v>
      </c>
    </row>
    <row r="60" spans="10:12" x14ac:dyDescent="0.2">
      <c r="J60">
        <v>53</v>
      </c>
      <c r="K60">
        <f>'data source'!X54</f>
        <v>2</v>
      </c>
      <c r="L60">
        <f>'data source'!V54</f>
        <v>3</v>
      </c>
    </row>
    <row r="61" spans="10:12" x14ac:dyDescent="0.2">
      <c r="J61">
        <v>54</v>
      </c>
      <c r="K61">
        <f>'data source'!X55</f>
        <v>2</v>
      </c>
      <c r="L61">
        <f>'data source'!V55</f>
        <v>5</v>
      </c>
    </row>
    <row r="62" spans="10:12" x14ac:dyDescent="0.2">
      <c r="J62">
        <v>55</v>
      </c>
      <c r="K62">
        <f>'data source'!X56</f>
        <v>3</v>
      </c>
      <c r="L62">
        <f>'data source'!V56</f>
        <v>3</v>
      </c>
    </row>
    <row r="63" spans="10:12" x14ac:dyDescent="0.2">
      <c r="J63">
        <v>56</v>
      </c>
      <c r="K63">
        <f>'data source'!X57</f>
        <v>4</v>
      </c>
      <c r="L63">
        <f>'data source'!V57</f>
        <v>5</v>
      </c>
    </row>
    <row r="64" spans="10:12" x14ac:dyDescent="0.2">
      <c r="J64">
        <v>57</v>
      </c>
      <c r="K64">
        <f>'data source'!X58</f>
        <v>5</v>
      </c>
      <c r="L64">
        <f>'data source'!V58</f>
        <v>5</v>
      </c>
    </row>
    <row r="65" spans="8:14" x14ac:dyDescent="0.2">
      <c r="J65">
        <v>58</v>
      </c>
      <c r="K65">
        <f>'data source'!X59</f>
        <v>4</v>
      </c>
      <c r="L65">
        <f>'data source'!V59</f>
        <v>5</v>
      </c>
    </row>
    <row r="66" spans="8:14" x14ac:dyDescent="0.2">
      <c r="J66">
        <v>59</v>
      </c>
      <c r="K66">
        <f>'data source'!X60</f>
        <v>4</v>
      </c>
      <c r="L66">
        <f>'data source'!V60</f>
        <v>4</v>
      </c>
    </row>
    <row r="67" spans="8:14" x14ac:dyDescent="0.2">
      <c r="J67">
        <v>60</v>
      </c>
      <c r="K67">
        <f>'data source'!X61</f>
        <v>5</v>
      </c>
      <c r="L67">
        <f>'data source'!V61</f>
        <v>3</v>
      </c>
    </row>
    <row r="68" spans="8:14" x14ac:dyDescent="0.2">
      <c r="J68">
        <v>61</v>
      </c>
      <c r="K68">
        <f>'data source'!X62</f>
        <v>4</v>
      </c>
      <c r="L68">
        <f>'data source'!V62</f>
        <v>5</v>
      </c>
    </row>
    <row r="69" spans="8:14" x14ac:dyDescent="0.2">
      <c r="J69">
        <v>62</v>
      </c>
      <c r="K69">
        <f>'data source'!X63</f>
        <v>3</v>
      </c>
      <c r="L69">
        <f>'data source'!V63</f>
        <v>4</v>
      </c>
    </row>
    <row r="70" spans="8:14" x14ac:dyDescent="0.2">
      <c r="J70">
        <v>63</v>
      </c>
      <c r="K70">
        <f>'data source'!X64</f>
        <v>3</v>
      </c>
      <c r="L70">
        <f>'data source'!V64</f>
        <v>5</v>
      </c>
    </row>
    <row r="71" spans="8:14" x14ac:dyDescent="0.2">
      <c r="J71">
        <v>64</v>
      </c>
      <c r="K71">
        <f>'data source'!X65</f>
        <v>3</v>
      </c>
      <c r="L71">
        <f>'data source'!V65</f>
        <v>4</v>
      </c>
    </row>
    <row r="73" spans="8:14" x14ac:dyDescent="0.2">
      <c r="H73" t="s">
        <v>41</v>
      </c>
    </row>
    <row r="75" spans="8:14" x14ac:dyDescent="0.2">
      <c r="J75" t="s">
        <v>42</v>
      </c>
      <c r="K75">
        <f>AVERAGEIF(K8:K71, "&lt;&gt;0")</f>
        <v>3.96875</v>
      </c>
      <c r="L75">
        <f>AVERAGEIF(L8:L71, "&lt;&gt;0")</f>
        <v>4.0625</v>
      </c>
      <c r="N75" s="28"/>
    </row>
    <row r="76" spans="8:14" x14ac:dyDescent="0.2">
      <c r="J76" t="s">
        <v>44</v>
      </c>
      <c r="K76" cm="1">
        <f t="array" ref="K76">_xlfn.VAR.S(IF(K8:K71&lt;&gt;0, K8:K71))</f>
        <v>0.82440476190476186</v>
      </c>
      <c r="L76" cm="1">
        <f t="array" ref="L76">_xlfn.VAR.S(IF(L8:L71&lt;&gt;0, L8:L71))</f>
        <v>0.88492063492063489</v>
      </c>
      <c r="N76" s="28"/>
    </row>
    <row r="77" spans="8:14" x14ac:dyDescent="0.2">
      <c r="N77" s="28"/>
    </row>
    <row r="78" spans="8:14" x14ac:dyDescent="0.2">
      <c r="N78" s="28"/>
    </row>
    <row r="81" spans="10:12" x14ac:dyDescent="0.2">
      <c r="J81" t="s">
        <v>78</v>
      </c>
      <c r="L81">
        <f>CORREL(K8:K71,L8:L71)</f>
        <v>-0.20209999799301809</v>
      </c>
    </row>
    <row r="82" spans="10:12" x14ac:dyDescent="0.2">
      <c r="J82" t="s">
        <v>79</v>
      </c>
      <c r="L82">
        <f>COUNT(K8:K71)</f>
        <v>64</v>
      </c>
    </row>
    <row r="83" spans="10:12" x14ac:dyDescent="0.2">
      <c r="J83" t="s">
        <v>80</v>
      </c>
      <c r="L83">
        <f>L81*SQRT((L82-2)/(1-L81^2))</f>
        <v>-1.6248662671658161</v>
      </c>
    </row>
    <row r="84" spans="10:12" x14ac:dyDescent="0.2">
      <c r="J84" t="s">
        <v>70</v>
      </c>
      <c r="L84">
        <f>_xlfn.T.DIST.2T(ABS(L83), L82-2)</f>
        <v>0.10926439751169503</v>
      </c>
    </row>
    <row r="88" spans="10:12" x14ac:dyDescent="0.2">
      <c r="K88" s="10"/>
    </row>
    <row r="89" spans="10:12" x14ac:dyDescent="0.2">
      <c r="K89" s="10"/>
    </row>
  </sheetData>
  <mergeCells count="5">
    <mergeCell ref="B1:I3"/>
    <mergeCell ref="J1:R4"/>
    <mergeCell ref="B5:H7"/>
    <mergeCell ref="B11:G14"/>
    <mergeCell ref="N75:N7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E6D9-839D-4D15-9654-3C7ACD42DEB3}">
  <dimension ref="B1:R89"/>
  <sheetViews>
    <sheetView workbookViewId="0">
      <selection activeCell="J1" sqref="J1:R4"/>
    </sheetView>
  </sheetViews>
  <sheetFormatPr defaultRowHeight="15" x14ac:dyDescent="0.2"/>
  <cols>
    <col min="9" max="9" width="12.9140625" customWidth="1"/>
    <col min="10" max="10" width="9.81640625" bestFit="1" customWidth="1"/>
    <col min="11" max="11" width="21.1171875" bestFit="1" customWidth="1"/>
    <col min="12" max="12" width="22.59765625" bestFit="1" customWidth="1"/>
    <col min="13" max="13" width="19.1015625" customWidth="1"/>
    <col min="14" max="14" width="24.6171875" bestFit="1" customWidth="1"/>
  </cols>
  <sheetData>
    <row r="1" spans="2:18" x14ac:dyDescent="0.2">
      <c r="B1" s="18" t="s">
        <v>87</v>
      </c>
      <c r="C1" s="19"/>
      <c r="D1" s="19"/>
      <c r="E1" s="19"/>
      <c r="F1" s="19"/>
      <c r="G1" s="19"/>
      <c r="H1" s="19"/>
      <c r="I1" s="20"/>
      <c r="J1" s="14" t="s">
        <v>88</v>
      </c>
      <c r="K1" s="15"/>
      <c r="L1" s="15"/>
      <c r="M1" s="15"/>
      <c r="N1" s="15"/>
      <c r="O1" s="15"/>
      <c r="P1" s="15"/>
      <c r="Q1" s="15"/>
      <c r="R1" s="15"/>
    </row>
    <row r="2" spans="2:18" x14ac:dyDescent="0.2">
      <c r="B2" s="21"/>
      <c r="C2" s="22"/>
      <c r="D2" s="22"/>
      <c r="E2" s="22"/>
      <c r="F2" s="22"/>
      <c r="G2" s="22"/>
      <c r="H2" s="22"/>
      <c r="I2" s="23"/>
      <c r="J2" s="15"/>
      <c r="K2" s="15"/>
      <c r="L2" s="15"/>
      <c r="M2" s="15"/>
      <c r="N2" s="15"/>
      <c r="O2" s="15"/>
      <c r="P2" s="15"/>
      <c r="Q2" s="15"/>
      <c r="R2" s="15"/>
    </row>
    <row r="3" spans="2:18" x14ac:dyDescent="0.2">
      <c r="B3" s="24"/>
      <c r="C3" s="25"/>
      <c r="D3" s="25"/>
      <c r="E3" s="25"/>
      <c r="F3" s="25"/>
      <c r="G3" s="25"/>
      <c r="H3" s="25"/>
      <c r="I3" s="26"/>
      <c r="J3" s="15"/>
      <c r="K3" s="15"/>
      <c r="L3" s="15"/>
      <c r="M3" s="15"/>
      <c r="N3" s="15"/>
      <c r="O3" s="15"/>
      <c r="P3" s="15"/>
      <c r="Q3" s="15"/>
      <c r="R3" s="15"/>
    </row>
    <row r="4" spans="2:18" x14ac:dyDescent="0.2">
      <c r="J4" s="15"/>
      <c r="K4" s="15"/>
      <c r="L4" s="15"/>
      <c r="M4" s="15"/>
      <c r="N4" s="15"/>
      <c r="O4" s="15"/>
      <c r="P4" s="15"/>
      <c r="Q4" s="15"/>
      <c r="R4" s="15"/>
    </row>
    <row r="5" spans="2:18" x14ac:dyDescent="0.2">
      <c r="B5" s="27" t="s">
        <v>89</v>
      </c>
      <c r="C5" s="27"/>
      <c r="D5" s="27"/>
      <c r="E5" s="27"/>
      <c r="F5" s="27"/>
      <c r="G5" s="27"/>
      <c r="H5" s="27"/>
    </row>
    <row r="6" spans="2:18" x14ac:dyDescent="0.2">
      <c r="B6" s="27"/>
      <c r="C6" s="27"/>
      <c r="D6" s="27"/>
      <c r="E6" s="27"/>
      <c r="F6" s="27"/>
      <c r="G6" s="27"/>
      <c r="H6" s="27"/>
    </row>
    <row r="7" spans="2:18" x14ac:dyDescent="0.2">
      <c r="B7" s="27"/>
      <c r="C7" s="27"/>
      <c r="D7" s="27"/>
      <c r="E7" s="27"/>
      <c r="F7" s="27"/>
      <c r="G7" s="27"/>
      <c r="H7" s="27"/>
      <c r="J7" t="s">
        <v>36</v>
      </c>
      <c r="K7" t="s">
        <v>90</v>
      </c>
      <c r="L7" t="s">
        <v>85</v>
      </c>
    </row>
    <row r="8" spans="2:18" x14ac:dyDescent="0.2">
      <c r="J8">
        <v>1</v>
      </c>
      <c r="K8">
        <f>'data source'!U2</f>
        <v>5</v>
      </c>
      <c r="L8">
        <f>'data source'!V2</f>
        <v>5</v>
      </c>
    </row>
    <row r="9" spans="2:18" x14ac:dyDescent="0.2">
      <c r="B9" s="8" t="s">
        <v>39</v>
      </c>
      <c r="C9" s="3"/>
      <c r="D9" s="3"/>
      <c r="E9" s="3"/>
      <c r="F9" s="3"/>
      <c r="G9" s="3"/>
      <c r="H9" s="4"/>
      <c r="J9">
        <v>2</v>
      </c>
      <c r="K9">
        <f>'data source'!U3</f>
        <v>5</v>
      </c>
      <c r="L9">
        <f>'data source'!V3</f>
        <v>4</v>
      </c>
    </row>
    <row r="10" spans="2:18" x14ac:dyDescent="0.2">
      <c r="B10" s="5"/>
      <c r="C10" s="6"/>
      <c r="D10" s="6"/>
      <c r="E10" s="6"/>
      <c r="F10" s="6"/>
      <c r="G10" s="6"/>
      <c r="H10" s="7"/>
      <c r="J10">
        <v>3</v>
      </c>
      <c r="K10">
        <f>'data source'!U4</f>
        <v>5</v>
      </c>
      <c r="L10">
        <f>'data source'!V4</f>
        <v>3</v>
      </c>
    </row>
    <row r="11" spans="2:18" x14ac:dyDescent="0.2">
      <c r="B11" s="29" t="s">
        <v>91</v>
      </c>
      <c r="C11" s="30"/>
      <c r="D11" s="30"/>
      <c r="E11" s="30"/>
      <c r="F11" s="30"/>
      <c r="G11" s="30"/>
      <c r="H11" s="7"/>
      <c r="J11">
        <v>4</v>
      </c>
      <c r="K11">
        <f>'data source'!U5</f>
        <v>5</v>
      </c>
      <c r="L11">
        <f>'data source'!V5</f>
        <v>5</v>
      </c>
    </row>
    <row r="12" spans="2:18" x14ac:dyDescent="0.2">
      <c r="B12" s="29"/>
      <c r="C12" s="30"/>
      <c r="D12" s="30"/>
      <c r="E12" s="30"/>
      <c r="F12" s="30"/>
      <c r="G12" s="30"/>
      <c r="H12" s="7"/>
      <c r="J12">
        <v>5</v>
      </c>
      <c r="K12">
        <f>'data source'!U6</f>
        <v>5</v>
      </c>
      <c r="L12">
        <f>'data source'!V6</f>
        <v>2</v>
      </c>
    </row>
    <row r="13" spans="2:18" x14ac:dyDescent="0.2">
      <c r="B13" s="29"/>
      <c r="C13" s="30"/>
      <c r="D13" s="30"/>
      <c r="E13" s="30"/>
      <c r="F13" s="30"/>
      <c r="G13" s="30"/>
      <c r="H13" s="7"/>
      <c r="J13">
        <v>6</v>
      </c>
      <c r="K13">
        <f>'data source'!U7</f>
        <v>4</v>
      </c>
      <c r="L13">
        <f>'data source'!V7</f>
        <v>4</v>
      </c>
    </row>
    <row r="14" spans="2:18" x14ac:dyDescent="0.2">
      <c r="B14" s="31"/>
      <c r="C14" s="32"/>
      <c r="D14" s="32"/>
      <c r="E14" s="32"/>
      <c r="F14" s="32"/>
      <c r="G14" s="32"/>
      <c r="H14" s="11"/>
      <c r="J14">
        <v>7</v>
      </c>
      <c r="K14">
        <f>'data source'!U8</f>
        <v>5</v>
      </c>
      <c r="L14">
        <f>'data source'!V8</f>
        <v>5</v>
      </c>
    </row>
    <row r="15" spans="2:18" x14ac:dyDescent="0.2">
      <c r="J15">
        <v>8</v>
      </c>
      <c r="K15">
        <f>'data source'!U9</f>
        <v>5</v>
      </c>
      <c r="L15">
        <f>'data source'!V9</f>
        <v>2</v>
      </c>
    </row>
    <row r="16" spans="2:18" x14ac:dyDescent="0.2">
      <c r="J16">
        <v>9</v>
      </c>
      <c r="K16">
        <f>'data source'!U10</f>
        <v>4</v>
      </c>
      <c r="L16">
        <f>'data source'!V10</f>
        <v>5</v>
      </c>
    </row>
    <row r="17" spans="10:12" x14ac:dyDescent="0.2">
      <c r="J17">
        <v>10</v>
      </c>
      <c r="K17">
        <f>'data source'!U11</f>
        <v>4</v>
      </c>
      <c r="L17">
        <f>'data source'!V11</f>
        <v>4</v>
      </c>
    </row>
    <row r="18" spans="10:12" x14ac:dyDescent="0.2">
      <c r="J18">
        <v>11</v>
      </c>
      <c r="K18">
        <f>'data source'!U12</f>
        <v>5</v>
      </c>
      <c r="L18">
        <f>'data source'!V12</f>
        <v>4</v>
      </c>
    </row>
    <row r="19" spans="10:12" x14ac:dyDescent="0.2">
      <c r="J19">
        <v>12</v>
      </c>
      <c r="K19">
        <f>'data source'!U13</f>
        <v>5</v>
      </c>
      <c r="L19">
        <f>'data source'!V13</f>
        <v>4</v>
      </c>
    </row>
    <row r="20" spans="10:12" x14ac:dyDescent="0.2">
      <c r="J20">
        <v>13</v>
      </c>
      <c r="K20">
        <f>'data source'!U14</f>
        <v>5</v>
      </c>
      <c r="L20">
        <f>'data source'!V14</f>
        <v>5</v>
      </c>
    </row>
    <row r="21" spans="10:12" x14ac:dyDescent="0.2">
      <c r="J21">
        <v>14</v>
      </c>
      <c r="K21">
        <f>'data source'!U15</f>
        <v>5</v>
      </c>
      <c r="L21">
        <f>'data source'!V15</f>
        <v>4</v>
      </c>
    </row>
    <row r="22" spans="10:12" x14ac:dyDescent="0.2">
      <c r="J22">
        <v>15</v>
      </c>
      <c r="K22">
        <f>'data source'!U16</f>
        <v>5</v>
      </c>
      <c r="L22">
        <f>'data source'!V16</f>
        <v>3</v>
      </c>
    </row>
    <row r="23" spans="10:12" x14ac:dyDescent="0.2">
      <c r="J23">
        <v>16</v>
      </c>
      <c r="K23">
        <f>'data source'!U17</f>
        <v>4</v>
      </c>
      <c r="L23">
        <f>'data source'!V17</f>
        <v>4</v>
      </c>
    </row>
    <row r="24" spans="10:12" x14ac:dyDescent="0.2">
      <c r="J24">
        <v>17</v>
      </c>
      <c r="K24">
        <f>'data source'!U18</f>
        <v>5</v>
      </c>
      <c r="L24">
        <f>'data source'!V18</f>
        <v>5</v>
      </c>
    </row>
    <row r="25" spans="10:12" x14ac:dyDescent="0.2">
      <c r="J25">
        <v>18</v>
      </c>
      <c r="K25">
        <f>'data source'!U19</f>
        <v>5</v>
      </c>
      <c r="L25">
        <f>'data source'!V19</f>
        <v>5</v>
      </c>
    </row>
    <row r="26" spans="10:12" x14ac:dyDescent="0.2">
      <c r="J26">
        <v>19</v>
      </c>
      <c r="K26">
        <f>'data source'!U20</f>
        <v>5</v>
      </c>
      <c r="L26">
        <f>'data source'!V20</f>
        <v>3</v>
      </c>
    </row>
    <row r="27" spans="10:12" x14ac:dyDescent="0.2">
      <c r="J27">
        <v>20</v>
      </c>
      <c r="K27">
        <f>'data source'!U21</f>
        <v>3</v>
      </c>
      <c r="L27">
        <f>'data source'!V21</f>
        <v>4</v>
      </c>
    </row>
    <row r="28" spans="10:12" x14ac:dyDescent="0.2">
      <c r="J28">
        <v>21</v>
      </c>
      <c r="K28">
        <f>'data source'!U22</f>
        <v>5</v>
      </c>
      <c r="L28">
        <f>'data source'!V22</f>
        <v>5</v>
      </c>
    </row>
    <row r="29" spans="10:12" x14ac:dyDescent="0.2">
      <c r="J29">
        <v>22</v>
      </c>
      <c r="K29">
        <f>'data source'!U23</f>
        <v>4</v>
      </c>
      <c r="L29">
        <f>'data source'!V23</f>
        <v>2</v>
      </c>
    </row>
    <row r="30" spans="10:12" x14ac:dyDescent="0.2">
      <c r="J30">
        <v>23</v>
      </c>
      <c r="K30">
        <f>'data source'!U24</f>
        <v>4</v>
      </c>
      <c r="L30">
        <f>'data source'!V24</f>
        <v>5</v>
      </c>
    </row>
    <row r="31" spans="10:12" x14ac:dyDescent="0.2">
      <c r="J31">
        <v>24</v>
      </c>
      <c r="K31">
        <f>'data source'!U25</f>
        <v>4</v>
      </c>
      <c r="L31">
        <f>'data source'!V25</f>
        <v>5</v>
      </c>
    </row>
    <row r="32" spans="10:12" x14ac:dyDescent="0.2">
      <c r="J32">
        <v>25</v>
      </c>
      <c r="K32">
        <f>'data source'!U26</f>
        <v>2</v>
      </c>
      <c r="L32">
        <f>'data source'!V26</f>
        <v>3</v>
      </c>
    </row>
    <row r="33" spans="10:12" x14ac:dyDescent="0.2">
      <c r="J33">
        <v>26</v>
      </c>
      <c r="K33">
        <f>'data source'!U27</f>
        <v>4</v>
      </c>
      <c r="L33">
        <f>'data source'!V27</f>
        <v>3</v>
      </c>
    </row>
    <row r="34" spans="10:12" x14ac:dyDescent="0.2">
      <c r="J34">
        <v>27</v>
      </c>
      <c r="K34">
        <f>'data source'!U28</f>
        <v>4</v>
      </c>
      <c r="L34">
        <f>'data source'!V28</f>
        <v>5</v>
      </c>
    </row>
    <row r="35" spans="10:12" x14ac:dyDescent="0.2">
      <c r="J35">
        <v>28</v>
      </c>
      <c r="K35">
        <f>'data source'!U29</f>
        <v>3</v>
      </c>
      <c r="L35">
        <f>'data source'!V29</f>
        <v>3</v>
      </c>
    </row>
    <row r="36" spans="10:12" x14ac:dyDescent="0.2">
      <c r="J36">
        <v>29</v>
      </c>
      <c r="K36">
        <f>'data source'!U30</f>
        <v>4</v>
      </c>
      <c r="L36">
        <f>'data source'!V30</f>
        <v>4</v>
      </c>
    </row>
    <row r="37" spans="10:12" x14ac:dyDescent="0.2">
      <c r="J37">
        <v>30</v>
      </c>
      <c r="K37">
        <f>'data source'!U31</f>
        <v>5</v>
      </c>
      <c r="L37">
        <f>'data source'!V31</f>
        <v>5</v>
      </c>
    </row>
    <row r="38" spans="10:12" x14ac:dyDescent="0.2">
      <c r="J38">
        <v>31</v>
      </c>
      <c r="K38">
        <f>'data source'!U32</f>
        <v>3</v>
      </c>
      <c r="L38">
        <f>'data source'!V32</f>
        <v>4</v>
      </c>
    </row>
    <row r="39" spans="10:12" x14ac:dyDescent="0.2">
      <c r="J39">
        <v>32</v>
      </c>
      <c r="K39">
        <f>'data source'!U33</f>
        <v>5</v>
      </c>
      <c r="L39">
        <f>'data source'!V33</f>
        <v>5</v>
      </c>
    </row>
    <row r="40" spans="10:12" x14ac:dyDescent="0.2">
      <c r="J40">
        <v>33</v>
      </c>
      <c r="K40">
        <f>'data source'!U34</f>
        <v>5</v>
      </c>
      <c r="L40">
        <f>'data source'!V34</f>
        <v>5</v>
      </c>
    </row>
    <row r="41" spans="10:12" x14ac:dyDescent="0.2">
      <c r="J41">
        <v>34</v>
      </c>
      <c r="K41">
        <f>'data source'!U35</f>
        <v>3</v>
      </c>
      <c r="L41">
        <f>'data source'!V35</f>
        <v>3</v>
      </c>
    </row>
    <row r="42" spans="10:12" x14ac:dyDescent="0.2">
      <c r="J42">
        <v>35</v>
      </c>
      <c r="K42">
        <f>'data source'!U36</f>
        <v>2</v>
      </c>
      <c r="L42">
        <f>'data source'!V36</f>
        <v>5</v>
      </c>
    </row>
    <row r="43" spans="10:12" x14ac:dyDescent="0.2">
      <c r="J43">
        <v>36</v>
      </c>
      <c r="K43">
        <f>'data source'!U37</f>
        <v>5</v>
      </c>
      <c r="L43">
        <f>'data source'!V37</f>
        <v>5</v>
      </c>
    </row>
    <row r="44" spans="10:12" x14ac:dyDescent="0.2">
      <c r="J44">
        <v>37</v>
      </c>
      <c r="K44">
        <f>'data source'!U38</f>
        <v>2</v>
      </c>
      <c r="L44">
        <f>'data source'!V38</f>
        <v>5</v>
      </c>
    </row>
    <row r="45" spans="10:12" x14ac:dyDescent="0.2">
      <c r="J45">
        <v>38</v>
      </c>
      <c r="K45">
        <f>'data source'!U39</f>
        <v>3</v>
      </c>
      <c r="L45">
        <f>'data source'!V39</f>
        <v>4</v>
      </c>
    </row>
    <row r="46" spans="10:12" x14ac:dyDescent="0.2">
      <c r="J46">
        <v>39</v>
      </c>
      <c r="K46">
        <f>'data source'!U40</f>
        <v>2</v>
      </c>
      <c r="L46">
        <f>'data source'!V40</f>
        <v>4</v>
      </c>
    </row>
    <row r="47" spans="10:12" x14ac:dyDescent="0.2">
      <c r="J47">
        <v>40</v>
      </c>
      <c r="K47">
        <f>'data source'!U41</f>
        <v>5</v>
      </c>
      <c r="L47">
        <f>'data source'!V41</f>
        <v>4</v>
      </c>
    </row>
    <row r="48" spans="10:12" x14ac:dyDescent="0.2">
      <c r="J48">
        <v>41</v>
      </c>
      <c r="K48">
        <f>'data source'!U42</f>
        <v>3</v>
      </c>
      <c r="L48">
        <f>'data source'!V42</f>
        <v>3</v>
      </c>
    </row>
    <row r="49" spans="10:12" x14ac:dyDescent="0.2">
      <c r="J49">
        <v>42</v>
      </c>
      <c r="K49">
        <f>'data source'!U43</f>
        <v>4</v>
      </c>
      <c r="L49">
        <f>'data source'!V43</f>
        <v>4</v>
      </c>
    </row>
    <row r="50" spans="10:12" x14ac:dyDescent="0.2">
      <c r="J50">
        <v>43</v>
      </c>
      <c r="K50">
        <f>'data source'!U44</f>
        <v>3</v>
      </c>
      <c r="L50">
        <f>'data source'!V44</f>
        <v>4</v>
      </c>
    </row>
    <row r="51" spans="10:12" x14ac:dyDescent="0.2">
      <c r="J51">
        <v>44</v>
      </c>
      <c r="K51">
        <f>'data source'!U45</f>
        <v>3</v>
      </c>
      <c r="L51">
        <f>'data source'!V45</f>
        <v>5</v>
      </c>
    </row>
    <row r="52" spans="10:12" x14ac:dyDescent="0.2">
      <c r="J52">
        <v>45</v>
      </c>
      <c r="K52">
        <f>'data source'!U46</f>
        <v>4</v>
      </c>
      <c r="L52">
        <f>'data source'!V46</f>
        <v>4</v>
      </c>
    </row>
    <row r="53" spans="10:12" x14ac:dyDescent="0.2">
      <c r="J53">
        <v>46</v>
      </c>
      <c r="K53">
        <f>'data source'!U47</f>
        <v>3</v>
      </c>
      <c r="L53">
        <f>'data source'!V47</f>
        <v>2</v>
      </c>
    </row>
    <row r="54" spans="10:12" x14ac:dyDescent="0.2">
      <c r="J54">
        <v>47</v>
      </c>
      <c r="K54">
        <f>'data source'!U48</f>
        <v>4</v>
      </c>
      <c r="L54">
        <f>'data source'!V48</f>
        <v>3</v>
      </c>
    </row>
    <row r="55" spans="10:12" x14ac:dyDescent="0.2">
      <c r="J55">
        <v>48</v>
      </c>
      <c r="K55">
        <f>'data source'!U49</f>
        <v>5</v>
      </c>
      <c r="L55">
        <f>'data source'!V49</f>
        <v>4</v>
      </c>
    </row>
    <row r="56" spans="10:12" x14ac:dyDescent="0.2">
      <c r="J56">
        <v>49</v>
      </c>
      <c r="K56">
        <f>'data source'!U50</f>
        <v>5</v>
      </c>
      <c r="L56">
        <f>'data source'!V50</f>
        <v>3</v>
      </c>
    </row>
    <row r="57" spans="10:12" x14ac:dyDescent="0.2">
      <c r="J57">
        <v>50</v>
      </c>
      <c r="K57">
        <f>'data source'!U51</f>
        <v>5</v>
      </c>
      <c r="L57">
        <f>'data source'!V51</f>
        <v>5</v>
      </c>
    </row>
    <row r="58" spans="10:12" x14ac:dyDescent="0.2">
      <c r="J58">
        <v>51</v>
      </c>
      <c r="K58">
        <f>'data source'!U52</f>
        <v>5</v>
      </c>
      <c r="L58">
        <f>'data source'!V52</f>
        <v>3</v>
      </c>
    </row>
    <row r="59" spans="10:12" x14ac:dyDescent="0.2">
      <c r="J59">
        <v>52</v>
      </c>
      <c r="K59">
        <f>'data source'!U53</f>
        <v>5</v>
      </c>
      <c r="L59">
        <f>'data source'!V53</f>
        <v>5</v>
      </c>
    </row>
    <row r="60" spans="10:12" x14ac:dyDescent="0.2">
      <c r="J60">
        <v>53</v>
      </c>
      <c r="K60">
        <f>'data source'!U54</f>
        <v>5</v>
      </c>
      <c r="L60">
        <f>'data source'!V54</f>
        <v>3</v>
      </c>
    </row>
    <row r="61" spans="10:12" x14ac:dyDescent="0.2">
      <c r="J61">
        <v>54</v>
      </c>
      <c r="K61">
        <f>'data source'!U55</f>
        <v>4</v>
      </c>
      <c r="L61">
        <f>'data source'!V55</f>
        <v>5</v>
      </c>
    </row>
    <row r="62" spans="10:12" x14ac:dyDescent="0.2">
      <c r="J62">
        <v>55</v>
      </c>
      <c r="K62">
        <f>'data source'!U56</f>
        <v>3</v>
      </c>
      <c r="L62">
        <f>'data source'!V56</f>
        <v>3</v>
      </c>
    </row>
    <row r="63" spans="10:12" x14ac:dyDescent="0.2">
      <c r="J63">
        <v>56</v>
      </c>
      <c r="K63">
        <f>'data source'!U57</f>
        <v>2</v>
      </c>
      <c r="L63">
        <f>'data source'!V57</f>
        <v>5</v>
      </c>
    </row>
    <row r="64" spans="10:12" x14ac:dyDescent="0.2">
      <c r="J64">
        <v>57</v>
      </c>
      <c r="K64">
        <f>'data source'!U58</f>
        <v>5</v>
      </c>
      <c r="L64">
        <f>'data source'!V58</f>
        <v>5</v>
      </c>
    </row>
    <row r="65" spans="8:14" x14ac:dyDescent="0.2">
      <c r="J65">
        <v>58</v>
      </c>
      <c r="K65">
        <f>'data source'!U59</f>
        <v>5</v>
      </c>
      <c r="L65">
        <f>'data source'!V59</f>
        <v>5</v>
      </c>
    </row>
    <row r="66" spans="8:14" x14ac:dyDescent="0.2">
      <c r="J66">
        <v>59</v>
      </c>
      <c r="K66">
        <f>'data source'!U60</f>
        <v>3</v>
      </c>
      <c r="L66">
        <f>'data source'!V60</f>
        <v>4</v>
      </c>
    </row>
    <row r="67" spans="8:14" x14ac:dyDescent="0.2">
      <c r="J67">
        <v>60</v>
      </c>
      <c r="K67">
        <f>'data source'!U61</f>
        <v>3</v>
      </c>
      <c r="L67">
        <f>'data source'!V61</f>
        <v>3</v>
      </c>
    </row>
    <row r="68" spans="8:14" x14ac:dyDescent="0.2">
      <c r="J68">
        <v>61</v>
      </c>
      <c r="K68">
        <f>'data source'!U62</f>
        <v>4</v>
      </c>
      <c r="L68">
        <f>'data source'!V62</f>
        <v>5</v>
      </c>
    </row>
    <row r="69" spans="8:14" x14ac:dyDescent="0.2">
      <c r="J69">
        <v>62</v>
      </c>
      <c r="K69">
        <f>'data source'!U63</f>
        <v>3</v>
      </c>
      <c r="L69">
        <f>'data source'!V63</f>
        <v>4</v>
      </c>
    </row>
    <row r="70" spans="8:14" x14ac:dyDescent="0.2">
      <c r="J70">
        <v>63</v>
      </c>
      <c r="K70">
        <f>'data source'!U64</f>
        <v>2</v>
      </c>
      <c r="L70">
        <f>'data source'!V64</f>
        <v>5</v>
      </c>
    </row>
    <row r="71" spans="8:14" x14ac:dyDescent="0.2">
      <c r="J71">
        <v>64</v>
      </c>
      <c r="K71">
        <f>'data source'!U65</f>
        <v>4</v>
      </c>
      <c r="L71">
        <f>'data source'!V65</f>
        <v>4</v>
      </c>
    </row>
    <row r="73" spans="8:14" x14ac:dyDescent="0.2">
      <c r="H73" t="s">
        <v>41</v>
      </c>
    </row>
    <row r="75" spans="8:14" x14ac:dyDescent="0.2">
      <c r="J75" t="s">
        <v>42</v>
      </c>
      <c r="K75">
        <f>AVERAGEIF(K8:K71, "&lt;&gt;0")</f>
        <v>4.0625</v>
      </c>
      <c r="L75">
        <f>AVERAGEIF(L8:L71, "&lt;&gt;0")</f>
        <v>4.0625</v>
      </c>
      <c r="N75" s="28"/>
    </row>
    <row r="76" spans="8:14" x14ac:dyDescent="0.2">
      <c r="J76" t="s">
        <v>44</v>
      </c>
      <c r="K76" cm="1">
        <f t="array" ref="K76">_xlfn.VAR.S(IF(K8:K71&lt;&gt;0, K8:K71))</f>
        <v>1.0436507936507937</v>
      </c>
      <c r="L76" cm="1">
        <f t="array" ref="L76">_xlfn.VAR.S(IF(L8:L71&lt;&gt;0, L8:L71))</f>
        <v>0.88492063492063489</v>
      </c>
      <c r="N76" s="28"/>
    </row>
    <row r="77" spans="8:14" x14ac:dyDescent="0.2">
      <c r="N77" s="28"/>
    </row>
    <row r="78" spans="8:14" x14ac:dyDescent="0.2">
      <c r="N78" s="28"/>
    </row>
    <row r="81" spans="10:12" x14ac:dyDescent="0.2">
      <c r="J81" t="s">
        <v>78</v>
      </c>
      <c r="L81">
        <f>CORREL(K8:K71,L8:L71)</f>
        <v>7.8455482053997036E-2</v>
      </c>
    </row>
    <row r="82" spans="10:12" x14ac:dyDescent="0.2">
      <c r="J82" t="s">
        <v>79</v>
      </c>
      <c r="L82">
        <f>COUNT(K8:K71)</f>
        <v>64</v>
      </c>
    </row>
    <row r="83" spans="10:12" x14ac:dyDescent="0.2">
      <c r="J83" t="s">
        <v>80</v>
      </c>
      <c r="L83">
        <f>L81*SQRT((L82-2)/(1-L81^2))</f>
        <v>0.61966914037698184</v>
      </c>
    </row>
    <row r="84" spans="10:12" x14ac:dyDescent="0.2">
      <c r="J84" t="s">
        <v>70</v>
      </c>
      <c r="L84">
        <f>_xlfn.T.DIST.2T(ABS(L83), L82-2)</f>
        <v>0.53774636529742215</v>
      </c>
    </row>
    <row r="88" spans="10:12" x14ac:dyDescent="0.2">
      <c r="K88" s="10"/>
    </row>
    <row r="89" spans="10:12" x14ac:dyDescent="0.2">
      <c r="K89" s="10"/>
    </row>
  </sheetData>
  <mergeCells count="5">
    <mergeCell ref="B1:I3"/>
    <mergeCell ref="J1:R4"/>
    <mergeCell ref="B5:H7"/>
    <mergeCell ref="B11:G14"/>
    <mergeCell ref="N75:N7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AE61-0380-4475-98ED-A091CA66C457}">
  <dimension ref="B1:R89"/>
  <sheetViews>
    <sheetView workbookViewId="0">
      <selection activeCell="J1" sqref="J1:R4"/>
    </sheetView>
  </sheetViews>
  <sheetFormatPr defaultRowHeight="15" x14ac:dyDescent="0.2"/>
  <cols>
    <col min="9" max="9" width="12.9140625" customWidth="1"/>
    <col min="10" max="10" width="9.81640625" bestFit="1" customWidth="1"/>
    <col min="11" max="11" width="21.1171875" bestFit="1" customWidth="1"/>
    <col min="12" max="12" width="22.59765625" bestFit="1" customWidth="1"/>
    <col min="13" max="13" width="19.1015625" customWidth="1"/>
    <col min="14" max="14" width="24.6171875" bestFit="1" customWidth="1"/>
  </cols>
  <sheetData>
    <row r="1" spans="2:18" x14ac:dyDescent="0.2">
      <c r="B1" s="18" t="s">
        <v>92</v>
      </c>
      <c r="C1" s="19"/>
      <c r="D1" s="19"/>
      <c r="E1" s="19"/>
      <c r="F1" s="19"/>
      <c r="G1" s="19"/>
      <c r="H1" s="19"/>
      <c r="I1" s="20"/>
      <c r="J1" s="14" t="s">
        <v>93</v>
      </c>
      <c r="K1" s="15"/>
      <c r="L1" s="15"/>
      <c r="M1" s="15"/>
      <c r="N1" s="15"/>
      <c r="O1" s="15"/>
      <c r="P1" s="15"/>
      <c r="Q1" s="15"/>
      <c r="R1" s="15"/>
    </row>
    <row r="2" spans="2:18" x14ac:dyDescent="0.2">
      <c r="B2" s="21"/>
      <c r="C2" s="22"/>
      <c r="D2" s="22"/>
      <c r="E2" s="22"/>
      <c r="F2" s="22"/>
      <c r="G2" s="22"/>
      <c r="H2" s="22"/>
      <c r="I2" s="23"/>
      <c r="J2" s="15"/>
      <c r="K2" s="15"/>
      <c r="L2" s="15"/>
      <c r="M2" s="15"/>
      <c r="N2" s="15"/>
      <c r="O2" s="15"/>
      <c r="P2" s="15"/>
      <c r="Q2" s="15"/>
      <c r="R2" s="15"/>
    </row>
    <row r="3" spans="2:18" x14ac:dyDescent="0.2">
      <c r="B3" s="24"/>
      <c r="C3" s="25"/>
      <c r="D3" s="25"/>
      <c r="E3" s="25"/>
      <c r="F3" s="25"/>
      <c r="G3" s="25"/>
      <c r="H3" s="25"/>
      <c r="I3" s="26"/>
      <c r="J3" s="15"/>
      <c r="K3" s="15"/>
      <c r="L3" s="15"/>
      <c r="M3" s="15"/>
      <c r="N3" s="15"/>
      <c r="O3" s="15"/>
      <c r="P3" s="15"/>
      <c r="Q3" s="15"/>
      <c r="R3" s="15"/>
    </row>
    <row r="4" spans="2:18" x14ac:dyDescent="0.2">
      <c r="J4" s="15"/>
      <c r="K4" s="15"/>
      <c r="L4" s="15"/>
      <c r="M4" s="15"/>
      <c r="N4" s="15"/>
      <c r="O4" s="15"/>
      <c r="P4" s="15"/>
      <c r="Q4" s="15"/>
      <c r="R4" s="15"/>
    </row>
    <row r="5" spans="2:18" x14ac:dyDescent="0.2">
      <c r="B5" s="27" t="s">
        <v>94</v>
      </c>
      <c r="C5" s="27"/>
      <c r="D5" s="27"/>
      <c r="E5" s="27"/>
      <c r="F5" s="27"/>
      <c r="G5" s="27"/>
      <c r="H5" s="27"/>
    </row>
    <row r="6" spans="2:18" x14ac:dyDescent="0.2">
      <c r="B6" s="27"/>
      <c r="C6" s="27"/>
      <c r="D6" s="27"/>
      <c r="E6" s="27"/>
      <c r="F6" s="27"/>
      <c r="G6" s="27"/>
      <c r="H6" s="27"/>
    </row>
    <row r="7" spans="2:18" x14ac:dyDescent="0.2">
      <c r="B7" s="27"/>
      <c r="C7" s="27"/>
      <c r="D7" s="27"/>
      <c r="E7" s="27"/>
      <c r="F7" s="27"/>
      <c r="G7" s="27"/>
      <c r="H7" s="27"/>
      <c r="J7" t="s">
        <v>36</v>
      </c>
      <c r="K7" t="s">
        <v>95</v>
      </c>
      <c r="L7" t="s">
        <v>96</v>
      </c>
    </row>
    <row r="8" spans="2:18" x14ac:dyDescent="0.2">
      <c r="J8">
        <v>1</v>
      </c>
      <c r="K8">
        <f>'data source'!L2</f>
        <v>3</v>
      </c>
      <c r="L8">
        <f>'data source'!Q2</f>
        <v>3</v>
      </c>
    </row>
    <row r="9" spans="2:18" x14ac:dyDescent="0.2">
      <c r="B9" s="8" t="s">
        <v>39</v>
      </c>
      <c r="C9" s="3"/>
      <c r="D9" s="3"/>
      <c r="E9" s="3"/>
      <c r="F9" s="3"/>
      <c r="G9" s="3"/>
      <c r="H9" s="4"/>
      <c r="J9">
        <v>2</v>
      </c>
      <c r="K9">
        <f>'data source'!L3</f>
        <v>4</v>
      </c>
      <c r="L9">
        <f>'data source'!Q3</f>
        <v>5</v>
      </c>
    </row>
    <row r="10" spans="2:18" x14ac:dyDescent="0.2">
      <c r="B10" s="5"/>
      <c r="C10" s="6"/>
      <c r="D10" s="6"/>
      <c r="E10" s="6"/>
      <c r="F10" s="6"/>
      <c r="G10" s="6"/>
      <c r="H10" s="7"/>
      <c r="J10">
        <v>3</v>
      </c>
      <c r="K10">
        <f>'data source'!L4</f>
        <v>4</v>
      </c>
      <c r="L10">
        <f>'data source'!Q4</f>
        <v>4</v>
      </c>
    </row>
    <row r="11" spans="2:18" x14ac:dyDescent="0.2">
      <c r="B11" s="29" t="s">
        <v>97</v>
      </c>
      <c r="C11" s="30"/>
      <c r="D11" s="30"/>
      <c r="E11" s="30"/>
      <c r="F11" s="30"/>
      <c r="G11" s="30"/>
      <c r="H11" s="7"/>
      <c r="J11">
        <v>4</v>
      </c>
      <c r="K11">
        <f>'data source'!L5</f>
        <v>5</v>
      </c>
      <c r="L11">
        <f>'data source'!Q5</f>
        <v>2</v>
      </c>
    </row>
    <row r="12" spans="2:18" x14ac:dyDescent="0.2">
      <c r="B12" s="29"/>
      <c r="C12" s="30"/>
      <c r="D12" s="30"/>
      <c r="E12" s="30"/>
      <c r="F12" s="30"/>
      <c r="G12" s="30"/>
      <c r="H12" s="7"/>
      <c r="J12">
        <v>5</v>
      </c>
      <c r="K12">
        <f>'data source'!L6</f>
        <v>2</v>
      </c>
      <c r="L12">
        <f>'data source'!Q6</f>
        <v>2</v>
      </c>
    </row>
    <row r="13" spans="2:18" x14ac:dyDescent="0.2">
      <c r="B13" s="29"/>
      <c r="C13" s="30"/>
      <c r="D13" s="30"/>
      <c r="E13" s="30"/>
      <c r="F13" s="30"/>
      <c r="G13" s="30"/>
      <c r="H13" s="7"/>
      <c r="J13">
        <v>6</v>
      </c>
      <c r="K13">
        <f>'data source'!L7</f>
        <v>5</v>
      </c>
      <c r="L13">
        <f>'data source'!Q7</f>
        <v>4</v>
      </c>
    </row>
    <row r="14" spans="2:18" x14ac:dyDescent="0.2">
      <c r="B14" s="31"/>
      <c r="C14" s="32"/>
      <c r="D14" s="32"/>
      <c r="E14" s="32"/>
      <c r="F14" s="32"/>
      <c r="G14" s="32"/>
      <c r="H14" s="11"/>
      <c r="J14">
        <v>7</v>
      </c>
      <c r="K14">
        <f>'data source'!L8</f>
        <v>5</v>
      </c>
      <c r="L14">
        <f>'data source'!Q8</f>
        <v>2</v>
      </c>
    </row>
    <row r="15" spans="2:18" x14ac:dyDescent="0.2">
      <c r="J15">
        <v>8</v>
      </c>
      <c r="K15">
        <f>'data source'!L9</f>
        <v>5</v>
      </c>
      <c r="L15">
        <f>'data source'!Q9</f>
        <v>2</v>
      </c>
    </row>
    <row r="16" spans="2:18" x14ac:dyDescent="0.2">
      <c r="J16">
        <v>9</v>
      </c>
      <c r="K16">
        <f>'data source'!L10</f>
        <v>5</v>
      </c>
      <c r="L16">
        <f>'data source'!Q10</f>
        <v>5</v>
      </c>
    </row>
    <row r="17" spans="10:12" x14ac:dyDescent="0.2">
      <c r="J17">
        <v>10</v>
      </c>
      <c r="K17">
        <f>'data source'!L11</f>
        <v>3</v>
      </c>
      <c r="L17">
        <f>'data source'!Q11</f>
        <v>5</v>
      </c>
    </row>
    <row r="18" spans="10:12" x14ac:dyDescent="0.2">
      <c r="J18">
        <v>11</v>
      </c>
      <c r="K18">
        <f>'data source'!L12</f>
        <v>4</v>
      </c>
      <c r="L18">
        <f>'data source'!Q12</f>
        <v>5</v>
      </c>
    </row>
    <row r="19" spans="10:12" x14ac:dyDescent="0.2">
      <c r="J19">
        <v>12</v>
      </c>
      <c r="K19">
        <f>'data source'!L13</f>
        <v>5</v>
      </c>
      <c r="L19">
        <f>'data source'!Q13</f>
        <v>5</v>
      </c>
    </row>
    <row r="20" spans="10:12" x14ac:dyDescent="0.2">
      <c r="J20">
        <v>13</v>
      </c>
      <c r="K20">
        <f>'data source'!L14</f>
        <v>5</v>
      </c>
      <c r="L20">
        <f>'data source'!Q14</f>
        <v>5</v>
      </c>
    </row>
    <row r="21" spans="10:12" x14ac:dyDescent="0.2">
      <c r="J21">
        <v>14</v>
      </c>
      <c r="K21">
        <f>'data source'!L15</f>
        <v>5</v>
      </c>
      <c r="L21">
        <f>'data source'!Q15</f>
        <v>4</v>
      </c>
    </row>
    <row r="22" spans="10:12" x14ac:dyDescent="0.2">
      <c r="J22">
        <v>15</v>
      </c>
      <c r="K22">
        <f>'data source'!L16</f>
        <v>5</v>
      </c>
      <c r="L22">
        <f>'data source'!Q16</f>
        <v>4</v>
      </c>
    </row>
    <row r="23" spans="10:12" x14ac:dyDescent="0.2">
      <c r="J23">
        <v>16</v>
      </c>
      <c r="K23">
        <f>'data source'!L17</f>
        <v>2</v>
      </c>
      <c r="L23">
        <f>'data source'!Q17</f>
        <v>3</v>
      </c>
    </row>
    <row r="24" spans="10:12" x14ac:dyDescent="0.2">
      <c r="J24">
        <v>17</v>
      </c>
      <c r="K24">
        <f>'data source'!L18</f>
        <v>5</v>
      </c>
      <c r="L24">
        <f>'data source'!Q18</f>
        <v>3</v>
      </c>
    </row>
    <row r="25" spans="10:12" x14ac:dyDescent="0.2">
      <c r="J25">
        <v>18</v>
      </c>
      <c r="K25">
        <f>'data source'!L19</f>
        <v>5</v>
      </c>
      <c r="L25">
        <f>'data source'!Q19</f>
        <v>5</v>
      </c>
    </row>
    <row r="26" spans="10:12" x14ac:dyDescent="0.2">
      <c r="J26">
        <v>19</v>
      </c>
      <c r="K26">
        <f>'data source'!L20</f>
        <v>5</v>
      </c>
      <c r="L26">
        <f>'data source'!Q20</f>
        <v>3</v>
      </c>
    </row>
    <row r="27" spans="10:12" x14ac:dyDescent="0.2">
      <c r="J27">
        <v>20</v>
      </c>
      <c r="K27">
        <f>'data source'!L21</f>
        <v>5</v>
      </c>
      <c r="L27">
        <f>'data source'!Q21</f>
        <v>5</v>
      </c>
    </row>
    <row r="28" spans="10:12" x14ac:dyDescent="0.2">
      <c r="J28">
        <v>21</v>
      </c>
      <c r="K28">
        <f>'data source'!L22</f>
        <v>5</v>
      </c>
      <c r="L28">
        <f>'data source'!Q22</f>
        <v>5</v>
      </c>
    </row>
    <row r="29" spans="10:12" x14ac:dyDescent="0.2">
      <c r="J29">
        <v>22</v>
      </c>
      <c r="K29">
        <f>'data source'!L23</f>
        <v>4</v>
      </c>
      <c r="L29">
        <f>'data source'!Q23</f>
        <v>5</v>
      </c>
    </row>
    <row r="30" spans="10:12" x14ac:dyDescent="0.2">
      <c r="J30">
        <v>23</v>
      </c>
      <c r="K30">
        <f>'data source'!L24</f>
        <v>2</v>
      </c>
      <c r="L30">
        <f>'data source'!Q24</f>
        <v>3</v>
      </c>
    </row>
    <row r="31" spans="10:12" x14ac:dyDescent="0.2">
      <c r="J31">
        <v>24</v>
      </c>
      <c r="K31">
        <f>'data source'!L25</f>
        <v>2</v>
      </c>
      <c r="L31">
        <f>'data source'!Q25</f>
        <v>2</v>
      </c>
    </row>
    <row r="32" spans="10:12" x14ac:dyDescent="0.2">
      <c r="J32">
        <v>25</v>
      </c>
      <c r="K32">
        <f>'data source'!L26</f>
        <v>4</v>
      </c>
      <c r="L32">
        <f>'data source'!Q26</f>
        <v>4</v>
      </c>
    </row>
    <row r="33" spans="10:12" x14ac:dyDescent="0.2">
      <c r="J33">
        <v>26</v>
      </c>
      <c r="K33">
        <f>'data source'!L27</f>
        <v>5</v>
      </c>
      <c r="L33">
        <f>'data source'!Q27</f>
        <v>4</v>
      </c>
    </row>
    <row r="34" spans="10:12" x14ac:dyDescent="0.2">
      <c r="J34">
        <v>27</v>
      </c>
      <c r="K34">
        <f>'data source'!L28</f>
        <v>4</v>
      </c>
      <c r="L34">
        <f>'data source'!Q28</f>
        <v>4</v>
      </c>
    </row>
    <row r="35" spans="10:12" x14ac:dyDescent="0.2">
      <c r="J35">
        <v>28</v>
      </c>
      <c r="K35">
        <f>'data source'!L29</f>
        <v>4</v>
      </c>
      <c r="L35">
        <f>'data source'!Q29</f>
        <v>5</v>
      </c>
    </row>
    <row r="36" spans="10:12" x14ac:dyDescent="0.2">
      <c r="J36">
        <v>29</v>
      </c>
      <c r="K36">
        <f>'data source'!L30</f>
        <v>3</v>
      </c>
      <c r="L36">
        <f>'data source'!Q30</f>
        <v>5</v>
      </c>
    </row>
    <row r="37" spans="10:12" x14ac:dyDescent="0.2">
      <c r="J37">
        <v>30</v>
      </c>
      <c r="K37">
        <f>'data source'!L31</f>
        <v>5</v>
      </c>
      <c r="L37">
        <f>'data source'!Q31</f>
        <v>2</v>
      </c>
    </row>
    <row r="38" spans="10:12" x14ac:dyDescent="0.2">
      <c r="J38">
        <v>31</v>
      </c>
      <c r="K38">
        <f>'data source'!L32</f>
        <v>3</v>
      </c>
      <c r="L38">
        <f>'data source'!Q32</f>
        <v>4</v>
      </c>
    </row>
    <row r="39" spans="10:12" x14ac:dyDescent="0.2">
      <c r="J39">
        <v>32</v>
      </c>
      <c r="K39">
        <f>'data source'!L33</f>
        <v>3</v>
      </c>
      <c r="L39">
        <f>'data source'!Q33</f>
        <v>5</v>
      </c>
    </row>
    <row r="40" spans="10:12" x14ac:dyDescent="0.2">
      <c r="J40">
        <v>33</v>
      </c>
      <c r="K40">
        <f>'data source'!L34</f>
        <v>5</v>
      </c>
      <c r="L40">
        <f>'data source'!Q34</f>
        <v>2</v>
      </c>
    </row>
    <row r="41" spans="10:12" x14ac:dyDescent="0.2">
      <c r="J41">
        <v>34</v>
      </c>
      <c r="K41">
        <f>'data source'!L35</f>
        <v>5</v>
      </c>
      <c r="L41">
        <f>'data source'!Q35</f>
        <v>5</v>
      </c>
    </row>
    <row r="42" spans="10:12" x14ac:dyDescent="0.2">
      <c r="J42">
        <v>35</v>
      </c>
      <c r="K42">
        <f>'data source'!L36</f>
        <v>3</v>
      </c>
      <c r="L42">
        <f>'data source'!Q36</f>
        <v>4</v>
      </c>
    </row>
    <row r="43" spans="10:12" x14ac:dyDescent="0.2">
      <c r="J43">
        <v>36</v>
      </c>
      <c r="K43">
        <f>'data source'!L37</f>
        <v>5</v>
      </c>
      <c r="L43">
        <f>'data source'!Q37</f>
        <v>3</v>
      </c>
    </row>
    <row r="44" spans="10:12" x14ac:dyDescent="0.2">
      <c r="J44">
        <v>37</v>
      </c>
      <c r="K44">
        <f>'data source'!L38</f>
        <v>4</v>
      </c>
      <c r="L44">
        <f>'data source'!Q38</f>
        <v>3</v>
      </c>
    </row>
    <row r="45" spans="10:12" x14ac:dyDescent="0.2">
      <c r="J45">
        <v>38</v>
      </c>
      <c r="K45">
        <f>'data source'!L39</f>
        <v>4</v>
      </c>
      <c r="L45">
        <f>'data source'!Q39</f>
        <v>2</v>
      </c>
    </row>
    <row r="46" spans="10:12" x14ac:dyDescent="0.2">
      <c r="J46">
        <v>39</v>
      </c>
      <c r="K46">
        <f>'data source'!L40</f>
        <v>2</v>
      </c>
      <c r="L46">
        <f>'data source'!Q40</f>
        <v>2</v>
      </c>
    </row>
    <row r="47" spans="10:12" x14ac:dyDescent="0.2">
      <c r="J47">
        <v>40</v>
      </c>
      <c r="K47">
        <f>'data source'!L41</f>
        <v>3</v>
      </c>
      <c r="L47">
        <f>'data source'!Q41</f>
        <v>3</v>
      </c>
    </row>
    <row r="48" spans="10:12" x14ac:dyDescent="0.2">
      <c r="J48">
        <v>41</v>
      </c>
      <c r="K48">
        <f>'data source'!L42</f>
        <v>4</v>
      </c>
      <c r="L48">
        <f>'data source'!Q42</f>
        <v>2</v>
      </c>
    </row>
    <row r="49" spans="10:12" x14ac:dyDescent="0.2">
      <c r="J49">
        <v>42</v>
      </c>
      <c r="K49">
        <f>'data source'!L43</f>
        <v>4</v>
      </c>
      <c r="L49">
        <f>'data source'!Q43</f>
        <v>5</v>
      </c>
    </row>
    <row r="50" spans="10:12" x14ac:dyDescent="0.2">
      <c r="J50">
        <v>43</v>
      </c>
      <c r="K50">
        <f>'data source'!L44</f>
        <v>5</v>
      </c>
      <c r="L50">
        <f>'data source'!Q44</f>
        <v>5</v>
      </c>
    </row>
    <row r="51" spans="10:12" x14ac:dyDescent="0.2">
      <c r="J51">
        <v>44</v>
      </c>
      <c r="K51">
        <f>'data source'!L45</f>
        <v>3</v>
      </c>
      <c r="L51">
        <f>'data source'!Q45</f>
        <v>4</v>
      </c>
    </row>
    <row r="52" spans="10:12" x14ac:dyDescent="0.2">
      <c r="J52">
        <v>45</v>
      </c>
      <c r="K52">
        <f>'data source'!L46</f>
        <v>5</v>
      </c>
      <c r="L52">
        <f>'data source'!Q46</f>
        <v>3</v>
      </c>
    </row>
    <row r="53" spans="10:12" x14ac:dyDescent="0.2">
      <c r="J53">
        <v>46</v>
      </c>
      <c r="K53">
        <f>'data source'!L47</f>
        <v>3</v>
      </c>
      <c r="L53">
        <f>'data source'!Q47</f>
        <v>5</v>
      </c>
    </row>
    <row r="54" spans="10:12" x14ac:dyDescent="0.2">
      <c r="J54">
        <v>47</v>
      </c>
      <c r="K54">
        <f>'data source'!L48</f>
        <v>5</v>
      </c>
      <c r="L54">
        <f>'data source'!Q48</f>
        <v>3</v>
      </c>
    </row>
    <row r="55" spans="10:12" x14ac:dyDescent="0.2">
      <c r="J55">
        <v>48</v>
      </c>
      <c r="K55">
        <f>'data source'!L49</f>
        <v>4</v>
      </c>
      <c r="L55">
        <f>'data source'!Q49</f>
        <v>5</v>
      </c>
    </row>
    <row r="56" spans="10:12" x14ac:dyDescent="0.2">
      <c r="J56">
        <v>49</v>
      </c>
      <c r="K56">
        <f>'data source'!L50</f>
        <v>5</v>
      </c>
      <c r="L56">
        <f>'data source'!Q50</f>
        <v>2</v>
      </c>
    </row>
    <row r="57" spans="10:12" x14ac:dyDescent="0.2">
      <c r="J57">
        <v>50</v>
      </c>
      <c r="K57">
        <f>'data source'!L51</f>
        <v>5</v>
      </c>
      <c r="L57">
        <f>'data source'!Q51</f>
        <v>2</v>
      </c>
    </row>
    <row r="58" spans="10:12" x14ac:dyDescent="0.2">
      <c r="J58">
        <v>51</v>
      </c>
      <c r="K58">
        <f>'data source'!L52</f>
        <v>4</v>
      </c>
      <c r="L58">
        <f>'data source'!Q52</f>
        <v>2</v>
      </c>
    </row>
    <row r="59" spans="10:12" x14ac:dyDescent="0.2">
      <c r="J59">
        <v>52</v>
      </c>
      <c r="K59">
        <f>'data source'!L53</f>
        <v>2</v>
      </c>
      <c r="L59">
        <f>'data source'!Q53</f>
        <v>5</v>
      </c>
    </row>
    <row r="60" spans="10:12" x14ac:dyDescent="0.2">
      <c r="J60">
        <v>53</v>
      </c>
      <c r="K60">
        <f>'data source'!L54</f>
        <v>3</v>
      </c>
      <c r="L60">
        <f>'data source'!Q54</f>
        <v>4</v>
      </c>
    </row>
    <row r="61" spans="10:12" x14ac:dyDescent="0.2">
      <c r="J61">
        <v>54</v>
      </c>
      <c r="K61">
        <f>'data source'!L55</f>
        <v>3</v>
      </c>
      <c r="L61">
        <f>'data source'!Q55</f>
        <v>5</v>
      </c>
    </row>
    <row r="62" spans="10:12" x14ac:dyDescent="0.2">
      <c r="J62">
        <v>55</v>
      </c>
      <c r="K62">
        <f>'data source'!L56</f>
        <v>3</v>
      </c>
      <c r="L62">
        <f>'data source'!Q56</f>
        <v>4</v>
      </c>
    </row>
    <row r="63" spans="10:12" x14ac:dyDescent="0.2">
      <c r="J63">
        <v>56</v>
      </c>
      <c r="K63">
        <f>'data source'!L57</f>
        <v>5</v>
      </c>
      <c r="L63">
        <f>'data source'!Q57</f>
        <v>4</v>
      </c>
    </row>
    <row r="64" spans="10:12" x14ac:dyDescent="0.2">
      <c r="J64">
        <v>57</v>
      </c>
      <c r="K64">
        <f>'data source'!L58</f>
        <v>5</v>
      </c>
      <c r="L64">
        <f>'data source'!Q58</f>
        <v>5</v>
      </c>
    </row>
    <row r="65" spans="8:14" x14ac:dyDescent="0.2">
      <c r="J65">
        <v>58</v>
      </c>
      <c r="K65">
        <f>'data source'!L59</f>
        <v>3</v>
      </c>
      <c r="L65">
        <f>'data source'!Q59</f>
        <v>5</v>
      </c>
    </row>
    <row r="66" spans="8:14" x14ac:dyDescent="0.2">
      <c r="J66">
        <v>59</v>
      </c>
      <c r="K66">
        <f>'data source'!L60</f>
        <v>5</v>
      </c>
      <c r="L66">
        <f>'data source'!Q60</f>
        <v>3</v>
      </c>
    </row>
    <row r="67" spans="8:14" x14ac:dyDescent="0.2">
      <c r="J67">
        <v>60</v>
      </c>
      <c r="K67">
        <f>'data source'!L61</f>
        <v>5</v>
      </c>
      <c r="L67">
        <f>'data source'!Q61</f>
        <v>3</v>
      </c>
    </row>
    <row r="68" spans="8:14" x14ac:dyDescent="0.2">
      <c r="J68">
        <v>61</v>
      </c>
      <c r="K68">
        <f>'data source'!L62</f>
        <v>4</v>
      </c>
      <c r="L68">
        <f>'data source'!Q62</f>
        <v>4</v>
      </c>
    </row>
    <row r="69" spans="8:14" x14ac:dyDescent="0.2">
      <c r="J69">
        <v>62</v>
      </c>
      <c r="K69">
        <f>'data source'!L63</f>
        <v>3</v>
      </c>
      <c r="L69">
        <f>'data source'!Q63</f>
        <v>4</v>
      </c>
    </row>
    <row r="70" spans="8:14" x14ac:dyDescent="0.2">
      <c r="J70">
        <v>63</v>
      </c>
      <c r="K70">
        <f>'data source'!L64</f>
        <v>2</v>
      </c>
      <c r="L70">
        <f>'data source'!Q64</f>
        <v>5</v>
      </c>
    </row>
    <row r="71" spans="8:14" x14ac:dyDescent="0.2">
      <c r="J71">
        <v>64</v>
      </c>
      <c r="K71">
        <f>'data source'!L65</f>
        <v>3</v>
      </c>
      <c r="L71">
        <f>'data source'!Q65</f>
        <v>5</v>
      </c>
    </row>
    <row r="73" spans="8:14" x14ac:dyDescent="0.2">
      <c r="H73" t="s">
        <v>41</v>
      </c>
    </row>
    <row r="75" spans="8:14" x14ac:dyDescent="0.2">
      <c r="J75" t="s">
        <v>42</v>
      </c>
      <c r="K75">
        <f>AVERAGEIF(K8:K71, "&lt;&gt;0")</f>
        <v>3.984375</v>
      </c>
      <c r="L75">
        <f>AVERAGEIF(L8:L71, "&lt;&gt;0")</f>
        <v>3.78125</v>
      </c>
      <c r="N75" s="28"/>
    </row>
    <row r="76" spans="8:14" x14ac:dyDescent="0.2">
      <c r="J76" t="s">
        <v>44</v>
      </c>
      <c r="K76" cm="1">
        <f t="array" ref="K76">_xlfn.VAR.S(IF(K8:K71&lt;&gt;0, K8:K71))</f>
        <v>1.1267361111111112</v>
      </c>
      <c r="L76" cm="1">
        <f t="array" ref="L76">_xlfn.VAR.S(IF(L8:L71&lt;&gt;0, L8:L71))</f>
        <v>1.3482142857142858</v>
      </c>
      <c r="N76" s="28"/>
    </row>
    <row r="77" spans="8:14" x14ac:dyDescent="0.2">
      <c r="N77" s="28"/>
    </row>
    <row r="78" spans="8:14" x14ac:dyDescent="0.2">
      <c r="N78" s="28"/>
    </row>
    <row r="81" spans="10:12" x14ac:dyDescent="0.2">
      <c r="J81" t="s">
        <v>78</v>
      </c>
      <c r="L81">
        <f>CORREL(K8:K71,L8:L71)</f>
        <v>-6.7210228881473544E-2</v>
      </c>
    </row>
    <row r="82" spans="10:12" x14ac:dyDescent="0.2">
      <c r="J82" t="s">
        <v>79</v>
      </c>
      <c r="L82">
        <f>COUNT(K8:K71)</f>
        <v>64</v>
      </c>
    </row>
    <row r="83" spans="10:12" x14ac:dyDescent="0.2">
      <c r="J83" t="s">
        <v>80</v>
      </c>
      <c r="L83">
        <f>L81*SQRT((L82-2)/(1-L81^2))</f>
        <v>-0.53041322263896273</v>
      </c>
    </row>
    <row r="84" spans="10:12" x14ac:dyDescent="0.2">
      <c r="J84" t="s">
        <v>70</v>
      </c>
      <c r="L84">
        <f>_xlfn.T.DIST.2T(ABS(L83), L82-2)</f>
        <v>0.5977201785637356</v>
      </c>
    </row>
    <row r="88" spans="10:12" x14ac:dyDescent="0.2">
      <c r="K88" s="10"/>
    </row>
    <row r="89" spans="10:12" x14ac:dyDescent="0.2">
      <c r="K89" s="10"/>
    </row>
  </sheetData>
  <mergeCells count="5">
    <mergeCell ref="B1:I3"/>
    <mergeCell ref="J1:R4"/>
    <mergeCell ref="B5:H7"/>
    <mergeCell ref="B11:G14"/>
    <mergeCell ref="N75:N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source</vt:lpstr>
      <vt:lpstr>Gender and Perception</vt:lpstr>
      <vt:lpstr> Emotional Connection</vt:lpstr>
      <vt:lpstr>Engagement and Enjoyability</vt:lpstr>
      <vt:lpstr>Perceived Intelligence</vt:lpstr>
      <vt:lpstr>Trust and Comfort</vt:lpstr>
      <vt:lpstr>Safety and Comfort</vt:lpstr>
      <vt:lpstr>Predictability and Competence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ozan pali</cp:lastModifiedBy>
  <cp:revision/>
  <dcterms:created xsi:type="dcterms:W3CDTF">2025-01-04T19:42:05Z</dcterms:created>
  <dcterms:modified xsi:type="dcterms:W3CDTF">2025-01-14T13:31:17Z</dcterms:modified>
  <cp:category/>
  <cp:contentStatus/>
</cp:coreProperties>
</file>