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735" yWindow="735" windowWidth="23955" windowHeight="14385" activeTab="1"/>
  </bookViews>
  <sheets>
    <sheet name="GanttChart" sheetId="9" r:id="rId1"/>
    <sheet name="Thang4_2020" sheetId="13" r:id="rId2"/>
  </sheets>
  <definedNames>
    <definedName name="prevWBS" localSheetId="0">GanttChart!$A1048576</definedName>
    <definedName name="_xlnm.Print_Area" localSheetId="0">GanttChart!$A$1:$BN$36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6" i="9" l="1"/>
  <c r="F8" i="9" l="1"/>
  <c r="I8" i="9" s="1"/>
  <c r="F30" i="9"/>
  <c r="I30" i="9" s="1"/>
  <c r="F24" i="9"/>
  <c r="I24" i="9" s="1"/>
  <c r="F18" i="9"/>
  <c r="I18" i="9" s="1"/>
  <c r="F12" i="9" l="1"/>
  <c r="F9" i="9"/>
  <c r="K6" i="9"/>
  <c r="F15" i="9" l="1"/>
  <c r="I15" i="9" s="1"/>
  <c r="I12" i="9"/>
  <c r="F10" i="9"/>
  <c r="I10" i="9" s="1"/>
  <c r="I9" i="9"/>
  <c r="F16" i="9"/>
  <c r="I16" i="9" s="1"/>
  <c r="K7" i="9"/>
  <c r="K4" i="9"/>
  <c r="A8" i="9"/>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<sst xmlns="http://schemas.openxmlformats.org/spreadsheetml/2006/main" count="144" uniqueCount="81">
  <si>
    <t>[Company Name]</t>
  </si>
  <si>
    <t>WBS</t>
  </si>
  <si>
    <t>[Project Name] Project Schedule</t>
  </si>
  <si>
    <t>[Task Category]</t>
  </si>
  <si>
    <t>[Task]</t>
  </si>
  <si>
    <t>[Name]</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</si>
  <si>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</si>
  <si>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</si>
  <si>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</si>
  <si>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</si>
  <si>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</si>
  <si>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</si>
  <si>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</si>
  <si>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</si>
  <si>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</si>
  <si>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</si>
  <si>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</si>
  <si>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[Sub-task]</t>
  </si>
  <si>
    <t>Project/TASK</t>
  </si>
  <si>
    <t>No</t>
  </si>
  <si>
    <t>Epic</t>
  </si>
  <si>
    <t>Start</t>
  </si>
  <si>
    <t>Estimate End</t>
  </si>
  <si>
    <t>Actual End</t>
  </si>
  <si>
    <t>Note</t>
  </si>
  <si>
    <t>HuyNQ</t>
  </si>
  <si>
    <t>Codelvoer VP-Bank</t>
  </si>
  <si>
    <t>DEV</t>
  </si>
  <si>
    <t>QA</t>
  </si>
  <si>
    <t>UAT</t>
  </si>
  <si>
    <t>Person in charge</t>
  </si>
  <si>
    <t>mr Tạo</t>
  </si>
  <si>
    <t>Nghiệp vụ</t>
  </si>
  <si>
    <t>Epic Name</t>
  </si>
  <si>
    <t>EBA-10830</t>
  </si>
  <si>
    <t>IBCORP-2300</t>
  </si>
  <si>
    <t>IBCORP-2274</t>
  </si>
  <si>
    <t>EBA-10219</t>
  </si>
  <si>
    <t>EBA-10811</t>
  </si>
  <si>
    <t>QPP2-178</t>
  </si>
  <si>
    <t>Kết nối thanh toán cho CTIN</t>
  </si>
  <si>
    <t>2019-0284 Thanh toán the TD 1 cấp Tất toán thẻ TD qua Ebank</t>
  </si>
  <si>
    <t>Status</t>
  </si>
  <si>
    <t>2019-0158 - Import thông tin ĐVCNT lên Ebank</t>
  </si>
  <si>
    <t>Chi hộ Giao hàng Tiết kiệm</t>
  </si>
  <si>
    <t>Thu chi hộ cho HTC</t>
  </si>
  <si>
    <t>Cashback by tier</t>
  </si>
  <si>
    <t>Pending</t>
  </si>
  <si>
    <t>BRD Inprogress</t>
  </si>
  <si>
    <t>SRS done</t>
  </si>
  <si>
    <t>KhoaTV</t>
  </si>
  <si>
    <t>Liên hệ SA : Châu</t>
  </si>
  <si>
    <t>SA</t>
  </si>
  <si>
    <t>Thúy Châu</t>
  </si>
  <si>
    <t>Man-day</t>
  </si>
  <si>
    <t>PM</t>
  </si>
  <si>
    <t>Vị trí</t>
  </si>
  <si>
    <t>Internal nhận lại</t>
  </si>
  <si>
    <t>SIT-DONE</t>
  </si>
  <si>
    <t>DEV-DONE</t>
  </si>
  <si>
    <t>20/03/2020</t>
  </si>
  <si>
    <t>14/04/2020</t>
  </si>
  <si>
    <t>Trần Thị Hạnh</t>
  </si>
  <si>
    <t>Nguyễn Thị Hiển</t>
  </si>
  <si>
    <t>13/05/2020</t>
  </si>
  <si>
    <t>29/05/2020</t>
  </si>
  <si>
    <t>Mr Tạo</t>
  </si>
  <si>
    <t>Trần Phương Thúy</t>
  </si>
  <si>
    <t>Lý do services chưa hoàn thành nên Pending</t>
  </si>
  <si>
    <t>BRD Inprogress chưa có SRS</t>
  </si>
  <si>
    <t>18/05/2020</t>
  </si>
  <si>
    <t>DEV DONE</t>
  </si>
  <si>
    <t>SIT DONE: Lê Thị Duyên</t>
  </si>
  <si>
    <t>SIT-INPROGRESS</t>
  </si>
  <si>
    <t>SIT-INPROGRESS: Nguyễn Minh Hằng</t>
  </si>
  <si>
    <t>TanVV, Phuongpv2</t>
  </si>
  <si>
    <t>25/05/2020</t>
  </si>
  <si>
    <t>24/05/2021</t>
  </si>
  <si>
    <t>Mr Tân</t>
  </si>
  <si>
    <t>Adpend time- Man Day</t>
  </si>
  <si>
    <t>Phuongpv</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</si>
</sst>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56"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0"/>
      <name val="Times New Roman"/>
      <family val="1"/>
    </font>
    <font>
      <b/>
      <sz val="10"/>
      <color rgb="FF000000"/>
      <name val="Tahoma"/>
      <family val="2"/>
    </font>
    <font>
      <sz val="10"/>
      <color rgb="FF000000"/>
      <name val="Tahoma"/>
      <family val="2"/>
    </font>
    <font>
      <sz val="11"/>
      <color rgb="FF000000"/>
      <name val="Calibri"/>
      <family val="2"/>
    </font>
    <font>
      <sz val="10"/>
      <color rgb="FF000000"/>
      <name val="Arial"/>
      <family val="2"/>
    </font>
    <font>
      <sz val="10.5"/>
      <color rgb="FF172B4D"/>
      <name val="Segoe UI"/>
      <family val="2"/>
    </font>
    <font>
      <sz val="10"/>
      <color rgb="FF1F497D"/>
      <name val="Arial"/>
      <family val="2"/>
    </font>
    <font>
      <b/>
      <sz val="11"/>
      <color rgb="FF000000"/>
      <name val="Calibri"/>
      <family val="2"/>
    </font>
    <font>
      <b/>
      <sz val="10"/>
      <name val="Times New Roman"/>
      <family val="1"/>
    </font>
  </fonts>
  <fills count="2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92D050"/>
        <bgColor indexed="64"/>
      </patternFill>
    </fill>
    <fill>
      <patternFill patternType="solid">
        <fgColor rgb="FFFFFF00"/>
        <bgColor indexed="64"/>
      </patternFill>
    </fill>
  </fills>
  <borders count="2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4">
    <xf numFmtId="0" fontId="0" fillId="0" borderId="0"/>
    <xf numFmtId="0" fontId="10" fillId="2" borderId="0" applyNumberFormat="0" applyBorder="0" applyAlignment="0" applyProtection="0"/>
    <xf numFmtId="0" fontId="10" fillId="3" borderId="0" applyNumberFormat="0" applyBorder="0" applyAlignment="0" applyProtection="0"/>
    <xf numFmtId="0" fontId="10" fillId="3" borderId="0" applyNumberFormat="0" applyBorder="0" applyAlignment="0" applyProtection="0"/>
    <xf numFmtId="0" fontId="10" fillId="2"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6"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9"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12" fillId="16" borderId="0" applyNumberFormat="0" applyBorder="0" applyAlignment="0" applyProtection="0"/>
    <xf numFmtId="0" fontId="13" fillId="17" borderId="1" applyNumberFormat="0" applyAlignment="0" applyProtection="0"/>
    <xf numFmtId="0" fontId="14" fillId="18" borderId="2" applyNumberFormat="0" applyAlignment="0" applyProtection="0"/>
    <xf numFmtId="0" fontId="15" fillId="0" borderId="0" applyNumberFormat="0" applyFill="0" applyBorder="0" applyAlignment="0" applyProtection="0"/>
    <xf numFmtId="0" fontId="16" fillId="19" borderId="0" applyNumberFormat="0" applyBorder="0" applyAlignment="0" applyProtection="0"/>
    <xf numFmtId="0" fontId="17" fillId="0" borderId="3" applyNumberFormat="0" applyFill="0" applyAlignment="0" applyProtection="0"/>
    <xf numFmtId="0" fontId="18" fillId="0" borderId="4" applyNumberFormat="0" applyFill="0" applyAlignment="0" applyProtection="0"/>
    <xf numFmtId="0" fontId="19" fillId="0" borderId="5" applyNumberFormat="0" applyFill="0" applyAlignment="0" applyProtection="0"/>
    <xf numFmtId="0" fontId="19" fillId="0" borderId="0" applyNumberFormat="0" applyFill="0" applyBorder="0" applyAlignment="0" applyProtection="0"/>
    <xf numFmtId="0" fontId="2" fillId="0" borderId="0" applyNumberFormat="0" applyFill="0" applyBorder="0" applyAlignment="0" applyProtection="0">
      <alignment vertical="top"/>
      <protection locked="0"/>
    </xf>
    <xf numFmtId="0" fontId="20" fillId="11" borderId="1" applyNumberFormat="0" applyAlignment="0" applyProtection="0"/>
    <xf numFmtId="0" fontId="21" fillId="0" borderId="6" applyNumberFormat="0" applyFill="0" applyAlignment="0" applyProtection="0"/>
    <xf numFmtId="0" fontId="22" fillId="5" borderId="0" applyNumberFormat="0" applyBorder="0" applyAlignment="0" applyProtection="0"/>
    <xf numFmtId="0" fontId="5" fillId="5" borderId="7" applyNumberFormat="0" applyFont="0" applyAlignment="0" applyProtection="0"/>
    <xf numFmtId="0" fontId="23" fillId="17" borderId="8" applyNumberFormat="0" applyAlignment="0" applyProtection="0"/>
    <xf numFmtId="9" fontId="1" fillId="0" borderId="0" applyFont="0" applyFill="0" applyBorder="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0" borderId="0" applyNumberFormat="0" applyFill="0" applyBorder="0" applyAlignment="0" applyProtection="0"/>
  </cellStyleXfs>
  <cellXfs count="12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0" fillId="0" borderId="0" xfId="0"/>
    <xf numFmtId="0" fontId="8"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7" fillId="0" borderId="0" xfId="0" applyNumberFormat="1" applyFont="1" applyFill="1" applyBorder="1" applyAlignment="1" applyProtection="1">
      <alignment vertical="center"/>
      <protection locked="0"/>
    </xf>
    <xf numFmtId="0" fontId="1" fillId="0" borderId="0" xfId="0" applyFont="1" applyFill="1" applyAlignment="1" applyProtection="1"/>
    <xf numFmtId="0" fontId="32" fillId="0" borderId="0" xfId="0" applyNumberFormat="1" applyFont="1" applyFill="1" applyBorder="1" applyProtection="1"/>
    <xf numFmtId="0" fontId="32" fillId="0" borderId="0" xfId="0" applyFont="1" applyProtection="1"/>
    <xf numFmtId="0" fontId="32" fillId="0" borderId="0" xfId="0" applyNumberFormat="1" applyFont="1" applyProtection="1"/>
    <xf numFmtId="0" fontId="33" fillId="0" borderId="0" xfId="0" applyNumberFormat="1" applyFont="1" applyAlignment="1" applyProtection="1">
      <alignment vertical="center"/>
      <protection locked="0"/>
    </xf>
    <xf numFmtId="0" fontId="35" fillId="21" borderId="10" xfId="0" applyNumberFormat="1" applyFont="1" applyFill="1" applyBorder="1" applyAlignment="1" applyProtection="1">
      <alignment horizontal="left" vertical="center"/>
    </xf>
    <xf numFmtId="0" fontId="35" fillId="21" borderId="10" xfId="0" applyFont="1" applyFill="1" applyBorder="1" applyAlignment="1" applyProtection="1">
      <alignment vertical="center"/>
    </xf>
    <xf numFmtId="0" fontId="31"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xf>
    <xf numFmtId="1" fontId="36" fillId="23" borderId="11" xfId="0" applyNumberFormat="1" applyFont="1" applyFill="1" applyBorder="1" applyAlignment="1" applyProtection="1">
      <alignment horizontal="center" vertical="center"/>
    </xf>
    <xf numFmtId="9" fontId="36" fillId="23" borderId="11" xfId="40" applyFont="1" applyFill="1" applyBorder="1" applyAlignment="1" applyProtection="1">
      <alignment horizontal="center" vertical="center"/>
    </xf>
    <xf numFmtId="1" fontId="36" fillId="0" borderId="11" xfId="0" applyNumberFormat="1" applyFont="1" applyBorder="1" applyAlignment="1" applyProtection="1">
      <alignment horizontal="center" vertical="center"/>
    </xf>
    <xf numFmtId="0" fontId="37" fillId="0" borderId="10" xfId="0" applyFont="1" applyFill="1" applyBorder="1" applyAlignment="1" applyProtection="1">
      <alignment vertical="center"/>
    </xf>
    <xf numFmtId="0" fontId="31" fillId="0" borderId="10" xfId="0" applyNumberFormat="1" applyFont="1" applyFill="1" applyBorder="1" applyAlignment="1" applyProtection="1">
      <alignment horizontal="center" vertical="center"/>
    </xf>
    <xf numFmtId="1" fontId="31" fillId="0" borderId="10" xfId="40" applyNumberFormat="1" applyFont="1" applyFill="1" applyBorder="1" applyAlignment="1" applyProtection="1">
      <alignment horizontal="center" vertical="center"/>
    </xf>
    <xf numFmtId="9" fontId="31" fillId="0" borderId="10" xfId="40" applyFont="1" applyFill="1" applyBorder="1" applyAlignment="1" applyProtection="1">
      <alignment horizontal="center" vertical="center"/>
    </xf>
    <xf numFmtId="1" fontId="31" fillId="0" borderId="10" xfId="0" applyNumberFormat="1" applyFont="1" applyFill="1" applyBorder="1" applyAlignment="1" applyProtection="1">
      <alignment horizontal="center" vertical="center"/>
    </xf>
    <xf numFmtId="0" fontId="31" fillId="0" borderId="0" xfId="0" applyFont="1" applyFill="1" applyBorder="1" applyAlignment="1" applyProtection="1">
      <alignment vertical="center"/>
    </xf>
    <xf numFmtId="166" fontId="3" fillId="0" borderId="12" xfId="0" applyNumberFormat="1" applyFont="1" applyFill="1" applyBorder="1" applyAlignment="1" applyProtection="1">
      <alignment horizontal="center" vertical="center" shrinkToFit="1"/>
    </xf>
    <xf numFmtId="0" fontId="35" fillId="21" borderId="13" xfId="0" applyNumberFormat="1" applyFont="1" applyFill="1" applyBorder="1" applyAlignment="1" applyProtection="1">
      <alignment horizontal="left" vertical="center"/>
    </xf>
    <xf numFmtId="0" fontId="35"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9" fillId="21" borderId="13" xfId="0" applyNumberFormat="1"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1" fontId="39" fillId="0" borderId="10" xfId="0" applyNumberFormat="1" applyFont="1" applyFill="1" applyBorder="1" applyAlignment="1" applyProtection="1">
      <alignment horizontal="center" vertical="center"/>
    </xf>
    <xf numFmtId="165" fontId="36" fillId="22" borderId="11" xfId="0" applyNumberFormat="1" applyFont="1" applyFill="1" applyBorder="1" applyAlignment="1" applyProtection="1">
      <alignment horizontal="center" vertical="center"/>
    </xf>
    <xf numFmtId="165" fontId="36" fillId="0" borderId="11" xfId="0" applyNumberFormat="1" applyFont="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0" fontId="37" fillId="0" borderId="10" xfId="0"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31" fillId="21" borderId="10" xfId="0" applyFont="1" applyFill="1" applyBorder="1" applyAlignment="1" applyProtection="1">
      <alignment horizontal="left" vertical="center"/>
    </xf>
    <xf numFmtId="0" fontId="41" fillId="0" borderId="0" xfId="0" applyNumberFormat="1" applyFont="1" applyFill="1" applyBorder="1" applyProtection="1"/>
    <xf numFmtId="0" fontId="41" fillId="0" borderId="0" xfId="0" applyFont="1" applyFill="1" applyBorder="1" applyProtection="1"/>
    <xf numFmtId="0" fontId="1" fillId="0" borderId="0" xfId="0" applyFont="1" applyFill="1" applyBorder="1" applyProtection="1"/>
    <xf numFmtId="0" fontId="41" fillId="0" borderId="0" xfId="0" applyFont="1" applyProtection="1"/>
    <xf numFmtId="0" fontId="41" fillId="0" borderId="0" xfId="0" applyFont="1" applyFill="1" applyAlignment="1" applyProtection="1">
      <alignment horizontal="right" vertical="center"/>
    </xf>
    <xf numFmtId="165" fontId="31" fillId="21" borderId="13" xfId="0" applyNumberFormat="1" applyFont="1" applyFill="1" applyBorder="1" applyAlignment="1" applyProtection="1">
      <alignment horizontal="center" vertical="center"/>
    </xf>
    <xf numFmtId="0" fontId="42" fillId="0" borderId="17" xfId="0" applyNumberFormat="1" applyFont="1" applyFill="1" applyBorder="1" applyAlignment="1" applyProtection="1">
      <alignment horizontal="left" vertical="center"/>
    </xf>
    <xf numFmtId="0" fontId="42" fillId="0" borderId="17" xfId="0" applyFont="1" applyFill="1" applyBorder="1" applyAlignment="1" applyProtection="1">
      <alignment horizontal="left" vertical="center"/>
    </xf>
    <xf numFmtId="0" fontId="42" fillId="0" borderId="17" xfId="0" applyFont="1" applyFill="1" applyBorder="1" applyAlignment="1" applyProtection="1">
      <alignment horizontal="center" vertical="center" wrapText="1"/>
    </xf>
    <xf numFmtId="0" fontId="43" fillId="0" borderId="17" xfId="0" applyNumberFormat="1" applyFont="1" applyFill="1" applyBorder="1" applyAlignment="1" applyProtection="1">
      <alignment horizontal="center" vertical="center" wrapText="1"/>
    </xf>
    <xf numFmtId="0" fontId="42"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4" fillId="0" borderId="0" xfId="0" applyNumberFormat="1" applyFont="1" applyFill="1" applyBorder="1" applyAlignment="1" applyProtection="1">
      <alignment vertical="center"/>
      <protection locked="0"/>
    </xf>
    <xf numFmtId="0" fontId="31" fillId="0" borderId="10" xfId="0" applyFont="1" applyFill="1" applyBorder="1" applyAlignment="1" applyProtection="1">
      <alignment vertical="center" wrapText="1"/>
    </xf>
    <xf numFmtId="0" fontId="36" fillId="0" borderId="11" xfId="0" applyFont="1" applyFill="1" applyBorder="1" applyAlignment="1" applyProtection="1">
      <alignment horizontal="center" vertical="center"/>
    </xf>
    <xf numFmtId="0" fontId="31" fillId="0" borderId="10" xfId="0" applyFont="1" applyFill="1" applyBorder="1" applyAlignment="1" applyProtection="1">
      <alignment horizontal="left" vertical="center" wrapText="1" indent="1"/>
    </xf>
    <xf numFmtId="0" fontId="34"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9" fillId="0" borderId="0" xfId="0" applyFont="1" applyAlignment="1" applyProtection="1">
      <protection locked="0"/>
    </xf>
    <xf numFmtId="0" fontId="50" fillId="0" borderId="22" xfId="0" applyFont="1" applyBorder="1" applyAlignment="1">
      <alignment horizontal="center" vertical="center"/>
    </xf>
    <xf numFmtId="0" fontId="48" fillId="24" borderId="22" xfId="0" applyFont="1" applyFill="1" applyBorder="1" applyAlignment="1">
      <alignment horizontal="center" vertical="center"/>
    </xf>
    <xf numFmtId="0" fontId="48" fillId="24" borderId="22" xfId="0" applyFont="1" applyFill="1" applyBorder="1" applyAlignment="1">
      <alignment horizontal="center" vertical="center" wrapText="1"/>
    </xf>
    <xf numFmtId="0" fontId="48" fillId="24" borderId="22" xfId="0" applyFont="1" applyFill="1" applyBorder="1" applyAlignment="1">
      <alignment vertical="center"/>
    </xf>
    <xf numFmtId="0" fontId="48" fillId="24" borderId="22" xfId="0" applyFont="1" applyFill="1" applyBorder="1" applyAlignment="1">
      <alignment vertical="center" wrapText="1"/>
    </xf>
    <xf numFmtId="0" fontId="49" fillId="0" borderId="22" xfId="0" applyFont="1" applyBorder="1" applyAlignment="1">
      <alignment vertical="center" wrapText="1"/>
    </xf>
    <xf numFmtId="0" fontId="49" fillId="0" borderId="22" xfId="0" applyFont="1" applyBorder="1" applyAlignment="1">
      <alignment horizontal="center" vertical="center" wrapText="1"/>
    </xf>
    <xf numFmtId="0" fontId="54" fillId="0" borderId="22" xfId="0" applyFont="1" applyBorder="1" applyAlignment="1">
      <alignment horizontal="center" vertical="center" wrapText="1"/>
    </xf>
    <xf numFmtId="0" fontId="38" fillId="0" borderId="15" xfId="0" applyNumberFormat="1" applyFont="1" applyFill="1" applyBorder="1" applyAlignment="1" applyProtection="1">
      <alignment horizontal="center" vertical="center"/>
    </xf>
    <xf numFmtId="0" fontId="38" fillId="0" borderId="12" xfId="0" applyNumberFormat="1" applyFont="1" applyFill="1" applyBorder="1" applyAlignment="1" applyProtection="1">
      <alignment horizontal="center" vertical="center"/>
    </xf>
    <xf numFmtId="0" fontId="38" fillId="0" borderId="16" xfId="0" applyNumberFormat="1" applyFont="1" applyFill="1" applyBorder="1" applyAlignment="1" applyProtection="1">
      <alignment horizontal="center" vertical="center"/>
    </xf>
    <xf numFmtId="167" fontId="34" fillId="0" borderId="15" xfId="0" applyNumberFormat="1" applyFont="1" applyFill="1" applyBorder="1" applyAlignment="1" applyProtection="1">
      <alignment horizontal="center" vertical="center"/>
    </xf>
    <xf numFmtId="167" fontId="34" fillId="0" borderId="12" xfId="0" applyNumberFormat="1" applyFont="1" applyFill="1" applyBorder="1" applyAlignment="1" applyProtection="1">
      <alignment horizontal="center" vertical="center"/>
    </xf>
    <xf numFmtId="167" fontId="34" fillId="0" borderId="16" xfId="0" applyNumberFormat="1" applyFont="1" applyFill="1" applyBorder="1" applyAlignment="1" applyProtection="1">
      <alignment horizontal="center" vertical="center"/>
    </xf>
    <xf numFmtId="0" fontId="45" fillId="0" borderId="0" xfId="34" applyFont="1" applyBorder="1" applyAlignment="1" applyProtection="1">
      <alignment horizontal="left" vertical="center"/>
    </xf>
    <xf numFmtId="164" fontId="34" fillId="0" borderId="14" xfId="0" applyNumberFormat="1" applyFont="1" applyFill="1" applyBorder="1" applyAlignment="1" applyProtection="1">
      <alignment horizontal="center" vertical="center" shrinkToFit="1"/>
      <protection locked="0"/>
    </xf>
    <xf numFmtId="164" fontId="34" fillId="0" borderId="21" xfId="0" applyNumberFormat="1" applyFont="1" applyFill="1" applyBorder="1" applyAlignment="1" applyProtection="1">
      <alignment horizontal="center" vertical="center" shrinkToFit="1"/>
      <protection locked="0"/>
    </xf>
    <xf numFmtId="0" fontId="49" fillId="0" borderId="23" xfId="0" applyFont="1" applyBorder="1" applyAlignment="1">
      <alignment horizontal="center" vertical="center" wrapText="1"/>
    </xf>
    <xf numFmtId="0" fontId="49" fillId="0" borderId="25" xfId="0" applyFont="1" applyBorder="1" applyAlignment="1">
      <alignment horizontal="center" vertical="center" wrapText="1"/>
    </xf>
    <xf numFmtId="0" fontId="49" fillId="0" borderId="24" xfId="0" applyFont="1" applyBorder="1" applyAlignment="1">
      <alignment horizontal="center" vertical="center" wrapText="1"/>
    </xf>
    <xf numFmtId="0" fontId="6" fillId="0" borderId="0" xfId="0" applyFont="1" applyAlignment="1">
      <alignment horizontal="center"/>
    </xf>
    <xf numFmtId="0" fontId="49" fillId="0" borderId="22" xfId="0" applyFont="1" applyBorder="1" applyAlignment="1">
      <alignment horizontal="center" vertical="center"/>
    </xf>
    <xf numFmtId="0" fontId="49" fillId="0" borderId="23" xfId="0" applyFont="1" applyBorder="1" applyAlignment="1">
      <alignment horizontal="center" vertical="center"/>
    </xf>
    <xf numFmtId="0" fontId="49" fillId="0" borderId="25" xfId="0" applyFont="1" applyBorder="1" applyAlignment="1">
      <alignment horizontal="center" vertical="center"/>
    </xf>
    <xf numFmtId="0" fontId="49" fillId="0" borderId="24" xfId="0" applyFont="1" applyBorder="1" applyAlignment="1">
      <alignment horizontal="center" vertical="center"/>
    </xf>
    <xf numFmtId="0" fontId="49" fillId="0" borderId="22" xfId="0" applyFont="1" applyBorder="1" applyAlignment="1">
      <alignment vertical="center" wrapText="1"/>
    </xf>
    <xf numFmtId="0" fontId="47" fillId="0" borderId="23" xfId="0" applyFont="1" applyBorder="1" applyAlignment="1">
      <alignment horizontal="center" vertical="center" wrapText="1"/>
    </xf>
    <xf numFmtId="0" fontId="47" fillId="0" borderId="25" xfId="0" applyFont="1" applyBorder="1" applyAlignment="1">
      <alignment horizontal="center" vertical="center" wrapText="1"/>
    </xf>
    <xf numFmtId="0" fontId="47" fillId="0" borderId="24" xfId="0" applyFont="1" applyBorder="1" applyAlignment="1">
      <alignment horizontal="center" vertical="center" wrapText="1"/>
    </xf>
    <xf numFmtId="0" fontId="0" fillId="0" borderId="0" xfId="0" applyAlignment="1">
      <alignment horizontal="center" vertical="center"/>
    </xf>
    <xf numFmtId="0" fontId="50" fillId="0" borderId="22" xfId="0" applyFont="1" applyBorder="1" applyAlignment="1">
      <alignment horizontal="left" vertical="center"/>
    </xf>
    <xf numFmtId="0" fontId="49" fillId="0" borderId="22" xfId="0" applyFont="1" applyBorder="1" applyAlignment="1">
      <alignment horizontal="left" vertical="center" wrapText="1"/>
    </xf>
    <xf numFmtId="0" fontId="54" fillId="25" borderId="22" xfId="0" applyFont="1" applyFill="1" applyBorder="1" applyAlignment="1">
      <alignment horizontal="center" vertical="center" wrapText="1"/>
    </xf>
    <xf numFmtId="0" fontId="49" fillId="25" borderId="22" xfId="0" applyFont="1" applyFill="1" applyBorder="1" applyAlignment="1">
      <alignment horizontal="center" vertical="center" wrapText="1"/>
    </xf>
    <xf numFmtId="0" fontId="50" fillId="25" borderId="22" xfId="0" applyFont="1" applyFill="1" applyBorder="1" applyAlignment="1">
      <alignment horizontal="left" vertical="center"/>
    </xf>
    <xf numFmtId="0" fontId="48" fillId="0" borderId="22" xfId="0" applyFont="1" applyBorder="1" applyAlignment="1">
      <alignment vertical="center" wrapText="1"/>
    </xf>
    <xf numFmtId="0" fontId="55" fillId="0" borderId="22" xfId="0" applyFont="1" applyBorder="1" applyAlignment="1">
      <alignment vertical="center" wrapText="1"/>
    </xf>
    <xf numFmtId="0" fontId="48" fillId="25" borderId="22" xfId="0" applyFont="1" applyFill="1" applyBorder="1" applyAlignment="1">
      <alignment vertical="center" wrapText="1"/>
    </xf>
    <xf numFmtId="14" fontId="51" fillId="0" borderId="22" xfId="0" applyNumberFormat="1" applyFont="1" applyBorder="1" applyAlignment="1">
      <alignment horizontal="center" vertical="center"/>
    </xf>
    <xf numFmtId="0" fontId="53" fillId="0" borderId="22" xfId="0" applyFont="1" applyBorder="1" applyAlignment="1">
      <alignment horizontal="center" vertical="center"/>
    </xf>
    <xf numFmtId="0" fontId="51" fillId="0" borderId="22" xfId="0" applyFont="1" applyBorder="1" applyAlignment="1">
      <alignment horizontal="center" vertical="center"/>
    </xf>
    <xf numFmtId="0" fontId="51" fillId="25" borderId="22" xfId="0" applyFont="1" applyFill="1" applyBorder="1" applyAlignment="1">
      <alignment horizontal="center" vertical="center"/>
    </xf>
    <xf numFmtId="0" fontId="0" fillId="0" borderId="0" xfId="0" applyAlignment="1">
      <alignment horizontal="left" vertical="center"/>
    </xf>
    <xf numFmtId="0" fontId="48" fillId="24" borderId="22" xfId="0" applyFont="1" applyFill="1" applyBorder="1" applyAlignment="1">
      <alignment horizontal="left" vertical="center" wrapText="1"/>
    </xf>
    <xf numFmtId="0" fontId="50" fillId="0" borderId="22" xfId="0" applyFont="1" applyBorder="1" applyAlignment="1">
      <alignment horizontal="left" vertical="center" wrapText="1"/>
    </xf>
    <xf numFmtId="0" fontId="50" fillId="0" borderId="23" xfId="0" applyFont="1" applyBorder="1" applyAlignment="1">
      <alignment horizontal="left" vertical="center" wrapText="1"/>
    </xf>
    <xf numFmtId="0" fontId="50" fillId="0" borderId="25" xfId="0" applyFont="1" applyBorder="1" applyAlignment="1">
      <alignment horizontal="left" vertical="center" wrapText="1"/>
    </xf>
    <xf numFmtId="0" fontId="50" fillId="0" borderId="24" xfId="0" applyFont="1" applyBorder="1" applyAlignment="1">
      <alignment horizontal="left" vertical="center" wrapText="1"/>
    </xf>
    <xf numFmtId="0" fontId="52" fillId="0" borderId="22" xfId="0" applyFont="1" applyBorder="1" applyAlignment="1">
      <alignment horizontal="left" vertical="center"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Lst>
            </xdr:cNvPr>
            <xdr:cNvSpPr/>
          </xdr:nvSpPr>
          <xdr:spPr>
            <a:xfrm>
              <a:off x="0" y="0"/>
              <a:ext cx="0" cy="0"/>
            </a:xfrm>
            <a:prstGeom prst="rect">
              <a:avLst/>
            </a:prstGeom>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36"/>
  <sheetViews>
    <sheetView showGridLines="0" zoomScaleNormal="100" workbookViewId="0">
      <pane ySplit="7" topLeftCell="A8" activePane="bottomLeft" state="frozen"/>
      <selection pane="bottomLeft" activeCell="A10" sqref="A10:XFD10"/>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73" t="s">
        <v>2</v>
      </c>
      <c r="B1" s="11"/>
      <c r="C1" s="11"/>
      <c r="D1" s="11"/>
      <c r="E1" s="11"/>
      <c r="F1" s="11"/>
      <c r="I1" s="78"/>
      <c r="K1" s="94" t="s">
        <v>16</v>
      </c>
      <c r="L1" s="94"/>
      <c r="M1" s="94"/>
      <c r="N1" s="94"/>
      <c r="O1" s="94"/>
      <c r="P1" s="94"/>
      <c r="Q1" s="94"/>
      <c r="R1" s="94"/>
      <c r="S1" s="94"/>
      <c r="T1" s="94"/>
      <c r="U1" s="94"/>
      <c r="V1" s="94"/>
      <c r="W1" s="94"/>
      <c r="X1" s="94"/>
      <c r="Y1" s="94"/>
      <c r="Z1" s="94"/>
      <c r="AA1" s="94"/>
      <c r="AB1" s="94"/>
      <c r="AC1" s="94"/>
      <c r="AD1" s="94"/>
      <c r="AE1" s="94"/>
    </row>
    <row r="2" spans="1:66" ht="18" customHeight="1" x14ac:dyDescent="0.2">
      <c r="A2" s="16" t="s">
        <v>0</v>
      </c>
      <c r="B2" s="8"/>
      <c r="C2" s="8"/>
      <c r="D2" s="10"/>
      <c r="E2" s="79"/>
      <c r="F2" s="79"/>
      <c r="H2" s="2"/>
    </row>
    <row r="3" spans="1:66" ht="14.25" x14ac:dyDescent="0.2">
      <c r="A3" s="16"/>
      <c r="B3" s="12"/>
      <c r="C3" s="4"/>
      <c r="D3" s="4"/>
      <c r="E3" s="4"/>
      <c r="F3" s="4"/>
      <c r="G3" s="4"/>
      <c r="H3" s="2"/>
      <c r="K3" s="9"/>
      <c r="L3" s="9"/>
      <c r="M3" s="9"/>
      <c r="N3" s="9"/>
      <c r="O3" s="9"/>
      <c r="P3" s="9"/>
      <c r="Q3" s="9"/>
      <c r="R3" s="9"/>
      <c r="S3" s="9"/>
      <c r="T3" s="9"/>
      <c r="U3" s="9"/>
      <c r="V3" s="9"/>
      <c r="W3" s="9"/>
      <c r="X3" s="9"/>
      <c r="Y3" s="9"/>
      <c r="Z3" s="9"/>
      <c r="AA3" s="9"/>
    </row>
    <row r="4" spans="1:66" ht="17.25" customHeight="1" x14ac:dyDescent="0.2">
      <c r="A4" s="58"/>
      <c r="B4" s="62" t="s">
        <v>14</v>
      </c>
      <c r="C4" s="96">
        <v>43129</v>
      </c>
      <c r="D4" s="96"/>
      <c r="E4" s="96"/>
      <c r="F4" s="59"/>
      <c r="G4" s="62" t="s">
        <v>13</v>
      </c>
      <c r="H4" s="77">
        <v>1</v>
      </c>
      <c r="I4" s="60"/>
      <c r="J4" s="14"/>
      <c r="K4" s="88" t="str">
        <f>"Week "&amp;(K6-($C$4-WEEKDAY($C$4,1)+2))/7+1</f>
        <v>Week 1</v>
      </c>
      <c r="L4" s="89"/>
      <c r="M4" s="89"/>
      <c r="N4" s="89"/>
      <c r="O4" s="89"/>
      <c r="P4" s="89"/>
      <c r="Q4" s="90"/>
      <c r="R4" s="88" t="str">
        <f>"Week "&amp;(R6-($C$4-WEEKDAY($C$4,1)+2))/7+1</f>
        <v>Week 2</v>
      </c>
      <c r="S4" s="89"/>
      <c r="T4" s="89"/>
      <c r="U4" s="89"/>
      <c r="V4" s="89"/>
      <c r="W4" s="89"/>
      <c r="X4" s="90"/>
      <c r="Y4" s="88" t="str">
        <f>"Week "&amp;(Y6-($C$4-WEEKDAY($C$4,1)+2))/7+1</f>
        <v>Week 3</v>
      </c>
      <c r="Z4" s="89"/>
      <c r="AA4" s="89"/>
      <c r="AB4" s="89"/>
      <c r="AC4" s="89"/>
      <c r="AD4" s="89"/>
      <c r="AE4" s="90"/>
      <c r="AF4" s="88" t="str">
        <f>"Week "&amp;(AF6-($C$4-WEEKDAY($C$4,1)+2))/7+1</f>
        <v>Week 4</v>
      </c>
      <c r="AG4" s="89"/>
      <c r="AH4" s="89"/>
      <c r="AI4" s="89"/>
      <c r="AJ4" s="89"/>
      <c r="AK4" s="89"/>
      <c r="AL4" s="90"/>
      <c r="AM4" s="88" t="str">
        <f>"Week "&amp;(AM6-($C$4-WEEKDAY($C$4,1)+2))/7+1</f>
        <v>Week 5</v>
      </c>
      <c r="AN4" s="89"/>
      <c r="AO4" s="89"/>
      <c r="AP4" s="89"/>
      <c r="AQ4" s="89"/>
      <c r="AR4" s="89"/>
      <c r="AS4" s="90"/>
      <c r="AT4" s="88" t="str">
        <f>"Week "&amp;(AT6-($C$4-WEEKDAY($C$4,1)+2))/7+1</f>
        <v>Week 6</v>
      </c>
      <c r="AU4" s="89"/>
      <c r="AV4" s="89"/>
      <c r="AW4" s="89"/>
      <c r="AX4" s="89"/>
      <c r="AY4" s="89"/>
      <c r="AZ4" s="90"/>
      <c r="BA4" s="88" t="str">
        <f>"Week "&amp;(BA6-($C$4-WEEKDAY($C$4,1)+2))/7+1</f>
        <v>Week 7</v>
      </c>
      <c r="BB4" s="89"/>
      <c r="BC4" s="89"/>
      <c r="BD4" s="89"/>
      <c r="BE4" s="89"/>
      <c r="BF4" s="89"/>
      <c r="BG4" s="90"/>
      <c r="BH4" s="88" t="str">
        <f>"Week "&amp;(BH6-($C$4-WEEKDAY($C$4,1)+2))/7+1</f>
        <v>Week 8</v>
      </c>
      <c r="BI4" s="89"/>
      <c r="BJ4" s="89"/>
      <c r="BK4" s="89"/>
      <c r="BL4" s="89"/>
      <c r="BM4" s="89"/>
      <c r="BN4" s="90"/>
    </row>
    <row r="5" spans="1:66" ht="17.25" customHeight="1" x14ac:dyDescent="0.2">
      <c r="A5" s="58"/>
      <c r="B5" s="62" t="s">
        <v>15</v>
      </c>
      <c r="C5" s="95"/>
      <c r="D5" s="95"/>
      <c r="E5" s="95"/>
      <c r="F5" s="61"/>
      <c r="G5" s="61"/>
      <c r="H5" s="61"/>
      <c r="I5" s="61"/>
      <c r="J5" s="14"/>
      <c r="K5" s="91">
        <f>K6</f>
        <v>43129</v>
      </c>
      <c r="L5" s="92"/>
      <c r="M5" s="92"/>
      <c r="N5" s="92"/>
      <c r="O5" s="92"/>
      <c r="P5" s="92"/>
      <c r="Q5" s="93"/>
      <c r="R5" s="91">
        <f>R6</f>
        <v>43136</v>
      </c>
      <c r="S5" s="92"/>
      <c r="T5" s="92"/>
      <c r="U5" s="92"/>
      <c r="V5" s="92"/>
      <c r="W5" s="92"/>
      <c r="X5" s="93"/>
      <c r="Y5" s="91">
        <f>Y6</f>
        <v>43143</v>
      </c>
      <c r="Z5" s="92"/>
      <c r="AA5" s="92"/>
      <c r="AB5" s="92"/>
      <c r="AC5" s="92"/>
      <c r="AD5" s="92"/>
      <c r="AE5" s="93"/>
      <c r="AF5" s="91">
        <f>AF6</f>
        <v>43150</v>
      </c>
      <c r="AG5" s="92"/>
      <c r="AH5" s="92"/>
      <c r="AI5" s="92"/>
      <c r="AJ5" s="92"/>
      <c r="AK5" s="92"/>
      <c r="AL5" s="93"/>
      <c r="AM5" s="91">
        <f>AM6</f>
        <v>43157</v>
      </c>
      <c r="AN5" s="92"/>
      <c r="AO5" s="92"/>
      <c r="AP5" s="92"/>
      <c r="AQ5" s="92"/>
      <c r="AR5" s="92"/>
      <c r="AS5" s="93"/>
      <c r="AT5" s="91">
        <f>AT6</f>
        <v>43164</v>
      </c>
      <c r="AU5" s="92"/>
      <c r="AV5" s="92"/>
      <c r="AW5" s="92"/>
      <c r="AX5" s="92"/>
      <c r="AY5" s="92"/>
      <c r="AZ5" s="93"/>
      <c r="BA5" s="91">
        <f>BA6</f>
        <v>43171</v>
      </c>
      <c r="BB5" s="92"/>
      <c r="BC5" s="92"/>
      <c r="BD5" s="92"/>
      <c r="BE5" s="92"/>
      <c r="BF5" s="92"/>
      <c r="BG5" s="93"/>
      <c r="BH5" s="91">
        <f>BH6</f>
        <v>43178</v>
      </c>
      <c r="BI5" s="92"/>
      <c r="BJ5" s="92"/>
      <c r="BK5" s="92"/>
      <c r="BL5" s="92"/>
      <c r="BM5" s="92"/>
      <c r="BN5" s="93"/>
    </row>
    <row r="6" spans="1:66" x14ac:dyDescent="0.2">
      <c r="A6" s="13"/>
      <c r="B6" s="14"/>
      <c r="C6" s="14"/>
      <c r="D6" s="15"/>
      <c r="E6" s="14"/>
      <c r="F6" s="14"/>
      <c r="G6" s="14"/>
      <c r="H6" s="14"/>
      <c r="I6" s="14"/>
      <c r="J6" s="14"/>
      <c r="K6" s="44">
        <f>C4-WEEKDAY(C4,1)+2+7*(H4-1)</f>
        <v>43129</v>
      </c>
      <c r="L6" s="35">
        <f t="shared" ref="L6:AQ6" si="0">K6+1</f>
        <v>43130</v>
      </c>
      <c r="M6" s="35">
        <f t="shared" si="0"/>
        <v>43131</v>
      </c>
      <c r="N6" s="35">
        <f t="shared" si="0"/>
        <v>43132</v>
      </c>
      <c r="O6" s="35">
        <f t="shared" si="0"/>
        <v>43133</v>
      </c>
      <c r="P6" s="35">
        <f t="shared" si="0"/>
        <v>43134</v>
      </c>
      <c r="Q6" s="45">
        <f t="shared" si="0"/>
        <v>43135</v>
      </c>
      <c r="R6" s="44">
        <f t="shared" si="0"/>
        <v>43136</v>
      </c>
      <c r="S6" s="35">
        <f t="shared" si="0"/>
        <v>43137</v>
      </c>
      <c r="T6" s="35">
        <f t="shared" si="0"/>
        <v>43138</v>
      </c>
      <c r="U6" s="35">
        <f t="shared" si="0"/>
        <v>43139</v>
      </c>
      <c r="V6" s="35">
        <f t="shared" si="0"/>
        <v>43140</v>
      </c>
      <c r="W6" s="35">
        <f t="shared" si="0"/>
        <v>43141</v>
      </c>
      <c r="X6" s="45">
        <f t="shared" si="0"/>
        <v>43142</v>
      </c>
      <c r="Y6" s="44">
        <f t="shared" si="0"/>
        <v>43143</v>
      </c>
      <c r="Z6" s="35">
        <f t="shared" si="0"/>
        <v>43144</v>
      </c>
      <c r="AA6" s="35">
        <f t="shared" si="0"/>
        <v>43145</v>
      </c>
      <c r="AB6" s="35">
        <f t="shared" si="0"/>
        <v>43146</v>
      </c>
      <c r="AC6" s="35">
        <f t="shared" si="0"/>
        <v>43147</v>
      </c>
      <c r="AD6" s="35">
        <f t="shared" si="0"/>
        <v>43148</v>
      </c>
      <c r="AE6" s="45">
        <f t="shared" si="0"/>
        <v>43149</v>
      </c>
      <c r="AF6" s="44">
        <f t="shared" si="0"/>
        <v>43150</v>
      </c>
      <c r="AG6" s="35">
        <f t="shared" si="0"/>
        <v>43151</v>
      </c>
      <c r="AH6" s="35">
        <f t="shared" si="0"/>
        <v>43152</v>
      </c>
      <c r="AI6" s="35">
        <f t="shared" si="0"/>
        <v>43153</v>
      </c>
      <c r="AJ6" s="35">
        <f t="shared" si="0"/>
        <v>43154</v>
      </c>
      <c r="AK6" s="35">
        <f t="shared" si="0"/>
        <v>43155</v>
      </c>
      <c r="AL6" s="45">
        <f t="shared" si="0"/>
        <v>43156</v>
      </c>
      <c r="AM6" s="44">
        <f t="shared" si="0"/>
        <v>43157</v>
      </c>
      <c r="AN6" s="35">
        <f t="shared" si="0"/>
        <v>43158</v>
      </c>
      <c r="AO6" s="35">
        <f t="shared" si="0"/>
        <v>43159</v>
      </c>
      <c r="AP6" s="35">
        <f t="shared" si="0"/>
        <v>43160</v>
      </c>
      <c r="AQ6" s="35">
        <f t="shared" si="0"/>
        <v>43161</v>
      </c>
      <c r="AR6" s="35">
        <f t="shared" ref="AR6:BN6" si="1">AQ6+1</f>
        <v>43162</v>
      </c>
      <c r="AS6" s="45">
        <f t="shared" si="1"/>
        <v>43163</v>
      </c>
      <c r="AT6" s="44">
        <f t="shared" si="1"/>
        <v>43164</v>
      </c>
      <c r="AU6" s="35">
        <f t="shared" si="1"/>
        <v>43165</v>
      </c>
      <c r="AV6" s="35">
        <f t="shared" si="1"/>
        <v>43166</v>
      </c>
      <c r="AW6" s="35">
        <f t="shared" si="1"/>
        <v>43167</v>
      </c>
      <c r="AX6" s="35">
        <f t="shared" si="1"/>
        <v>43168</v>
      </c>
      <c r="AY6" s="35">
        <f t="shared" si="1"/>
        <v>43169</v>
      </c>
      <c r="AZ6" s="45">
        <f t="shared" si="1"/>
        <v>43170</v>
      </c>
      <c r="BA6" s="44">
        <f t="shared" si="1"/>
        <v>43171</v>
      </c>
      <c r="BB6" s="35">
        <f t="shared" si="1"/>
        <v>43172</v>
      </c>
      <c r="BC6" s="35">
        <f t="shared" si="1"/>
        <v>43173</v>
      </c>
      <c r="BD6" s="35">
        <f t="shared" si="1"/>
        <v>43174</v>
      </c>
      <c r="BE6" s="35">
        <f t="shared" si="1"/>
        <v>43175</v>
      </c>
      <c r="BF6" s="35">
        <f t="shared" si="1"/>
        <v>43176</v>
      </c>
      <c r="BG6" s="45">
        <f t="shared" si="1"/>
        <v>43177</v>
      </c>
      <c r="BH6" s="44">
        <f t="shared" si="1"/>
        <v>43178</v>
      </c>
      <c r="BI6" s="35">
        <f t="shared" si="1"/>
        <v>43179</v>
      </c>
      <c r="BJ6" s="35">
        <f t="shared" si="1"/>
        <v>43180</v>
      </c>
      <c r="BK6" s="35">
        <f t="shared" si="1"/>
        <v>43181</v>
      </c>
      <c r="BL6" s="35">
        <f t="shared" si="1"/>
        <v>43182</v>
      </c>
      <c r="BM6" s="35">
        <f t="shared" si="1"/>
        <v>43183</v>
      </c>
      <c r="BN6" s="45">
        <f t="shared" si="1"/>
        <v>43184</v>
      </c>
    </row>
    <row r="7" spans="1:66" s="72" customFormat="1" ht="24.75" thickBot="1" x14ac:dyDescent="0.25">
      <c r="A7" s="64" t="s">
        <v>1</v>
      </c>
      <c r="B7" s="65" t="s">
        <v>18</v>
      </c>
      <c r="C7" s="66" t="s">
        <v>6</v>
      </c>
      <c r="D7" s="67" t="s">
        <v>12</v>
      </c>
      <c r="E7" s="68" t="s">
        <v>7</v>
      </c>
      <c r="F7" s="68" t="s">
        <v>8</v>
      </c>
      <c r="G7" s="66" t="s">
        <v>9</v>
      </c>
      <c r="H7" s="66" t="s">
        <v>10</v>
      </c>
      <c r="I7" s="66" t="s">
        <v>11</v>
      </c>
      <c r="J7" s="66"/>
      <c r="K7" s="69" t="str">
        <f t="shared" ref="K7:AP7" si="2">CHOOSE(WEEKDAY(K6,1),"S","M","T","W","T","F","S")</f>
        <v>M</v>
      </c>
      <c r="L7" s="70" t="str">
        <f t="shared" si="2"/>
        <v>T</v>
      </c>
      <c r="M7" s="70" t="str">
        <f t="shared" si="2"/>
        <v>W</v>
      </c>
      <c r="N7" s="70" t="str">
        <f t="shared" si="2"/>
        <v>T</v>
      </c>
      <c r="O7" s="70" t="str">
        <f t="shared" si="2"/>
        <v>F</v>
      </c>
      <c r="P7" s="70" t="str">
        <f t="shared" si="2"/>
        <v>S</v>
      </c>
      <c r="Q7" s="71" t="str">
        <f t="shared" si="2"/>
        <v>S</v>
      </c>
      <c r="R7" s="69" t="str">
        <f t="shared" si="2"/>
        <v>M</v>
      </c>
      <c r="S7" s="70" t="str">
        <f t="shared" si="2"/>
        <v>T</v>
      </c>
      <c r="T7" s="70" t="str">
        <f t="shared" si="2"/>
        <v>W</v>
      </c>
      <c r="U7" s="70" t="str">
        <f t="shared" si="2"/>
        <v>T</v>
      </c>
      <c r="V7" s="70" t="str">
        <f t="shared" si="2"/>
        <v>F</v>
      </c>
      <c r="W7" s="70" t="str">
        <f t="shared" si="2"/>
        <v>S</v>
      </c>
      <c r="X7" s="71" t="str">
        <f t="shared" si="2"/>
        <v>S</v>
      </c>
      <c r="Y7" s="69" t="str">
        <f t="shared" si="2"/>
        <v>M</v>
      </c>
      <c r="Z7" s="70" t="str">
        <f t="shared" si="2"/>
        <v>T</v>
      </c>
      <c r="AA7" s="70" t="str">
        <f t="shared" si="2"/>
        <v>W</v>
      </c>
      <c r="AB7" s="70" t="str">
        <f t="shared" si="2"/>
        <v>T</v>
      </c>
      <c r="AC7" s="70" t="str">
        <f t="shared" si="2"/>
        <v>F</v>
      </c>
      <c r="AD7" s="70" t="str">
        <f t="shared" si="2"/>
        <v>S</v>
      </c>
      <c r="AE7" s="71" t="str">
        <f t="shared" si="2"/>
        <v>S</v>
      </c>
      <c r="AF7" s="69" t="str">
        <f t="shared" si="2"/>
        <v>M</v>
      </c>
      <c r="AG7" s="70" t="str">
        <f t="shared" si="2"/>
        <v>T</v>
      </c>
      <c r="AH7" s="70" t="str">
        <f t="shared" si="2"/>
        <v>W</v>
      </c>
      <c r="AI7" s="70" t="str">
        <f t="shared" si="2"/>
        <v>T</v>
      </c>
      <c r="AJ7" s="70" t="str">
        <f t="shared" si="2"/>
        <v>F</v>
      </c>
      <c r="AK7" s="70" t="str">
        <f t="shared" si="2"/>
        <v>S</v>
      </c>
      <c r="AL7" s="71" t="str">
        <f t="shared" si="2"/>
        <v>S</v>
      </c>
      <c r="AM7" s="69" t="str">
        <f t="shared" si="2"/>
        <v>M</v>
      </c>
      <c r="AN7" s="70" t="str">
        <f t="shared" si="2"/>
        <v>T</v>
      </c>
      <c r="AO7" s="70" t="str">
        <f t="shared" si="2"/>
        <v>W</v>
      </c>
      <c r="AP7" s="70" t="str">
        <f t="shared" si="2"/>
        <v>T</v>
      </c>
      <c r="AQ7" s="70" t="str">
        <f t="shared" ref="AQ7:BN7" si="3">CHOOSE(WEEKDAY(AQ6,1),"S","M","T","W","T","F","S")</f>
        <v>F</v>
      </c>
      <c r="AR7" s="70" t="str">
        <f t="shared" si="3"/>
        <v>S</v>
      </c>
      <c r="AS7" s="71" t="str">
        <f t="shared" si="3"/>
        <v>S</v>
      </c>
      <c r="AT7" s="69" t="str">
        <f t="shared" si="3"/>
        <v>M</v>
      </c>
      <c r="AU7" s="70" t="str">
        <f t="shared" si="3"/>
        <v>T</v>
      </c>
      <c r="AV7" s="70" t="str">
        <f t="shared" si="3"/>
        <v>W</v>
      </c>
      <c r="AW7" s="70" t="str">
        <f t="shared" si="3"/>
        <v>T</v>
      </c>
      <c r="AX7" s="70" t="str">
        <f t="shared" si="3"/>
        <v>F</v>
      </c>
      <c r="AY7" s="70" t="str">
        <f t="shared" si="3"/>
        <v>S</v>
      </c>
      <c r="AZ7" s="71" t="str">
        <f t="shared" si="3"/>
        <v>S</v>
      </c>
      <c r="BA7" s="69" t="str">
        <f t="shared" si="3"/>
        <v>M</v>
      </c>
      <c r="BB7" s="70" t="str">
        <f t="shared" si="3"/>
        <v>T</v>
      </c>
      <c r="BC7" s="70" t="str">
        <f t="shared" si="3"/>
        <v>W</v>
      </c>
      <c r="BD7" s="70" t="str">
        <f t="shared" si="3"/>
        <v>T</v>
      </c>
      <c r="BE7" s="70" t="str">
        <f t="shared" si="3"/>
        <v>F</v>
      </c>
      <c r="BF7" s="70" t="str">
        <f t="shared" si="3"/>
        <v>S</v>
      </c>
      <c r="BG7" s="71" t="str">
        <f t="shared" si="3"/>
        <v>S</v>
      </c>
      <c r="BH7" s="69" t="str">
        <f t="shared" si="3"/>
        <v>M</v>
      </c>
      <c r="BI7" s="70" t="str">
        <f t="shared" si="3"/>
        <v>T</v>
      </c>
      <c r="BJ7" s="70" t="str">
        <f t="shared" si="3"/>
        <v>W</v>
      </c>
      <c r="BK7" s="70" t="str">
        <f t="shared" si="3"/>
        <v>T</v>
      </c>
      <c r="BL7" s="70" t="str">
        <f t="shared" si="3"/>
        <v>F</v>
      </c>
      <c r="BM7" s="70" t="str">
        <f t="shared" si="3"/>
        <v>S</v>
      </c>
      <c r="BN7" s="71" t="str">
        <f t="shared" si="3"/>
        <v>S</v>
      </c>
    </row>
    <row r="8" spans="1:66" s="19" customFormat="1" ht="18" x14ac:dyDescent="0.2">
      <c r="A8" s="36" t="str">
        <f>IF(ISERROR(VALUE(SUBSTITUTE(prevWBS,".",""))),"1",IF(ISERROR(FIND("`",SUBSTITUTE(prevWBS,".","`",1))),TEXT(VALUE(prevWBS)+1,"#"),TEXT(VALUE(LEFT(prevWBS,FIND("`",SUBSTITUTE(prevWBS,".","`",1))-1))+1,"#")))</f>
        <v>1</v>
      </c>
      <c r="B8" s="37" t="s">
        <v>3</v>
      </c>
      <c r="C8" s="38"/>
      <c r="D8" s="39"/>
      <c r="E8" s="40"/>
      <c r="F8" s="63" t="str">
        <f>IF(ISBLANK(E8)," - ",IF(G8=0,E8,E8+G8-1))</f>
        <v xml:space="preserve"> - </v>
      </c>
      <c r="G8" s="41"/>
      <c r="H8" s="42"/>
      <c r="I8" s="43" t="str">
        <f t="shared" ref="I8:I36" si="4">IF(OR(F8=0,E8=0)," - ",NETWORKDAYS(E8,F8))</f>
        <v xml:space="preserve"> - </v>
      </c>
      <c r="J8" s="46"/>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row>
    <row r="9" spans="1:66" s="25" customFormat="1" ht="18" x14ac:dyDescent="0.2">
      <c r="A9" s="24"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4" t="s">
        <v>4</v>
      </c>
      <c r="C9" s="25" t="s">
        <v>5</v>
      </c>
      <c r="D9" s="75"/>
      <c r="E9" s="50">
        <v>43129</v>
      </c>
      <c r="F9" s="51">
        <f>IF(ISBLANK(E9)," - ",IF(G9=0,E9,E9+G9-1))</f>
        <v>43133</v>
      </c>
      <c r="G9" s="26">
        <v>5</v>
      </c>
      <c r="H9" s="27">
        <v>1</v>
      </c>
      <c r="I9" s="28">
        <f t="shared" si="4"/>
        <v>5</v>
      </c>
      <c r="J9" s="47"/>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row>
    <row r="10" spans="1:66" s="25" customFormat="1" ht="18" x14ac:dyDescent="0.2">
      <c r="A10" s="24" t="str">
        <f t="shared" si="5"/>
        <v>1.2</v>
      </c>
      <c r="B10" s="74" t="s">
        <v>4</v>
      </c>
      <c r="D10" s="75"/>
      <c r="E10" s="50">
        <v>43134</v>
      </c>
      <c r="F10" s="51">
        <f t="shared" ref="F10:F35" si="6">IF(ISBLANK(E10)," - ",IF(G10=0,E10,E10+G10-1))</f>
        <v>43138</v>
      </c>
      <c r="G10" s="26">
        <v>5</v>
      </c>
      <c r="H10" s="27">
        <v>0.6</v>
      </c>
      <c r="I10" s="28">
        <f t="shared" si="4"/>
        <v>3</v>
      </c>
      <c r="J10" s="47"/>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row>
    <row r="11" spans="1:66" s="25" customFormat="1" ht="21.75" customHeight="1" x14ac:dyDescent="0.2">
      <c r="A11" s="24" t="str">
        <f t="shared" si="5"/>
        <v>1.3</v>
      </c>
      <c r="B11" s="74" t="s">
        <v>4</v>
      </c>
      <c r="D11" s="75"/>
      <c r="E11" s="50">
        <v>43139</v>
      </c>
      <c r="F11" s="51">
        <f t="shared" si="6"/>
        <v>43142</v>
      </c>
      <c r="G11" s="26">
        <v>4</v>
      </c>
      <c r="H11" s="27">
        <v>0</v>
      </c>
      <c r="I11" s="28">
        <f t="shared" si="4"/>
        <v>2</v>
      </c>
      <c r="J11" s="47"/>
      <c r="K11" s="55"/>
      <c r="L11" s="55"/>
      <c r="M11" s="56"/>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row>
    <row r="12" spans="1:66" s="25" customFormat="1" ht="21.75" customHeight="1" x14ac:dyDescent="0.2">
      <c r="A12" s="24" t="str">
        <f t="shared" si="5"/>
        <v>1.4</v>
      </c>
      <c r="B12" s="74" t="s">
        <v>4</v>
      </c>
      <c r="D12" s="75"/>
      <c r="E12" s="50">
        <v>43132</v>
      </c>
      <c r="F12" s="51">
        <f t="shared" si="6"/>
        <v>43135</v>
      </c>
      <c r="G12" s="26">
        <v>4</v>
      </c>
      <c r="H12" s="27">
        <v>0.75</v>
      </c>
      <c r="I12" s="28">
        <f t="shared" si="4"/>
        <v>2</v>
      </c>
      <c r="J12" s="47"/>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row>
    <row r="13" spans="1:66" s="25" customFormat="1" ht="18" x14ac:dyDescent="0.2">
      <c r="A13"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76" t="s">
        <v>17</v>
      </c>
      <c r="D13" s="75"/>
      <c r="E13" s="50">
        <v>43133</v>
      </c>
      <c r="F13" s="51">
        <f t="shared" si="6"/>
        <v>43134</v>
      </c>
      <c r="G13" s="26">
        <v>2</v>
      </c>
      <c r="H13" s="27">
        <v>0.5</v>
      </c>
      <c r="I13" s="28">
        <f t="shared" si="4"/>
        <v>1</v>
      </c>
      <c r="J13" s="47"/>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row>
    <row r="14" spans="1:66" s="25" customFormat="1" ht="18" x14ac:dyDescent="0.2">
      <c r="A14" s="24"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76" t="s">
        <v>17</v>
      </c>
      <c r="D14" s="75"/>
      <c r="E14" s="50">
        <v>43135</v>
      </c>
      <c r="F14" s="51">
        <f t="shared" si="6"/>
        <v>43137</v>
      </c>
      <c r="G14" s="26">
        <v>3</v>
      </c>
      <c r="H14" s="27">
        <v>0.5</v>
      </c>
      <c r="I14" s="28">
        <f t="shared" si="4"/>
        <v>2</v>
      </c>
      <c r="J14" s="47"/>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row>
    <row r="15" spans="1:66" s="25" customFormat="1" ht="18" x14ac:dyDescent="0.2">
      <c r="A15" s="24" t="str">
        <f t="shared" si="5"/>
        <v>1.5</v>
      </c>
      <c r="B15" s="74" t="s">
        <v>4</v>
      </c>
      <c r="D15" s="75"/>
      <c r="E15" s="50">
        <v>43136</v>
      </c>
      <c r="F15" s="51">
        <f t="shared" si="6"/>
        <v>43140</v>
      </c>
      <c r="G15" s="26">
        <v>5</v>
      </c>
      <c r="H15" s="27">
        <v>0</v>
      </c>
      <c r="I15" s="28">
        <f t="shared" si="4"/>
        <v>5</v>
      </c>
      <c r="J15" s="47"/>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row>
    <row r="16" spans="1:66" s="25" customFormat="1" ht="18" x14ac:dyDescent="0.2">
      <c r="A16" s="24" t="str">
        <f t="shared" si="5"/>
        <v>1.6</v>
      </c>
      <c r="B16" s="74" t="s">
        <v>4</v>
      </c>
      <c r="D16" s="75"/>
      <c r="E16" s="50">
        <v>43134</v>
      </c>
      <c r="F16" s="51">
        <f t="shared" si="6"/>
        <v>43140</v>
      </c>
      <c r="G16" s="26">
        <v>7</v>
      </c>
      <c r="H16" s="27">
        <v>0</v>
      </c>
      <c r="I16" s="28">
        <f t="shared" si="4"/>
        <v>5</v>
      </c>
      <c r="J16" s="47"/>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row>
    <row r="17" spans="1:66" s="25" customFormat="1" ht="18" x14ac:dyDescent="0.2">
      <c r="A17" s="24" t="str">
        <f t="shared" si="5"/>
        <v>1.7</v>
      </c>
      <c r="B17" s="74" t="s">
        <v>4</v>
      </c>
      <c r="D17" s="75"/>
      <c r="E17" s="50">
        <v>43141</v>
      </c>
      <c r="F17" s="51">
        <f t="shared" si="6"/>
        <v>43147</v>
      </c>
      <c r="G17" s="26">
        <v>7</v>
      </c>
      <c r="H17" s="27">
        <v>0</v>
      </c>
      <c r="I17" s="28">
        <f t="shared" si="4"/>
        <v>5</v>
      </c>
      <c r="J17" s="47"/>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row>
    <row r="18" spans="1:66" s="19" customFormat="1" ht="18" x14ac:dyDescent="0.2">
      <c r="A18" s="17" t="str">
        <f>IF(ISERROR(VALUE(SUBSTITUTE(prevWBS,".",""))),"1",IF(ISERROR(FIND("`",SUBSTITUTE(prevWBS,".","`",1))),TEXT(VALUE(prevWBS)+1,"#"),TEXT(VALUE(LEFT(prevWBS,FIND("`",SUBSTITUTE(prevWBS,".","`",1))-1))+1,"#")))</f>
        <v>2</v>
      </c>
      <c r="B18" s="18" t="s">
        <v>3</v>
      </c>
      <c r="D18" s="20"/>
      <c r="E18" s="52"/>
      <c r="F18" s="52" t="str">
        <f t="shared" si="6"/>
        <v xml:space="preserve"> - </v>
      </c>
      <c r="G18" s="21"/>
      <c r="H18" s="22"/>
      <c r="I18" s="23" t="str">
        <f t="shared" si="4"/>
        <v xml:space="preserve"> - </v>
      </c>
      <c r="J18" s="48"/>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row>
    <row r="19" spans="1:66" s="25" customFormat="1" ht="18" x14ac:dyDescent="0.2">
      <c r="A19"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74" t="s">
        <v>4</v>
      </c>
      <c r="D19" s="75"/>
      <c r="E19" s="50">
        <v>43141</v>
      </c>
      <c r="F19" s="51">
        <f t="shared" si="6"/>
        <v>43144</v>
      </c>
      <c r="G19" s="26">
        <v>4</v>
      </c>
      <c r="H19" s="27">
        <v>0</v>
      </c>
      <c r="I19" s="28">
        <f t="shared" si="4"/>
        <v>2</v>
      </c>
      <c r="J19" s="47"/>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row>
    <row r="20" spans="1:66" s="25" customFormat="1" ht="18" x14ac:dyDescent="0.2">
      <c r="A20"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74" t="s">
        <v>4</v>
      </c>
      <c r="D20" s="75"/>
      <c r="E20" s="50">
        <v>43145</v>
      </c>
      <c r="F20" s="51">
        <f t="shared" si="6"/>
        <v>43147</v>
      </c>
      <c r="G20" s="26">
        <v>3</v>
      </c>
      <c r="H20" s="27">
        <v>0</v>
      </c>
      <c r="I20" s="28">
        <f t="shared" si="4"/>
        <v>3</v>
      </c>
      <c r="J20" s="47"/>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row>
    <row r="21" spans="1:66" s="25" customFormat="1" ht="18" x14ac:dyDescent="0.2">
      <c r="A21"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74" t="s">
        <v>4</v>
      </c>
      <c r="D21" s="75"/>
      <c r="E21" s="50">
        <v>43145</v>
      </c>
      <c r="F21" s="51">
        <f t="shared" si="6"/>
        <v>43147</v>
      </c>
      <c r="G21" s="26">
        <v>3</v>
      </c>
      <c r="H21" s="27">
        <v>0</v>
      </c>
      <c r="I21" s="28">
        <f t="shared" si="4"/>
        <v>3</v>
      </c>
      <c r="J21" s="47"/>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row>
    <row r="22" spans="1:66" s="25" customFormat="1" ht="18" x14ac:dyDescent="0.2">
      <c r="A22"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74" t="s">
        <v>4</v>
      </c>
      <c r="D22" s="75"/>
      <c r="E22" s="50">
        <v>43148</v>
      </c>
      <c r="F22" s="51">
        <f t="shared" si="6"/>
        <v>43153</v>
      </c>
      <c r="G22" s="26">
        <v>6</v>
      </c>
      <c r="H22" s="27">
        <v>0</v>
      </c>
      <c r="I22" s="28">
        <f t="shared" si="4"/>
        <v>4</v>
      </c>
      <c r="J22" s="47"/>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row>
    <row r="23" spans="1:66" s="25" customFormat="1" ht="18" x14ac:dyDescent="0.2">
      <c r="A23"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74" t="s">
        <v>4</v>
      </c>
      <c r="D23" s="75"/>
      <c r="E23" s="50">
        <v>43154</v>
      </c>
      <c r="F23" s="51">
        <f t="shared" si="6"/>
        <v>43156</v>
      </c>
      <c r="G23" s="26">
        <v>3</v>
      </c>
      <c r="H23" s="27">
        <v>0</v>
      </c>
      <c r="I23" s="28">
        <f t="shared" si="4"/>
        <v>1</v>
      </c>
      <c r="J23" s="47"/>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row>
    <row r="24" spans="1:66" s="19" customFormat="1" ht="18" x14ac:dyDescent="0.2">
      <c r="A24" s="17" t="str">
        <f>IF(ISERROR(VALUE(SUBSTITUTE(prevWBS,".",""))),"1",IF(ISERROR(FIND("`",SUBSTITUTE(prevWBS,".","`",1))),TEXT(VALUE(prevWBS)+1,"#"),TEXT(VALUE(LEFT(prevWBS,FIND("`",SUBSTITUTE(prevWBS,".","`",1))-1))+1,"#")))</f>
        <v>3</v>
      </c>
      <c r="B24" s="18" t="s">
        <v>3</v>
      </c>
      <c r="D24" s="20"/>
      <c r="E24" s="52"/>
      <c r="F24" s="52" t="str">
        <f t="shared" si="6"/>
        <v xml:space="preserve"> - </v>
      </c>
      <c r="G24" s="21"/>
      <c r="H24" s="22"/>
      <c r="I24" s="23" t="str">
        <f t="shared" si="4"/>
        <v xml:space="preserve"> - </v>
      </c>
      <c r="J24" s="48"/>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row>
    <row r="25" spans="1:66" s="25" customFormat="1" ht="18" x14ac:dyDescent="0.2">
      <c r="A25"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74" t="s">
        <v>4</v>
      </c>
      <c r="D25" s="75"/>
      <c r="E25" s="50">
        <v>43141</v>
      </c>
      <c r="F25" s="51">
        <f t="shared" si="6"/>
        <v>43144</v>
      </c>
      <c r="G25" s="26">
        <v>4</v>
      </c>
      <c r="H25" s="27">
        <v>0</v>
      </c>
      <c r="I25" s="28">
        <f t="shared" si="4"/>
        <v>2</v>
      </c>
      <c r="J25" s="47"/>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row>
    <row r="26" spans="1:66" s="25" customFormat="1" ht="18" x14ac:dyDescent="0.2">
      <c r="A26"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74" t="s">
        <v>4</v>
      </c>
      <c r="D26" s="75"/>
      <c r="E26" s="50">
        <v>43145</v>
      </c>
      <c r="F26" s="51">
        <f t="shared" si="6"/>
        <v>43147</v>
      </c>
      <c r="G26" s="26">
        <v>3</v>
      </c>
      <c r="H26" s="27">
        <v>0</v>
      </c>
      <c r="I26" s="28">
        <f t="shared" si="4"/>
        <v>3</v>
      </c>
      <c r="J26" s="47"/>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row>
    <row r="27" spans="1:66" s="25" customFormat="1" ht="18" x14ac:dyDescent="0.2">
      <c r="A27"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74" t="s">
        <v>4</v>
      </c>
      <c r="D27" s="75"/>
      <c r="E27" s="50">
        <v>43145</v>
      </c>
      <c r="F27" s="51">
        <f t="shared" si="6"/>
        <v>43147</v>
      </c>
      <c r="G27" s="26">
        <v>3</v>
      </c>
      <c r="H27" s="27">
        <v>0</v>
      </c>
      <c r="I27" s="28">
        <f t="shared" si="4"/>
        <v>3</v>
      </c>
      <c r="J27" s="47"/>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row>
    <row r="28" spans="1:66" s="25" customFormat="1" ht="18" x14ac:dyDescent="0.2">
      <c r="A28"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74" t="s">
        <v>4</v>
      </c>
      <c r="D28" s="75"/>
      <c r="E28" s="50">
        <v>43148</v>
      </c>
      <c r="F28" s="51">
        <f t="shared" si="6"/>
        <v>43153</v>
      </c>
      <c r="G28" s="26">
        <v>6</v>
      </c>
      <c r="H28" s="27">
        <v>0</v>
      </c>
      <c r="I28" s="28">
        <f t="shared" si="4"/>
        <v>4</v>
      </c>
      <c r="J28" s="47"/>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row>
    <row r="29" spans="1:66" s="25" customFormat="1" ht="18" x14ac:dyDescent="0.2">
      <c r="A29"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74" t="s">
        <v>4</v>
      </c>
      <c r="D29" s="75"/>
      <c r="E29" s="50">
        <v>43154</v>
      </c>
      <c r="F29" s="51">
        <f t="shared" si="6"/>
        <v>43156</v>
      </c>
      <c r="G29" s="26">
        <v>3</v>
      </c>
      <c r="H29" s="27">
        <v>0</v>
      </c>
      <c r="I29" s="28">
        <f t="shared" si="4"/>
        <v>1</v>
      </c>
      <c r="J29" s="47"/>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row>
    <row r="30" spans="1:66" s="19" customFormat="1" ht="18" x14ac:dyDescent="0.2">
      <c r="A30" s="17" t="str">
        <f>IF(ISERROR(VALUE(SUBSTITUTE(prevWBS,".",""))),"1",IF(ISERROR(FIND("`",SUBSTITUTE(prevWBS,".","`",1))),TEXT(VALUE(prevWBS)+1,"#"),TEXT(VALUE(LEFT(prevWBS,FIND("`",SUBSTITUTE(prevWBS,".","`",1))-1))+1,"#")))</f>
        <v>4</v>
      </c>
      <c r="B30" s="18" t="s">
        <v>3</v>
      </c>
      <c r="D30" s="20"/>
      <c r="E30" s="52"/>
      <c r="F30" s="52" t="str">
        <f t="shared" si="6"/>
        <v xml:space="preserve"> - </v>
      </c>
      <c r="G30" s="21"/>
      <c r="H30" s="22"/>
      <c r="I30" s="23" t="str">
        <f t="shared" si="4"/>
        <v xml:space="preserve"> - </v>
      </c>
      <c r="J30" s="48"/>
      <c r="K30" s="57"/>
      <c r="L30" s="57"/>
      <c r="M30" s="57"/>
      <c r="N30" s="57"/>
      <c r="O30" s="57"/>
      <c r="P30" s="57"/>
      <c r="Q30" s="57"/>
      <c r="R30" s="57"/>
      <c r="S30" s="57"/>
      <c r="T30" s="57"/>
      <c r="U30" s="57"/>
      <c r="V30" s="57"/>
      <c r="W30" s="5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row>
    <row r="31" spans="1:66" s="25" customFormat="1" ht="18" x14ac:dyDescent="0.2">
      <c r="A31"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74" t="s">
        <v>4</v>
      </c>
      <c r="D31" s="75"/>
      <c r="E31" s="50">
        <v>43129</v>
      </c>
      <c r="F31" s="51">
        <f t="shared" si="6"/>
        <v>43129</v>
      </c>
      <c r="G31" s="26">
        <v>1</v>
      </c>
      <c r="H31" s="27">
        <v>0</v>
      </c>
      <c r="I31" s="28">
        <f t="shared" si="4"/>
        <v>1</v>
      </c>
      <c r="J31" s="47"/>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row>
    <row r="32" spans="1:66" s="25" customFormat="1" ht="18" x14ac:dyDescent="0.2">
      <c r="A32"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74" t="s">
        <v>4</v>
      </c>
      <c r="D32" s="75"/>
      <c r="E32" s="50">
        <v>43130</v>
      </c>
      <c r="F32" s="51">
        <f t="shared" si="6"/>
        <v>43130</v>
      </c>
      <c r="G32" s="26">
        <v>1</v>
      </c>
      <c r="H32" s="27">
        <v>0</v>
      </c>
      <c r="I32" s="28">
        <f t="shared" si="4"/>
        <v>1</v>
      </c>
      <c r="J32" s="47"/>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row>
    <row r="33" spans="1:66" s="25" customFormat="1" ht="18" x14ac:dyDescent="0.2">
      <c r="A33"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74" t="s">
        <v>4</v>
      </c>
      <c r="D33" s="75"/>
      <c r="E33" s="50">
        <v>43131</v>
      </c>
      <c r="F33" s="51">
        <f t="shared" si="6"/>
        <v>43131</v>
      </c>
      <c r="G33" s="26">
        <v>1</v>
      </c>
      <c r="H33" s="27">
        <v>0</v>
      </c>
      <c r="I33" s="28">
        <f t="shared" si="4"/>
        <v>1</v>
      </c>
      <c r="J33" s="47"/>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row>
    <row r="34" spans="1:66" s="25" customFormat="1" ht="18" x14ac:dyDescent="0.2">
      <c r="A34"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74" t="s">
        <v>4</v>
      </c>
      <c r="D34" s="75"/>
      <c r="E34" s="50">
        <v>43132</v>
      </c>
      <c r="F34" s="51">
        <f t="shared" si="6"/>
        <v>43132</v>
      </c>
      <c r="G34" s="26">
        <v>1</v>
      </c>
      <c r="H34" s="27">
        <v>0</v>
      </c>
      <c r="I34" s="28">
        <f t="shared" si="4"/>
        <v>1</v>
      </c>
      <c r="J34" s="47"/>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row>
    <row r="35" spans="1:66" s="25" customFormat="1" ht="18" x14ac:dyDescent="0.2">
      <c r="A35" s="2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74" t="s">
        <v>4</v>
      </c>
      <c r="D35" s="75"/>
      <c r="E35" s="50">
        <v>43133</v>
      </c>
      <c r="F35" s="51">
        <f t="shared" si="6"/>
        <v>43133</v>
      </c>
      <c r="G35" s="26">
        <v>1</v>
      </c>
      <c r="H35" s="27">
        <v>0</v>
      </c>
      <c r="I35" s="28">
        <f t="shared" si="4"/>
        <v>1</v>
      </c>
      <c r="J35" s="47"/>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row>
    <row r="36" spans="1:66" s="34" customFormat="1" ht="18" x14ac:dyDescent="0.2">
      <c r="A36" s="24"/>
      <c r="B36" s="29"/>
      <c r="C36" s="29"/>
      <c r="D36" s="30"/>
      <c r="E36" s="53"/>
      <c r="F36" s="53"/>
      <c r="G36" s="31"/>
      <c r="H36" s="32"/>
      <c r="I36" s="33" t="str">
        <f t="shared" si="4"/>
        <v xml:space="preserve"> - </v>
      </c>
      <c r="J36" s="49"/>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c r="BN36" s="55"/>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36">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36">
    <cfRule type="expression" dxfId="2" priority="48">
      <formula>AND($E8&lt;=K$6,ROUNDDOWN(($F8-$E8+1)*$H8,0)+$E8-1&gt;=K$6)</formula>
    </cfRule>
    <cfRule type="expression" dxfId="1" priority="49">
      <formula>AND(NOT(ISBLANK($E8)),$E8&lt;=K$6,$F8&gt;=K$6)</formula>
    </cfRule>
  </conditionalFormatting>
  <conditionalFormatting sqref="K6:BN36">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36:B36 B31 B32:B34 B25:B28 B19:B22 G13:H13 G12 G16 G14:H14 E18 E24 E30 E36:H36 G15 G11 G10 G18:H18 G24:H24 G30:H34 H22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abSelected="1" topLeftCell="A7" workbookViewId="0">
      <selection activeCell="F30" sqref="F30"/>
    </sheetView>
  </sheetViews>
  <sheetFormatPr defaultRowHeight="12.75" x14ac:dyDescent="0.2"/>
  <cols>
    <col min="1" max="1" width="5.85546875" customWidth="1"/>
    <col min="2" max="2" width="13.85546875" style="7" customWidth="1"/>
    <col min="3" max="3" width="26" style="122" customWidth="1"/>
    <col min="4" max="5" width="9.140625" style="7"/>
    <col min="6" max="6" width="15" style="109" customWidth="1"/>
    <col min="7" max="7" width="16.85546875" style="109" customWidth="1"/>
    <col min="8" max="8" width="14.140625" style="109" customWidth="1"/>
    <col min="9" max="9" width="18.5703125" style="109" customWidth="1"/>
    <col min="10" max="10" width="18.85546875" style="109" customWidth="1"/>
    <col min="11" max="11" width="17.42578125" style="7" customWidth="1"/>
    <col min="12" max="12" width="18.5703125" customWidth="1"/>
    <col min="13" max="13" width="22.85546875" customWidth="1"/>
  </cols>
  <sheetData>
    <row r="1" spans="1:13" s="7" customFormat="1" x14ac:dyDescent="0.2">
      <c r="A1" s="100" t="s">
        <v>26</v>
      </c>
      <c r="B1" s="100"/>
      <c r="C1" s="100"/>
      <c r="D1" s="100"/>
      <c r="E1" s="100"/>
      <c r="F1" s="100"/>
      <c r="G1" s="100"/>
      <c r="H1" s="100"/>
      <c r="I1" s="100"/>
      <c r="J1" s="100"/>
      <c r="K1" s="100"/>
      <c r="L1" s="100"/>
      <c r="M1" s="100"/>
    </row>
    <row r="2" spans="1:13" s="7" customFormat="1" x14ac:dyDescent="0.2">
      <c r="C2" s="122"/>
      <c r="F2" s="109"/>
      <c r="G2" s="109"/>
      <c r="H2" s="109"/>
      <c r="I2" s="109"/>
      <c r="J2" s="109"/>
    </row>
    <row r="3" spans="1:13" ht="25.5" x14ac:dyDescent="0.2">
      <c r="A3" s="81" t="s">
        <v>19</v>
      </c>
      <c r="B3" s="81" t="s">
        <v>20</v>
      </c>
      <c r="C3" s="123" t="s">
        <v>33</v>
      </c>
      <c r="D3" s="82" t="s">
        <v>56</v>
      </c>
      <c r="E3" s="82" t="s">
        <v>54</v>
      </c>
      <c r="F3" s="81" t="s">
        <v>21</v>
      </c>
      <c r="G3" s="81" t="s">
        <v>22</v>
      </c>
      <c r="H3" s="84" t="s">
        <v>79</v>
      </c>
      <c r="I3" s="83" t="s">
        <v>23</v>
      </c>
      <c r="J3" s="81" t="s">
        <v>30</v>
      </c>
      <c r="K3" s="83" t="s">
        <v>42</v>
      </c>
      <c r="L3" s="83" t="s">
        <v>52</v>
      </c>
      <c r="M3" s="84" t="s">
        <v>24</v>
      </c>
    </row>
    <row r="4" spans="1:13" ht="27" customHeight="1" x14ac:dyDescent="0.2">
      <c r="A4" s="102">
        <v>1</v>
      </c>
      <c r="B4" s="102" t="s">
        <v>39</v>
      </c>
      <c r="C4" s="124" t="s">
        <v>43</v>
      </c>
      <c r="D4" s="87" t="s">
        <v>27</v>
      </c>
      <c r="E4" s="87">
        <v>9</v>
      </c>
      <c r="F4" s="118" t="s">
        <v>64</v>
      </c>
      <c r="G4" s="118" t="s">
        <v>76</v>
      </c>
      <c r="H4" s="80"/>
      <c r="I4" s="80"/>
      <c r="J4" s="110" t="s">
        <v>50</v>
      </c>
      <c r="K4" s="115" t="s">
        <v>49</v>
      </c>
      <c r="L4" s="97" t="s">
        <v>53</v>
      </c>
      <c r="M4" s="97" t="s">
        <v>51</v>
      </c>
    </row>
    <row r="5" spans="1:13" s="7" customFormat="1" ht="27" customHeight="1" x14ac:dyDescent="0.2">
      <c r="A5" s="103"/>
      <c r="B5" s="103"/>
      <c r="C5" s="124"/>
      <c r="D5" s="87" t="s">
        <v>28</v>
      </c>
      <c r="E5" s="87">
        <v>5</v>
      </c>
      <c r="F5" s="118" t="s">
        <v>77</v>
      </c>
      <c r="G5" s="118" t="s">
        <v>65</v>
      </c>
      <c r="H5" s="80"/>
      <c r="I5" s="80"/>
      <c r="J5" s="110" t="s">
        <v>66</v>
      </c>
      <c r="K5" s="115"/>
      <c r="L5" s="98"/>
      <c r="M5" s="98"/>
    </row>
    <row r="6" spans="1:13" s="7" customFormat="1" ht="27" customHeight="1" x14ac:dyDescent="0.2">
      <c r="A6" s="103"/>
      <c r="B6" s="103"/>
      <c r="C6" s="124"/>
      <c r="D6" s="87" t="s">
        <v>55</v>
      </c>
      <c r="E6" s="87">
        <v>2</v>
      </c>
      <c r="F6" s="118"/>
      <c r="G6" s="118"/>
      <c r="H6" s="80"/>
      <c r="I6" s="80"/>
      <c r="J6" s="110" t="s">
        <v>78</v>
      </c>
      <c r="K6" s="115"/>
      <c r="L6" s="98"/>
      <c r="M6" s="98"/>
    </row>
    <row r="7" spans="1:13" s="7" customFormat="1" ht="27" customHeight="1" x14ac:dyDescent="0.2">
      <c r="A7" s="104"/>
      <c r="B7" s="104"/>
      <c r="C7" s="124"/>
      <c r="D7" s="87" t="s">
        <v>29</v>
      </c>
      <c r="E7" s="87"/>
      <c r="F7" s="118"/>
      <c r="G7" s="118"/>
      <c r="H7" s="80"/>
      <c r="I7" s="80"/>
      <c r="J7" s="110" t="s">
        <v>32</v>
      </c>
      <c r="K7" s="115"/>
      <c r="L7" s="99"/>
      <c r="M7" s="99"/>
    </row>
    <row r="8" spans="1:13" ht="27.75" customHeight="1" x14ac:dyDescent="0.2">
      <c r="A8" s="101">
        <v>2</v>
      </c>
      <c r="B8" s="102" t="s">
        <v>34</v>
      </c>
      <c r="C8" s="125" t="s">
        <v>41</v>
      </c>
      <c r="D8" s="87" t="s">
        <v>27</v>
      </c>
      <c r="E8" s="87">
        <v>4</v>
      </c>
      <c r="F8" s="118" t="s">
        <v>64</v>
      </c>
      <c r="G8" s="118" t="s">
        <v>70</v>
      </c>
      <c r="H8" s="86"/>
      <c r="I8" s="86"/>
      <c r="J8" s="111" t="s">
        <v>80</v>
      </c>
      <c r="K8" s="115" t="s">
        <v>47</v>
      </c>
      <c r="L8" s="106" t="s">
        <v>67</v>
      </c>
      <c r="M8" s="97" t="s">
        <v>68</v>
      </c>
    </row>
    <row r="9" spans="1:13" s="7" customFormat="1" ht="27.75" customHeight="1" x14ac:dyDescent="0.2">
      <c r="A9" s="101"/>
      <c r="B9" s="103"/>
      <c r="C9" s="126"/>
      <c r="D9" s="87" t="s">
        <v>28</v>
      </c>
      <c r="E9" s="87">
        <v>13</v>
      </c>
      <c r="F9" s="118" t="s">
        <v>65</v>
      </c>
      <c r="G9" s="118">
        <v>43957</v>
      </c>
      <c r="H9" s="86"/>
      <c r="I9" s="86"/>
      <c r="J9" s="110" t="s">
        <v>66</v>
      </c>
      <c r="K9" s="116"/>
      <c r="L9" s="107"/>
      <c r="M9" s="98"/>
    </row>
    <row r="10" spans="1:13" s="7" customFormat="1" ht="27.75" customHeight="1" x14ac:dyDescent="0.2">
      <c r="A10" s="101"/>
      <c r="B10" s="103"/>
      <c r="C10" s="126"/>
      <c r="D10" s="87" t="s">
        <v>55</v>
      </c>
      <c r="E10" s="87">
        <v>1.5</v>
      </c>
      <c r="F10" s="118"/>
      <c r="G10" s="119"/>
      <c r="H10" s="86"/>
      <c r="I10" s="86"/>
      <c r="J10" s="110" t="s">
        <v>78</v>
      </c>
      <c r="K10" s="116"/>
      <c r="L10" s="107"/>
      <c r="M10" s="98"/>
    </row>
    <row r="11" spans="1:13" ht="27.75" customHeight="1" x14ac:dyDescent="0.2">
      <c r="A11" s="101"/>
      <c r="B11" s="104"/>
      <c r="C11" s="127"/>
      <c r="D11" s="87" t="s">
        <v>29</v>
      </c>
      <c r="E11" s="87"/>
      <c r="F11" s="118"/>
      <c r="G11" s="119"/>
      <c r="H11" s="86"/>
      <c r="I11" s="86"/>
      <c r="J11" s="110" t="s">
        <v>32</v>
      </c>
      <c r="K11" s="116"/>
      <c r="L11" s="108"/>
      <c r="M11" s="99"/>
    </row>
    <row r="12" spans="1:13" ht="29.25" customHeight="1" x14ac:dyDescent="0.2">
      <c r="A12" s="102">
        <v>3</v>
      </c>
      <c r="B12" s="102" t="s">
        <v>35</v>
      </c>
      <c r="C12" s="125" t="s">
        <v>40</v>
      </c>
      <c r="D12" s="87" t="s">
        <v>27</v>
      </c>
      <c r="E12" s="87">
        <v>25</v>
      </c>
      <c r="F12" s="118"/>
      <c r="G12" s="118"/>
      <c r="H12" s="86"/>
      <c r="I12" s="86"/>
      <c r="J12" s="111" t="s">
        <v>25</v>
      </c>
      <c r="K12" s="115" t="s">
        <v>48</v>
      </c>
      <c r="L12" s="97" t="s">
        <v>62</v>
      </c>
      <c r="M12" s="105" t="s">
        <v>69</v>
      </c>
    </row>
    <row r="13" spans="1:13" s="7" customFormat="1" ht="29.25" customHeight="1" x14ac:dyDescent="0.2">
      <c r="A13" s="103"/>
      <c r="B13" s="103"/>
      <c r="C13" s="126"/>
      <c r="D13" s="87" t="s">
        <v>28</v>
      </c>
      <c r="E13" s="87">
        <v>16</v>
      </c>
      <c r="F13" s="118"/>
      <c r="G13" s="118"/>
      <c r="H13" s="86"/>
      <c r="I13" s="86"/>
      <c r="J13" s="110" t="s">
        <v>31</v>
      </c>
      <c r="K13" s="115"/>
      <c r="L13" s="98"/>
      <c r="M13" s="105"/>
    </row>
    <row r="14" spans="1:13" s="7" customFormat="1" ht="29.25" customHeight="1" x14ac:dyDescent="0.2">
      <c r="A14" s="103"/>
      <c r="B14" s="103"/>
      <c r="C14" s="126"/>
      <c r="D14" s="87" t="s">
        <v>55</v>
      </c>
      <c r="E14" s="87">
        <v>6</v>
      </c>
      <c r="F14" s="118"/>
      <c r="G14" s="118"/>
      <c r="H14" s="86"/>
      <c r="I14" s="86"/>
      <c r="J14" s="110" t="s">
        <v>78</v>
      </c>
      <c r="K14" s="115"/>
      <c r="L14" s="98"/>
      <c r="M14" s="105"/>
    </row>
    <row r="15" spans="1:13" ht="29.25" customHeight="1" x14ac:dyDescent="0.2">
      <c r="A15" s="104"/>
      <c r="B15" s="104"/>
      <c r="C15" s="127"/>
      <c r="D15" s="87" t="s">
        <v>29</v>
      </c>
      <c r="E15" s="87"/>
      <c r="F15" s="118"/>
      <c r="G15" s="118"/>
      <c r="H15" s="86"/>
      <c r="I15" s="86"/>
      <c r="J15" s="110" t="s">
        <v>32</v>
      </c>
      <c r="K15" s="115"/>
      <c r="L15" s="99"/>
      <c r="M15" s="105"/>
    </row>
    <row r="16" spans="1:13" ht="23.25" customHeight="1" x14ac:dyDescent="0.2">
      <c r="A16" s="101">
        <v>4</v>
      </c>
      <c r="B16" s="102" t="s">
        <v>36</v>
      </c>
      <c r="C16" s="125" t="s">
        <v>44</v>
      </c>
      <c r="D16" s="87" t="s">
        <v>27</v>
      </c>
      <c r="E16" s="87">
        <v>6</v>
      </c>
      <c r="F16" s="120" t="s">
        <v>60</v>
      </c>
      <c r="G16" s="120" t="s">
        <v>61</v>
      </c>
      <c r="H16" s="86"/>
      <c r="I16" s="86"/>
      <c r="J16" s="111" t="s">
        <v>25</v>
      </c>
      <c r="K16" s="115" t="s">
        <v>59</v>
      </c>
      <c r="L16" s="97" t="s">
        <v>63</v>
      </c>
      <c r="M16" s="105" t="s">
        <v>71</v>
      </c>
    </row>
    <row r="17" spans="1:13" s="7" customFormat="1" ht="23.25" customHeight="1" x14ac:dyDescent="0.2">
      <c r="A17" s="101"/>
      <c r="B17" s="103"/>
      <c r="C17" s="126"/>
      <c r="D17" s="87" t="s">
        <v>28</v>
      </c>
      <c r="E17" s="87">
        <v>4</v>
      </c>
      <c r="F17" s="120" t="s">
        <v>64</v>
      </c>
      <c r="G17" s="120" t="s">
        <v>70</v>
      </c>
      <c r="H17" s="86"/>
      <c r="I17" s="86"/>
      <c r="J17" s="110" t="s">
        <v>31</v>
      </c>
      <c r="K17" s="115"/>
      <c r="L17" s="98"/>
      <c r="M17" s="105"/>
    </row>
    <row r="18" spans="1:13" s="7" customFormat="1" ht="23.25" customHeight="1" x14ac:dyDescent="0.2">
      <c r="A18" s="101"/>
      <c r="B18" s="103"/>
      <c r="C18" s="126"/>
      <c r="D18" s="87" t="s">
        <v>55</v>
      </c>
      <c r="E18" s="87">
        <v>1.5</v>
      </c>
      <c r="F18" s="120"/>
      <c r="G18" s="120"/>
      <c r="H18" s="86"/>
      <c r="I18" s="86"/>
      <c r="J18" s="110" t="s">
        <v>78</v>
      </c>
      <c r="K18" s="115"/>
      <c r="L18" s="98"/>
      <c r="M18" s="105"/>
    </row>
    <row r="19" spans="1:13" ht="23.25" customHeight="1" x14ac:dyDescent="0.2">
      <c r="A19" s="101"/>
      <c r="B19" s="104"/>
      <c r="C19" s="127"/>
      <c r="D19" s="87" t="s">
        <v>29</v>
      </c>
      <c r="E19" s="87"/>
      <c r="F19" s="118"/>
      <c r="G19" s="118"/>
      <c r="H19" s="86"/>
      <c r="I19" s="86"/>
      <c r="J19" s="111"/>
      <c r="K19" s="115"/>
      <c r="L19" s="99"/>
      <c r="M19" s="105"/>
    </row>
    <row r="20" spans="1:13" s="7" customFormat="1" ht="28.5" customHeight="1" x14ac:dyDescent="0.2">
      <c r="A20" s="102">
        <v>5</v>
      </c>
      <c r="B20" s="102" t="s">
        <v>37</v>
      </c>
      <c r="C20" s="128" t="s">
        <v>45</v>
      </c>
      <c r="D20" s="87" t="s">
        <v>27</v>
      </c>
      <c r="E20" s="87"/>
      <c r="F20" s="120"/>
      <c r="G20" s="120"/>
      <c r="H20" s="86"/>
      <c r="I20" s="86"/>
      <c r="J20" s="111" t="s">
        <v>25</v>
      </c>
      <c r="K20" s="115"/>
      <c r="L20" s="97" t="s">
        <v>63</v>
      </c>
      <c r="M20" s="105" t="s">
        <v>72</v>
      </c>
    </row>
    <row r="21" spans="1:13" s="7" customFormat="1" ht="28.5" customHeight="1" x14ac:dyDescent="0.2">
      <c r="A21" s="103"/>
      <c r="B21" s="103"/>
      <c r="C21" s="128"/>
      <c r="D21" s="112" t="s">
        <v>28</v>
      </c>
      <c r="E21" s="112">
        <v>6</v>
      </c>
      <c r="F21" s="121"/>
      <c r="G21" s="121"/>
      <c r="H21" s="113"/>
      <c r="I21" s="113"/>
      <c r="J21" s="114" t="s">
        <v>57</v>
      </c>
      <c r="K21" s="117" t="s">
        <v>58</v>
      </c>
      <c r="L21" s="98"/>
      <c r="M21" s="105"/>
    </row>
    <row r="22" spans="1:13" s="7" customFormat="1" ht="28.5" customHeight="1" x14ac:dyDescent="0.2">
      <c r="A22" s="103"/>
      <c r="B22" s="103"/>
      <c r="C22" s="128"/>
      <c r="D22" s="112" t="s">
        <v>55</v>
      </c>
      <c r="E22" s="112">
        <v>0.5</v>
      </c>
      <c r="F22" s="121"/>
      <c r="G22" s="121"/>
      <c r="H22" s="113"/>
      <c r="I22" s="113"/>
      <c r="J22" s="114"/>
      <c r="K22" s="117"/>
      <c r="L22" s="98"/>
      <c r="M22" s="105"/>
    </row>
    <row r="23" spans="1:13" s="7" customFormat="1" ht="28.5" customHeight="1" x14ac:dyDescent="0.2">
      <c r="A23" s="104"/>
      <c r="B23" s="104"/>
      <c r="C23" s="128"/>
      <c r="D23" s="87" t="s">
        <v>29</v>
      </c>
      <c r="E23" s="87"/>
      <c r="F23" s="118"/>
      <c r="G23" s="118"/>
      <c r="H23" s="86"/>
      <c r="I23" s="86"/>
      <c r="J23" s="110" t="s">
        <v>32</v>
      </c>
      <c r="K23" s="115"/>
      <c r="L23" s="99"/>
      <c r="M23" s="105"/>
    </row>
    <row r="24" spans="1:13" s="7" customFormat="1" ht="27" customHeight="1" x14ac:dyDescent="0.2">
      <c r="A24" s="101">
        <v>6</v>
      </c>
      <c r="B24" s="102" t="s">
        <v>38</v>
      </c>
      <c r="C24" s="128" t="s">
        <v>46</v>
      </c>
      <c r="D24" s="87" t="s">
        <v>27</v>
      </c>
      <c r="E24" s="87"/>
      <c r="F24" s="120"/>
      <c r="G24" s="120"/>
      <c r="H24" s="86"/>
      <c r="I24" s="86"/>
      <c r="J24" s="111" t="s">
        <v>75</v>
      </c>
      <c r="K24" s="115"/>
      <c r="L24" s="97" t="s">
        <v>62</v>
      </c>
      <c r="M24" s="105" t="s">
        <v>74</v>
      </c>
    </row>
    <row r="25" spans="1:13" s="7" customFormat="1" ht="27" customHeight="1" x14ac:dyDescent="0.2">
      <c r="A25" s="101"/>
      <c r="B25" s="103"/>
      <c r="C25" s="128"/>
      <c r="D25" s="112" t="s">
        <v>28</v>
      </c>
      <c r="E25" s="112">
        <v>31</v>
      </c>
      <c r="F25" s="121"/>
      <c r="G25" s="121"/>
      <c r="H25" s="113"/>
      <c r="I25" s="113"/>
      <c r="J25" s="114" t="s">
        <v>57</v>
      </c>
      <c r="K25" s="117" t="s">
        <v>73</v>
      </c>
      <c r="L25" s="98"/>
      <c r="M25" s="105"/>
    </row>
    <row r="26" spans="1:13" s="7" customFormat="1" ht="27" customHeight="1" x14ac:dyDescent="0.2">
      <c r="A26" s="101"/>
      <c r="B26" s="103"/>
      <c r="C26" s="128"/>
      <c r="D26" s="112" t="s">
        <v>55</v>
      </c>
      <c r="E26" s="112">
        <v>3</v>
      </c>
      <c r="F26" s="121"/>
      <c r="G26" s="121"/>
      <c r="H26" s="113"/>
      <c r="I26" s="113"/>
      <c r="J26" s="114"/>
      <c r="K26" s="117"/>
      <c r="L26" s="98"/>
      <c r="M26" s="105"/>
    </row>
    <row r="27" spans="1:13" s="7" customFormat="1" ht="27" customHeight="1" x14ac:dyDescent="0.2">
      <c r="A27" s="101"/>
      <c r="B27" s="104"/>
      <c r="C27" s="128"/>
      <c r="D27" s="87" t="s">
        <v>29</v>
      </c>
      <c r="E27" s="87"/>
      <c r="F27" s="118"/>
      <c r="G27" s="118"/>
      <c r="H27" s="86"/>
      <c r="I27" s="86"/>
      <c r="J27" s="110" t="s">
        <v>32</v>
      </c>
      <c r="K27" s="85"/>
      <c r="L27" s="99"/>
      <c r="M27" s="105"/>
    </row>
  </sheetData>
  <mergeCells count="31">
    <mergeCell ref="L20:L23"/>
    <mergeCell ref="L24:L27"/>
    <mergeCell ref="A8:A11"/>
    <mergeCell ref="M8:M11"/>
    <mergeCell ref="C4:C7"/>
    <mergeCell ref="L4:L7"/>
    <mergeCell ref="L8:L11"/>
    <mergeCell ref="A16:A19"/>
    <mergeCell ref="M16:M19"/>
    <mergeCell ref="C16:C19"/>
    <mergeCell ref="B16:B19"/>
    <mergeCell ref="A12:A15"/>
    <mergeCell ref="M12:M15"/>
    <mergeCell ref="L16:L19"/>
    <mergeCell ref="L12:L15"/>
    <mergeCell ref="M4:M7"/>
    <mergeCell ref="A1:M1"/>
    <mergeCell ref="A24:A27"/>
    <mergeCell ref="B24:B27"/>
    <mergeCell ref="C24:C27"/>
    <mergeCell ref="M24:M27"/>
    <mergeCell ref="A20:A23"/>
    <mergeCell ref="B20:B23"/>
    <mergeCell ref="C20:C23"/>
    <mergeCell ref="M20:M23"/>
    <mergeCell ref="A4:A7"/>
    <mergeCell ref="B4:B7"/>
    <mergeCell ref="B8:B11"/>
    <mergeCell ref="C8:C11"/>
    <mergeCell ref="C12:C15"/>
    <mergeCell ref="B12:B1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Thang4_2020</vt:lpstr>
      <vt:lpstr>GanttChart!prevWBS</vt:lpstr>
      <vt:lpstr>GanttChart!Print_Area</vt:lpstr>
      <vt:lpstr>GanttChart!Print_Titles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Tan Vu Van (Outsource - CodeLover)</cp:lastModifiedBy>
  <cp:lastPrinted>2018-02-12T20:25:38Z</cp:lastPrinted>
  <dcterms:created xsi:type="dcterms:W3CDTF">2010-06-09T16:05:03Z</dcterms:created>
  <dcterms:modified xsi:type="dcterms:W3CDTF">2020-05-13T04:22:31Z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