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Data\"/>
    </mc:Choice>
  </mc:AlternateContent>
  <xr:revisionPtr revIDLastSave="0" documentId="13_ncr:1_{7B4D6534-A6DB-4DBA-91D9-926B91A463C5}" xr6:coauthVersionLast="44" xr6:coauthVersionMax="45" xr10:uidLastSave="{00000000-0000-0000-0000-000000000000}"/>
  <bookViews>
    <workbookView xWindow="-110" yWindow="-110" windowWidth="22780" windowHeight="14660" tabRatio="652" xr2:uid="{00000000-000D-0000-FFFF-FFFF00000000}"/>
  </bookViews>
  <sheets>
    <sheet name="Analysis" sheetId="7" r:id="rId1"/>
    <sheet name="Jul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  <sheet name="Categor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D4" i="7" l="1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D13" i="7"/>
  <c r="E13" i="7"/>
  <c r="E14" i="7"/>
  <c r="F14" i="7"/>
  <c r="C39" i="7"/>
  <c r="C38" i="7"/>
  <c r="C37" i="7"/>
  <c r="C36" i="7"/>
  <c r="C35" i="7"/>
  <c r="C34" i="7"/>
  <c r="H27" i="7"/>
  <c r="H26" i="7"/>
  <c r="H25" i="7"/>
  <c r="H24" i="7"/>
  <c r="H23" i="7"/>
  <c r="H22" i="7"/>
  <c r="H21" i="7"/>
  <c r="H20" i="7"/>
  <c r="H19" i="7"/>
  <c r="G27" i="7"/>
  <c r="G26" i="7"/>
  <c r="G25" i="7"/>
  <c r="G24" i="7"/>
  <c r="G23" i="7"/>
  <c r="G22" i="7"/>
  <c r="G21" i="7"/>
  <c r="G20" i="7"/>
  <c r="G19" i="7"/>
  <c r="F29" i="7"/>
  <c r="F27" i="7"/>
  <c r="F26" i="7"/>
  <c r="F25" i="7"/>
  <c r="F24" i="7"/>
  <c r="F23" i="7"/>
  <c r="F22" i="7"/>
  <c r="F21" i="7"/>
  <c r="F20" i="7"/>
  <c r="F19" i="7"/>
  <c r="E29" i="7"/>
  <c r="E28" i="7"/>
  <c r="E27" i="7"/>
  <c r="E26" i="7"/>
  <c r="E25" i="7"/>
  <c r="E24" i="7"/>
  <c r="E23" i="7"/>
  <c r="E22" i="7"/>
  <c r="E21" i="7"/>
  <c r="E20" i="7"/>
  <c r="E19" i="7"/>
  <c r="D28" i="7"/>
  <c r="D27" i="7"/>
  <c r="D26" i="7"/>
  <c r="D25" i="7"/>
  <c r="D24" i="7"/>
  <c r="D23" i="7"/>
  <c r="D22" i="7"/>
  <c r="D21" i="7"/>
  <c r="D20" i="7"/>
  <c r="D19" i="7"/>
  <c r="C27" i="7"/>
  <c r="C26" i="7"/>
  <c r="C25" i="7"/>
  <c r="C24" i="7"/>
  <c r="C23" i="7"/>
  <c r="C21" i="7"/>
  <c r="C20" i="7"/>
  <c r="C19" i="7"/>
  <c r="L132" i="6"/>
  <c r="K132" i="6"/>
  <c r="J132" i="6"/>
  <c r="I132" i="6"/>
  <c r="H132" i="6"/>
  <c r="G132" i="6"/>
  <c r="F132" i="6"/>
  <c r="E132" i="6"/>
  <c r="I124" i="6"/>
  <c r="L124" i="6"/>
  <c r="K124" i="6"/>
  <c r="J124" i="6"/>
  <c r="F124" i="6"/>
  <c r="H124" i="6"/>
  <c r="G124" i="6"/>
  <c r="E124" i="6"/>
  <c r="L128" i="6"/>
  <c r="K128" i="6"/>
  <c r="J128" i="6"/>
  <c r="I128" i="6"/>
  <c r="H128" i="6"/>
  <c r="G128" i="6"/>
  <c r="F128" i="6"/>
  <c r="E128" i="6"/>
  <c r="F119" i="6"/>
  <c r="L94" i="6"/>
  <c r="K94" i="6"/>
  <c r="J94" i="6"/>
  <c r="I94" i="6"/>
  <c r="H94" i="6"/>
  <c r="G94" i="6"/>
  <c r="F94" i="6"/>
  <c r="E94" i="6"/>
  <c r="L104" i="6"/>
  <c r="K104" i="6"/>
  <c r="J104" i="6"/>
  <c r="I104" i="6"/>
  <c r="H104" i="6"/>
  <c r="G104" i="6"/>
  <c r="F104" i="6"/>
  <c r="E104" i="6"/>
  <c r="E70" i="6"/>
  <c r="E58" i="6"/>
  <c r="F70" i="6"/>
  <c r="I70" i="6"/>
  <c r="J70" i="6"/>
  <c r="L70" i="6"/>
  <c r="K70" i="6"/>
  <c r="H70" i="6"/>
  <c r="G70" i="6"/>
  <c r="F58" i="6"/>
  <c r="J58" i="6"/>
  <c r="L58" i="6"/>
  <c r="K58" i="6"/>
  <c r="I58" i="6"/>
  <c r="H58" i="6"/>
  <c r="G58" i="6"/>
  <c r="F27" i="6"/>
  <c r="I27" i="6"/>
  <c r="J27" i="6"/>
  <c r="L27" i="6"/>
  <c r="K27" i="6"/>
  <c r="H27" i="6"/>
  <c r="G27" i="6"/>
  <c r="E27" i="6"/>
  <c r="L43" i="6"/>
  <c r="K43" i="6"/>
  <c r="J43" i="6"/>
  <c r="I43" i="6"/>
  <c r="H43" i="6"/>
  <c r="G43" i="6"/>
  <c r="F43" i="6"/>
  <c r="E43" i="6"/>
  <c r="L123" i="5"/>
  <c r="K123" i="5"/>
  <c r="J123" i="5"/>
  <c r="I123" i="5"/>
  <c r="H123" i="5"/>
  <c r="G123" i="5"/>
  <c r="F123" i="5"/>
  <c r="E123" i="5"/>
  <c r="L115" i="5"/>
  <c r="K115" i="5"/>
  <c r="J115" i="5"/>
  <c r="I115" i="5"/>
  <c r="H115" i="5"/>
  <c r="G115" i="5"/>
  <c r="F115" i="5"/>
  <c r="E115" i="5"/>
  <c r="L119" i="5"/>
  <c r="K119" i="5"/>
  <c r="J119" i="5"/>
  <c r="I119" i="5"/>
  <c r="H119" i="5"/>
  <c r="G119" i="5"/>
  <c r="F119" i="5"/>
  <c r="E119" i="5"/>
  <c r="F109" i="5"/>
  <c r="L97" i="5"/>
  <c r="K97" i="5"/>
  <c r="J97" i="5"/>
  <c r="I97" i="5"/>
  <c r="E97" i="5"/>
  <c r="H97" i="5"/>
  <c r="G97" i="5"/>
  <c r="F97" i="5"/>
  <c r="J88" i="5"/>
  <c r="L88" i="5"/>
  <c r="F88" i="5"/>
  <c r="K88" i="5"/>
  <c r="I88" i="5"/>
  <c r="H88" i="5"/>
  <c r="G88" i="5"/>
  <c r="E88" i="5"/>
  <c r="L61" i="5"/>
  <c r="H61" i="5"/>
  <c r="K61" i="5"/>
  <c r="J61" i="5"/>
  <c r="I61" i="5"/>
  <c r="G61" i="5"/>
  <c r="E61" i="5"/>
  <c r="F61" i="5"/>
  <c r="L49" i="5"/>
  <c r="F49" i="5"/>
  <c r="I49" i="5"/>
  <c r="J49" i="5"/>
  <c r="K49" i="5"/>
  <c r="H49" i="5"/>
  <c r="G49" i="5"/>
  <c r="E49" i="5"/>
  <c r="J36" i="5"/>
  <c r="L36" i="5"/>
  <c r="I36" i="5"/>
  <c r="E36" i="5"/>
  <c r="F36" i="5"/>
  <c r="K36" i="5"/>
  <c r="H36" i="5"/>
  <c r="G36" i="5"/>
  <c r="L22" i="5"/>
  <c r="I22" i="5"/>
  <c r="E22" i="5"/>
  <c r="K22" i="5"/>
  <c r="J22" i="5"/>
  <c r="H22" i="5"/>
  <c r="G22" i="5"/>
  <c r="F22" i="5"/>
  <c r="D36" i="7" l="1"/>
  <c r="D35" i="7"/>
  <c r="D37" i="7"/>
  <c r="D39" i="7"/>
  <c r="D38" i="7"/>
  <c r="F128" i="4"/>
  <c r="L128" i="4"/>
  <c r="K128" i="4"/>
  <c r="J128" i="4"/>
  <c r="I128" i="4"/>
  <c r="H128" i="4"/>
  <c r="G128" i="4"/>
  <c r="E128" i="4"/>
  <c r="L121" i="4"/>
  <c r="L124" i="4"/>
  <c r="K124" i="4"/>
  <c r="I124" i="4"/>
  <c r="E124" i="4"/>
  <c r="J124" i="4"/>
  <c r="H124" i="4"/>
  <c r="G124" i="4"/>
  <c r="F124" i="4"/>
  <c r="K121" i="4"/>
  <c r="J121" i="4"/>
  <c r="I121" i="4"/>
  <c r="H121" i="4"/>
  <c r="G121" i="4"/>
  <c r="F121" i="4"/>
  <c r="E121" i="4"/>
  <c r="L115" i="4"/>
  <c r="K115" i="4"/>
  <c r="J115" i="4"/>
  <c r="I115" i="4"/>
  <c r="H115" i="4"/>
  <c r="G115" i="4"/>
  <c r="F115" i="4"/>
  <c r="E115" i="4"/>
  <c r="E59" i="4"/>
  <c r="I59" i="4"/>
  <c r="K59" i="4"/>
  <c r="L59" i="4"/>
  <c r="J59" i="4"/>
  <c r="H59" i="4"/>
  <c r="G59" i="4"/>
  <c r="F59" i="4"/>
  <c r="L49" i="4"/>
  <c r="K49" i="4"/>
  <c r="J49" i="4"/>
  <c r="I49" i="4"/>
  <c r="H49" i="4"/>
  <c r="G49" i="4"/>
  <c r="F49" i="4"/>
  <c r="E49" i="4"/>
  <c r="E110" i="4"/>
  <c r="E98" i="4"/>
  <c r="J89" i="4"/>
  <c r="L89" i="4"/>
  <c r="K89" i="4"/>
  <c r="I89" i="4"/>
  <c r="H89" i="4"/>
  <c r="G89" i="4"/>
  <c r="F89" i="4"/>
  <c r="E89" i="4"/>
  <c r="L98" i="4"/>
  <c r="K98" i="4"/>
  <c r="J98" i="4"/>
  <c r="I98" i="4"/>
  <c r="H98" i="4"/>
  <c r="G98" i="4"/>
  <c r="F98" i="4"/>
  <c r="J36" i="4"/>
  <c r="L36" i="4"/>
  <c r="K36" i="4"/>
  <c r="I36" i="4"/>
  <c r="H36" i="4"/>
  <c r="G36" i="4"/>
  <c r="F36" i="4"/>
  <c r="E36" i="4"/>
  <c r="L22" i="4"/>
  <c r="J22" i="4"/>
  <c r="E22" i="4"/>
  <c r="K22" i="4"/>
  <c r="I22" i="4"/>
  <c r="H22" i="4"/>
  <c r="G22" i="4"/>
  <c r="F22" i="4"/>
  <c r="L128" i="3"/>
  <c r="K128" i="3"/>
  <c r="J128" i="3"/>
  <c r="I128" i="3"/>
  <c r="H128" i="3"/>
  <c r="G128" i="3"/>
  <c r="F128" i="3"/>
  <c r="E128" i="3"/>
  <c r="K124" i="3"/>
  <c r="J124" i="3"/>
  <c r="I124" i="3"/>
  <c r="F124" i="3"/>
  <c r="E124" i="3"/>
  <c r="L124" i="3"/>
  <c r="H124" i="3"/>
  <c r="G124" i="3"/>
  <c r="L121" i="3"/>
  <c r="K121" i="3"/>
  <c r="J121" i="3"/>
  <c r="I121" i="3"/>
  <c r="H121" i="3"/>
  <c r="G121" i="3"/>
  <c r="F121" i="3"/>
  <c r="E121" i="3"/>
  <c r="L112" i="3"/>
  <c r="J112" i="3"/>
  <c r="H112" i="3"/>
  <c r="G112" i="3"/>
  <c r="F112" i="3"/>
  <c r="E112" i="3"/>
  <c r="K112" i="3"/>
  <c r="I112" i="3"/>
  <c r="L118" i="3"/>
  <c r="K118" i="3"/>
  <c r="J118" i="3"/>
  <c r="I118" i="3"/>
  <c r="H118" i="3"/>
  <c r="G118" i="3"/>
  <c r="F118" i="3"/>
  <c r="E118" i="3"/>
  <c r="F50" i="3"/>
  <c r="G50" i="3"/>
  <c r="H50" i="3"/>
  <c r="L50" i="3"/>
  <c r="K50" i="3"/>
  <c r="J50" i="3"/>
  <c r="I50" i="3"/>
  <c r="E50" i="3"/>
  <c r="D114" i="3"/>
  <c r="F106" i="3"/>
  <c r="L85" i="3"/>
  <c r="K85" i="3"/>
  <c r="J85" i="3"/>
  <c r="I85" i="3"/>
  <c r="H85" i="3"/>
  <c r="G85" i="3"/>
  <c r="F85" i="3"/>
  <c r="E85" i="3"/>
  <c r="L95" i="3"/>
  <c r="K95" i="3"/>
  <c r="J95" i="3"/>
  <c r="I95" i="3"/>
  <c r="H95" i="3"/>
  <c r="G95" i="3"/>
  <c r="F95" i="3"/>
  <c r="E95" i="3"/>
  <c r="L55" i="3"/>
  <c r="K55" i="3"/>
  <c r="J55" i="3"/>
  <c r="I55" i="3"/>
  <c r="H55" i="3"/>
  <c r="G55" i="3"/>
  <c r="F55" i="3"/>
  <c r="E55" i="3"/>
  <c r="L22" i="3"/>
  <c r="K22" i="3"/>
  <c r="J22" i="3"/>
  <c r="I22" i="3"/>
  <c r="H22" i="3"/>
  <c r="G22" i="3"/>
  <c r="F22" i="3"/>
  <c r="E22" i="3"/>
  <c r="L36" i="3"/>
  <c r="K36" i="3"/>
  <c r="J36" i="3"/>
  <c r="I36" i="3"/>
  <c r="H36" i="3"/>
  <c r="G36" i="3"/>
  <c r="F36" i="3"/>
  <c r="E36" i="3"/>
  <c r="L124" i="2"/>
  <c r="K124" i="2"/>
  <c r="J124" i="2"/>
  <c r="I124" i="2"/>
  <c r="H124" i="2"/>
  <c r="G124" i="2"/>
  <c r="F124" i="2"/>
  <c r="E124" i="2"/>
  <c r="L111" i="2"/>
  <c r="K111" i="2"/>
  <c r="J111" i="2"/>
  <c r="I111" i="2"/>
  <c r="H111" i="2"/>
  <c r="G111" i="2"/>
  <c r="F111" i="2"/>
  <c r="E111" i="2"/>
  <c r="L116" i="2"/>
  <c r="K116" i="2"/>
  <c r="J116" i="2"/>
  <c r="I116" i="2"/>
  <c r="H116" i="2"/>
  <c r="G116" i="2"/>
  <c r="F116" i="2"/>
  <c r="E116" i="2"/>
  <c r="L120" i="2"/>
  <c r="K120" i="2"/>
  <c r="J120" i="2"/>
  <c r="I120" i="2"/>
  <c r="H120" i="2"/>
  <c r="G120" i="2"/>
  <c r="F120" i="2"/>
  <c r="E120" i="2"/>
  <c r="L49" i="2"/>
  <c r="K49" i="2"/>
  <c r="J49" i="2"/>
  <c r="I49" i="2"/>
  <c r="H49" i="2"/>
  <c r="G49" i="2"/>
  <c r="F49" i="2"/>
  <c r="E49" i="2"/>
  <c r="F104" i="2"/>
  <c r="E104" i="2"/>
  <c r="E92" i="2"/>
  <c r="L82" i="2"/>
  <c r="K82" i="2"/>
  <c r="J82" i="2"/>
  <c r="I82" i="2"/>
  <c r="H82" i="2"/>
  <c r="G82" i="2"/>
  <c r="F82" i="2"/>
  <c r="E82" i="2"/>
  <c r="L92" i="2"/>
  <c r="K92" i="2"/>
  <c r="J92" i="2"/>
  <c r="I92" i="2"/>
  <c r="H92" i="2"/>
  <c r="G92" i="2"/>
  <c r="F92" i="2"/>
  <c r="L54" i="2"/>
  <c r="K54" i="2"/>
  <c r="J54" i="2"/>
  <c r="I54" i="2"/>
  <c r="H54" i="2"/>
  <c r="G54" i="2"/>
  <c r="F54" i="2"/>
  <c r="E54" i="2"/>
  <c r="E22" i="2"/>
  <c r="L22" i="2"/>
  <c r="K22" i="2"/>
  <c r="J22" i="2"/>
  <c r="I22" i="2"/>
  <c r="H22" i="2"/>
  <c r="G22" i="2"/>
  <c r="F22" i="2"/>
  <c r="L36" i="2"/>
  <c r="K36" i="2"/>
  <c r="J36" i="2"/>
  <c r="I36" i="2"/>
  <c r="H36" i="2"/>
  <c r="G36" i="2"/>
  <c r="F36" i="2"/>
  <c r="E36" i="2"/>
  <c r="L108" i="1"/>
  <c r="K108" i="1"/>
  <c r="J108" i="1"/>
  <c r="I108" i="1"/>
  <c r="H108" i="1"/>
  <c r="G108" i="1"/>
  <c r="F108" i="1"/>
  <c r="E108" i="1"/>
  <c r="L99" i="1"/>
  <c r="K99" i="1"/>
  <c r="J99" i="1"/>
  <c r="I99" i="1"/>
  <c r="H99" i="1"/>
  <c r="G99" i="1"/>
  <c r="F99" i="1"/>
  <c r="E99" i="1"/>
  <c r="L104" i="1"/>
  <c r="K104" i="1"/>
  <c r="J104" i="1"/>
  <c r="I104" i="1"/>
  <c r="H104" i="1"/>
  <c r="G104" i="1"/>
  <c r="F104" i="1"/>
  <c r="E104" i="1"/>
  <c r="L49" i="1"/>
  <c r="K49" i="1"/>
  <c r="J49" i="1"/>
  <c r="I49" i="1"/>
  <c r="H49" i="1"/>
  <c r="G49" i="1"/>
  <c r="F49" i="1"/>
  <c r="E49" i="1"/>
  <c r="J95" i="1"/>
  <c r="F95" i="1"/>
  <c r="E95" i="1"/>
  <c r="L85" i="1"/>
  <c r="K85" i="1"/>
  <c r="J85" i="1"/>
  <c r="I85" i="1"/>
  <c r="H85" i="1"/>
  <c r="G85" i="1"/>
  <c r="F85" i="1"/>
  <c r="E85" i="1"/>
  <c r="L76" i="1"/>
  <c r="K76" i="1"/>
  <c r="J76" i="1"/>
  <c r="I76" i="1"/>
  <c r="H76" i="1"/>
  <c r="G76" i="1"/>
  <c r="F76" i="1"/>
  <c r="E76" i="1"/>
  <c r="D78" i="1"/>
  <c r="F36" i="1"/>
  <c r="J22" i="1"/>
  <c r="L22" i="1"/>
  <c r="K22" i="1"/>
  <c r="I22" i="1"/>
  <c r="F22" i="1"/>
  <c r="H22" i="1"/>
  <c r="G22" i="1"/>
  <c r="E22" i="1"/>
  <c r="L36" i="1"/>
  <c r="K36" i="1"/>
  <c r="J36" i="1"/>
  <c r="I36" i="1"/>
  <c r="H36" i="1"/>
  <c r="G36" i="1"/>
  <c r="E36" i="1"/>
  <c r="D121" i="6"/>
  <c r="D122" i="6"/>
  <c r="D123" i="6"/>
  <c r="D56" i="6"/>
  <c r="D57" i="6"/>
  <c r="D126" i="6"/>
  <c r="D127" i="6"/>
  <c r="D69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06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6" i="6"/>
  <c r="D97" i="6"/>
  <c r="D98" i="6"/>
  <c r="D99" i="6"/>
  <c r="D100" i="6"/>
  <c r="D101" i="6"/>
  <c r="D102" i="6"/>
  <c r="D103" i="6"/>
  <c r="D91" i="6"/>
  <c r="D92" i="6"/>
  <c r="D93" i="6"/>
  <c r="D72" i="6"/>
  <c r="D46" i="6"/>
  <c r="D47" i="6"/>
  <c r="D48" i="6"/>
  <c r="D49" i="6"/>
  <c r="D60" i="6"/>
  <c r="D50" i="6"/>
  <c r="D51" i="6"/>
  <c r="D52" i="6"/>
  <c r="D53" i="6"/>
  <c r="D54" i="6"/>
  <c r="D61" i="6"/>
  <c r="D62" i="6"/>
  <c r="D63" i="6"/>
  <c r="D64" i="6"/>
  <c r="D65" i="6"/>
  <c r="D66" i="6"/>
  <c r="D55" i="6"/>
  <c r="D67" i="6"/>
  <c r="D68" i="6"/>
  <c r="D4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D111" i="5"/>
  <c r="D112" i="5"/>
  <c r="D113" i="5"/>
  <c r="D114" i="5"/>
  <c r="D48" i="5"/>
  <c r="D117" i="5"/>
  <c r="D118" i="5"/>
  <c r="D60" i="5"/>
  <c r="D100" i="5"/>
  <c r="D101" i="5"/>
  <c r="D102" i="5"/>
  <c r="D103" i="5"/>
  <c r="D104" i="5"/>
  <c r="D105" i="5"/>
  <c r="D106" i="5"/>
  <c r="D107" i="5"/>
  <c r="D108" i="5"/>
  <c r="D9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90" i="5"/>
  <c r="D91" i="5"/>
  <c r="D92" i="5"/>
  <c r="D93" i="5"/>
  <c r="D94" i="5"/>
  <c r="D95" i="5"/>
  <c r="D96" i="5"/>
  <c r="D85" i="5"/>
  <c r="D86" i="5"/>
  <c r="D87" i="5"/>
  <c r="D63" i="5"/>
  <c r="D39" i="5"/>
  <c r="D40" i="5"/>
  <c r="D41" i="5"/>
  <c r="D42" i="5"/>
  <c r="D51" i="5"/>
  <c r="D43" i="5"/>
  <c r="D44" i="5"/>
  <c r="D45" i="5"/>
  <c r="D46" i="5"/>
  <c r="D52" i="5"/>
  <c r="D53" i="5"/>
  <c r="D54" i="5"/>
  <c r="D55" i="5"/>
  <c r="D56" i="5"/>
  <c r="D47" i="5"/>
  <c r="D57" i="5"/>
  <c r="D58" i="5"/>
  <c r="D59" i="5"/>
  <c r="D3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112" i="4"/>
  <c r="D113" i="4"/>
  <c r="D114" i="4"/>
  <c r="D123" i="4"/>
  <c r="D117" i="4"/>
  <c r="D48" i="4"/>
  <c r="D118" i="4"/>
  <c r="D119" i="4"/>
  <c r="D120" i="4"/>
  <c r="D58" i="4"/>
  <c r="D101" i="4"/>
  <c r="D102" i="4"/>
  <c r="D103" i="4"/>
  <c r="D104" i="4"/>
  <c r="D105" i="4"/>
  <c r="D106" i="4"/>
  <c r="D107" i="4"/>
  <c r="D108" i="4"/>
  <c r="D109" i="4"/>
  <c r="D10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91" i="4"/>
  <c r="D92" i="4"/>
  <c r="D93" i="4"/>
  <c r="D94" i="4"/>
  <c r="D95" i="4"/>
  <c r="D96" i="4"/>
  <c r="D97" i="4"/>
  <c r="D86" i="4"/>
  <c r="D87" i="4"/>
  <c r="D88" i="4"/>
  <c r="D61" i="4"/>
  <c r="D39" i="4"/>
  <c r="D40" i="4"/>
  <c r="D41" i="4"/>
  <c r="D42" i="4"/>
  <c r="D51" i="4"/>
  <c r="D43" i="4"/>
  <c r="D44" i="4"/>
  <c r="D45" i="4"/>
  <c r="D46" i="4"/>
  <c r="D52" i="4"/>
  <c r="D53" i="4"/>
  <c r="D54" i="4"/>
  <c r="D55" i="4"/>
  <c r="D56" i="4"/>
  <c r="D47" i="4"/>
  <c r="D57" i="4"/>
  <c r="D3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4" i="4"/>
  <c r="D25" i="4"/>
  <c r="D26" i="4"/>
  <c r="D27" i="4"/>
  <c r="D28" i="4"/>
  <c r="D29" i="4"/>
  <c r="D30" i="4"/>
  <c r="D31" i="4"/>
  <c r="D32" i="4"/>
  <c r="D33" i="4"/>
  <c r="D34" i="4"/>
  <c r="D35" i="4"/>
  <c r="D3" i="4"/>
  <c r="D109" i="3"/>
  <c r="D110" i="3"/>
  <c r="D123" i="3"/>
  <c r="D111" i="3"/>
  <c r="D49" i="3"/>
  <c r="D115" i="3"/>
  <c r="D116" i="3"/>
  <c r="D117" i="3"/>
  <c r="D120" i="3"/>
  <c r="D108" i="3"/>
  <c r="D98" i="3"/>
  <c r="D99" i="3"/>
  <c r="D100" i="3"/>
  <c r="D101" i="3"/>
  <c r="D102" i="3"/>
  <c r="D103" i="3"/>
  <c r="D104" i="3"/>
  <c r="D105" i="3"/>
  <c r="D9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7" i="3"/>
  <c r="D88" i="3"/>
  <c r="D89" i="3"/>
  <c r="D90" i="3"/>
  <c r="D91" i="3"/>
  <c r="D92" i="3"/>
  <c r="D93" i="3"/>
  <c r="D94" i="3"/>
  <c r="D83" i="3"/>
  <c r="D84" i="3"/>
  <c r="D5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4" i="3"/>
  <c r="D25" i="3"/>
  <c r="D26" i="3"/>
  <c r="D27" i="3"/>
  <c r="D28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4" i="3"/>
  <c r="D45" i="3"/>
  <c r="D46" i="3"/>
  <c r="D47" i="3"/>
  <c r="D52" i="3"/>
  <c r="D53" i="3"/>
  <c r="D54" i="3"/>
  <c r="D48" i="3"/>
  <c r="D3" i="3"/>
  <c r="D107" i="2"/>
  <c r="D108" i="2"/>
  <c r="D109" i="2"/>
  <c r="D110" i="2"/>
  <c r="D113" i="2"/>
  <c r="D48" i="2"/>
  <c r="D114" i="2"/>
  <c r="D118" i="2"/>
  <c r="D115" i="2"/>
  <c r="D119" i="2"/>
  <c r="D106" i="2"/>
  <c r="D95" i="2"/>
  <c r="D96" i="2"/>
  <c r="D97" i="2"/>
  <c r="D98" i="2"/>
  <c r="D99" i="2"/>
  <c r="D100" i="2"/>
  <c r="D101" i="2"/>
  <c r="D102" i="2"/>
  <c r="D103" i="2"/>
  <c r="D94" i="2"/>
  <c r="D8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4" i="2"/>
  <c r="D85" i="2"/>
  <c r="D86" i="2"/>
  <c r="D87" i="2"/>
  <c r="D88" i="2"/>
  <c r="D90" i="2"/>
  <c r="D91" i="2"/>
  <c r="D80" i="2"/>
  <c r="D81" i="2"/>
  <c r="D56" i="2"/>
  <c r="D39" i="2"/>
  <c r="D40" i="2"/>
  <c r="D41" i="2"/>
  <c r="D42" i="2"/>
  <c r="D43" i="2"/>
  <c r="D44" i="2"/>
  <c r="D45" i="2"/>
  <c r="D46" i="2"/>
  <c r="D51" i="2"/>
  <c r="D52" i="2"/>
  <c r="D53" i="2"/>
  <c r="D47" i="2"/>
  <c r="D3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D98" i="1"/>
  <c r="D48" i="1"/>
  <c r="D101" i="1"/>
  <c r="D102" i="1"/>
  <c r="D103" i="1"/>
  <c r="D97" i="1"/>
  <c r="D94" i="1"/>
  <c r="D88" i="1"/>
  <c r="D89" i="1"/>
  <c r="D90" i="1"/>
  <c r="D91" i="1"/>
  <c r="D92" i="1"/>
  <c r="D93" i="1"/>
  <c r="D8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9" i="1"/>
  <c r="D80" i="1"/>
  <c r="D81" i="1"/>
  <c r="D82" i="1"/>
  <c r="D83" i="1"/>
  <c r="D84" i="1"/>
  <c r="D74" i="1"/>
  <c r="D75" i="1"/>
  <c r="D51" i="1"/>
  <c r="D39" i="1"/>
  <c r="D40" i="1"/>
  <c r="D41" i="1"/>
  <c r="D42" i="1"/>
  <c r="D43" i="1"/>
  <c r="D44" i="1"/>
  <c r="D45" i="1"/>
  <c r="D46" i="1"/>
  <c r="D4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L119" i="6" l="1"/>
  <c r="K119" i="6"/>
  <c r="J119" i="6"/>
  <c r="I119" i="6"/>
  <c r="H119" i="6"/>
  <c r="G119" i="6"/>
  <c r="E119" i="6"/>
  <c r="L109" i="5"/>
  <c r="K109" i="5"/>
  <c r="J109" i="5"/>
  <c r="I109" i="5"/>
  <c r="H109" i="5"/>
  <c r="G109" i="5"/>
  <c r="E109" i="5"/>
  <c r="L110" i="4"/>
  <c r="K110" i="4"/>
  <c r="J110" i="4"/>
  <c r="I110" i="4"/>
  <c r="F110" i="4"/>
  <c r="H110" i="4"/>
  <c r="G110" i="4"/>
  <c r="L106" i="3" l="1"/>
  <c r="K106" i="3"/>
  <c r="J106" i="3"/>
  <c r="I106" i="3"/>
  <c r="E106" i="3"/>
  <c r="H106" i="3"/>
  <c r="G106" i="3"/>
  <c r="L104" i="2"/>
  <c r="K104" i="2"/>
  <c r="J104" i="2"/>
  <c r="I104" i="2"/>
  <c r="H104" i="2"/>
  <c r="G104" i="2"/>
  <c r="K95" i="1" l="1"/>
  <c r="L95" i="1"/>
  <c r="I95" i="1"/>
  <c r="H95" i="1"/>
  <c r="G95" i="1"/>
</calcChain>
</file>

<file path=xl/sharedStrings.xml><?xml version="1.0" encoding="utf-8"?>
<sst xmlns="http://schemas.openxmlformats.org/spreadsheetml/2006/main" count="2223" uniqueCount="293">
  <si>
    <t>Item name</t>
  </si>
  <si>
    <t>SKU</t>
  </si>
  <si>
    <t>Category</t>
  </si>
  <si>
    <t>Items sold</t>
  </si>
  <si>
    <t>Gross sales</t>
  </si>
  <si>
    <t>Items refunded</t>
  </si>
  <si>
    <t>Refunds</t>
  </si>
  <si>
    <t>Discounts</t>
  </si>
  <si>
    <t>Net sales</t>
  </si>
  <si>
    <t>Cost of goods</t>
  </si>
  <si>
    <t>Gross profit</t>
  </si>
  <si>
    <t>Margin</t>
  </si>
  <si>
    <t>Taxes</t>
  </si>
  <si>
    <t>$1 Add on</t>
  </si>
  <si>
    <t>AO1</t>
  </si>
  <si>
    <t>Add Ons</t>
  </si>
  <si>
    <t>$2 Add on</t>
  </si>
  <si>
    <t>AO2</t>
  </si>
  <si>
    <t>A1. Premium Tom Yum</t>
  </si>
  <si>
    <t>A1</t>
  </si>
  <si>
    <t>Spicy Mains</t>
  </si>
  <si>
    <t>A10. Collagen Chicken Broth (Large)</t>
  </si>
  <si>
    <t>A10L</t>
  </si>
  <si>
    <t>Non Spicy Mains</t>
  </si>
  <si>
    <t>A10. Collagen Chicken Broth (Regular)</t>
  </si>
  <si>
    <t>A10R</t>
  </si>
  <si>
    <t>A10. Collagen Chicken Broth (Tasting)</t>
  </si>
  <si>
    <t>A10T</t>
  </si>
  <si>
    <t>A11. Collagen Pork Broth (Tasting)</t>
  </si>
  <si>
    <t>A11T</t>
  </si>
  <si>
    <t>A11. Collagen Pork Broth (Regular)</t>
  </si>
  <si>
    <t>A11R</t>
  </si>
  <si>
    <t>A11. Collagen Pork Broth (Large)</t>
  </si>
  <si>
    <t>A11L</t>
  </si>
  <si>
    <t>A2. Creamy Tom Yum (Regular)</t>
  </si>
  <si>
    <t>A2R</t>
  </si>
  <si>
    <t>A2. Creamy Tom Yum (Tasting)</t>
  </si>
  <si>
    <t>A2T</t>
  </si>
  <si>
    <t>A2. Creamy Tom Yum (Large)</t>
  </si>
  <si>
    <t>A2L</t>
  </si>
  <si>
    <t>A3. Northern Thai Pork Ribs Soup (Large)</t>
  </si>
  <si>
    <t>A3L</t>
  </si>
  <si>
    <t>A3. Northern Thai Pork Ribs Soup (Tasting)</t>
  </si>
  <si>
    <t>A3T</t>
  </si>
  <si>
    <t>A3. Northern Thai Pork Ribs Soup (Regular)</t>
  </si>
  <si>
    <t>A3R</t>
  </si>
  <si>
    <t>A4. Mala Minced Pork Soup (Tasting)</t>
  </si>
  <si>
    <t>A4T</t>
  </si>
  <si>
    <t>A4. Mala Minced Pork Soup (Large)</t>
  </si>
  <si>
    <t>A4L</t>
  </si>
  <si>
    <t>A4. Mala Minced Pork Soup (Regular)</t>
  </si>
  <si>
    <t>A4R</t>
  </si>
  <si>
    <t>A5. Thai Bak Chor Mee (Tasting)</t>
  </si>
  <si>
    <t>A5T</t>
  </si>
  <si>
    <t>A5. Thai Bak Chor Mee (Large)</t>
  </si>
  <si>
    <t>A5L</t>
  </si>
  <si>
    <t>A5. Thai Bak Chor Mee (Regular)</t>
  </si>
  <si>
    <t>A5R</t>
  </si>
  <si>
    <t>A6. Tom Yum Gung (Tasting)</t>
  </si>
  <si>
    <t>A6T</t>
  </si>
  <si>
    <t>A6. Tom Yum Gung (Large)</t>
  </si>
  <si>
    <t>A6L</t>
  </si>
  <si>
    <t>A6. Tom Yum Gung (Regular)</t>
  </si>
  <si>
    <t>A6R</t>
  </si>
  <si>
    <t>A7. Tom Yum Pork (Tasting)</t>
  </si>
  <si>
    <t>A7T</t>
  </si>
  <si>
    <t>A7. Tom Yum Pork (Large)</t>
  </si>
  <si>
    <t>A7L</t>
  </si>
  <si>
    <t>A7. Tom Yum Pork (Regular)</t>
  </si>
  <si>
    <t>A7R</t>
  </si>
  <si>
    <t>A8. Thai Stewed Chicken Soup (Large)</t>
  </si>
  <si>
    <t>A8L</t>
  </si>
  <si>
    <t>A8. Thai Stewed Chicken Soup (Tasting)</t>
  </si>
  <si>
    <t>A8T</t>
  </si>
  <si>
    <t>A8. Thai Stewed Chicken Soup (Regular)</t>
  </si>
  <si>
    <t>A8R</t>
  </si>
  <si>
    <t>A9. Thai Collagen Porridge (Tasting)</t>
  </si>
  <si>
    <t>A9T</t>
  </si>
  <si>
    <t>A9. Thai Collagen Porridge (Regular)</t>
  </si>
  <si>
    <t>A9R</t>
  </si>
  <si>
    <t>A9. Thai Collagen Porridge (Large)</t>
  </si>
  <si>
    <t>A9L</t>
  </si>
  <si>
    <t>B1. Mixed Platter (c. 3 Pax)</t>
  </si>
  <si>
    <t>B1c</t>
  </si>
  <si>
    <t>Sides 1</t>
  </si>
  <si>
    <t>B1. Mixed Platter (a. 1 Pax)</t>
  </si>
  <si>
    <t>B1a</t>
  </si>
  <si>
    <t>B1. Mixed Platter (b. 2 Pax)</t>
  </si>
  <si>
    <t>B1b</t>
  </si>
  <si>
    <t>B11. Stewed Chicken Feet</t>
  </si>
  <si>
    <t>B11</t>
  </si>
  <si>
    <t>B2. Pork Skewers (Mu Ping) (a. 3 Pcs)</t>
  </si>
  <si>
    <t>B2a</t>
  </si>
  <si>
    <t>B2. Pork Skewers (Mu Ping) (b. 1 Pc)</t>
  </si>
  <si>
    <t>B2b</t>
  </si>
  <si>
    <t>B4. Grilled Pork Cheek (Small)</t>
  </si>
  <si>
    <t>B4a</t>
  </si>
  <si>
    <t>B4. Grilled Pork Cheek (Large)</t>
  </si>
  <si>
    <t>B4b</t>
  </si>
  <si>
    <t>B5. Lemongrass Chicken (a. Small)</t>
  </si>
  <si>
    <t>B5a</t>
  </si>
  <si>
    <t>B5. Lemongrass Chicken (b. Large)</t>
  </si>
  <si>
    <t>B5b</t>
  </si>
  <si>
    <t>C1. Aurora (Regular)</t>
  </si>
  <si>
    <t>C1R</t>
  </si>
  <si>
    <t>Cold Drinks</t>
  </si>
  <si>
    <t>C1. Aurora (Mini)</t>
  </si>
  <si>
    <t>C1M</t>
  </si>
  <si>
    <t>C10. Thai Iced Lemon Tea (Regular)</t>
  </si>
  <si>
    <t>C10R</t>
  </si>
  <si>
    <t>C10. Thai Iced Lemon Tea (Mini)</t>
  </si>
  <si>
    <t>C10M</t>
  </si>
  <si>
    <t>C11. Iced Lime Juice (Regular)</t>
  </si>
  <si>
    <t>C11R</t>
  </si>
  <si>
    <t>C11. Iced Lime Juice (Mini)</t>
  </si>
  <si>
    <t>C11M</t>
  </si>
  <si>
    <t>C12. Thai Iced Mocha (Mini)</t>
  </si>
  <si>
    <t>C12M</t>
  </si>
  <si>
    <t>C13. Thai Pink Milk (Regular)</t>
  </si>
  <si>
    <t>C13R</t>
  </si>
  <si>
    <t>C14. Hot Thai Tea</t>
  </si>
  <si>
    <t>C14</t>
  </si>
  <si>
    <t>Hot Drinks</t>
  </si>
  <si>
    <t>C15. Hot Thai Black Tea</t>
  </si>
  <si>
    <t>C15</t>
  </si>
  <si>
    <t>C16. Hot Thai Black Coffee</t>
  </si>
  <si>
    <t>C16</t>
  </si>
  <si>
    <t>C17. Hot Thai Coffee</t>
  </si>
  <si>
    <t>C17</t>
  </si>
  <si>
    <t>C19. Hot Thai Lemon Tea</t>
  </si>
  <si>
    <t>C19</t>
  </si>
  <si>
    <t>C2. Thai Green Tea (Regular)</t>
  </si>
  <si>
    <t>C2R</t>
  </si>
  <si>
    <t>C2. Thai Green Tea (Mini)</t>
  </si>
  <si>
    <t>C2M</t>
  </si>
  <si>
    <t>C20. Hot Lime Juice</t>
  </si>
  <si>
    <t>C20</t>
  </si>
  <si>
    <t>C21. Hot Lemongrass</t>
  </si>
  <si>
    <t>C21</t>
  </si>
  <si>
    <t>C3. Lemongrass (Mini)</t>
  </si>
  <si>
    <t>C3M</t>
  </si>
  <si>
    <t>C3. Lemongrass (Regular)</t>
  </si>
  <si>
    <t>C3R</t>
  </si>
  <si>
    <t>C4. Thai Iced Tea (Regular)</t>
  </si>
  <si>
    <t>C4R</t>
  </si>
  <si>
    <t>C4. Thai Iced Tea (Mini)</t>
  </si>
  <si>
    <t>C4M</t>
  </si>
  <si>
    <t>C5. Pink Soda (Regular)</t>
  </si>
  <si>
    <t>C5R</t>
  </si>
  <si>
    <t>C5. Pink Soda (Mini)</t>
  </si>
  <si>
    <t>C5M</t>
  </si>
  <si>
    <t>C6. Thai Iced Black Tea (Regular)</t>
  </si>
  <si>
    <t>C6R</t>
  </si>
  <si>
    <t>C6. Thai Iced Black Tea (Mini)</t>
  </si>
  <si>
    <t>C6M</t>
  </si>
  <si>
    <t>C7. Thai Iced Black Coffee (Regular)</t>
  </si>
  <si>
    <t>C7R</t>
  </si>
  <si>
    <t>C8. Thai Iced Coffee (Regular)</t>
  </si>
  <si>
    <t>C8R</t>
  </si>
  <si>
    <t>C8. Thai Iced Coffee (Mini)</t>
  </si>
  <si>
    <t>C8M</t>
  </si>
  <si>
    <t>C9. Iced Milo (Regular)</t>
  </si>
  <si>
    <t>C9R</t>
  </si>
  <si>
    <t>C9. Iced Milo (Mini)</t>
  </si>
  <si>
    <t>C9M</t>
  </si>
  <si>
    <t>Crispy Pork</t>
  </si>
  <si>
    <t>Products</t>
  </si>
  <si>
    <t>D1. Mango Sticky Rice (Regular)</t>
  </si>
  <si>
    <t>D1R</t>
  </si>
  <si>
    <t>Desserts</t>
  </si>
  <si>
    <t>D1. Mango Sticky Rice (Mini)</t>
  </si>
  <si>
    <t>D1M</t>
  </si>
  <si>
    <t>D2. Red Ruby (Mini)</t>
  </si>
  <si>
    <t>D2M</t>
  </si>
  <si>
    <t>D2. Red Ruby (Regular)</t>
  </si>
  <si>
    <t>D2R</t>
  </si>
  <si>
    <t>D3. Candy Floss Wraps (Roti Sai Mai) (Regular)</t>
  </si>
  <si>
    <t>D3R</t>
  </si>
  <si>
    <t>D3. Candy Floss Wraps (Roti Sai Mai) (Mini)</t>
  </si>
  <si>
    <t>D3M</t>
  </si>
  <si>
    <t>D4. Mango Sago (Regular)</t>
  </si>
  <si>
    <t>D4R</t>
  </si>
  <si>
    <t>D4. Mango Sago (Mini)</t>
  </si>
  <si>
    <t>D4M</t>
  </si>
  <si>
    <t>Rice Cracker</t>
  </si>
  <si>
    <t>Soft Drinks</t>
  </si>
  <si>
    <t>SD1</t>
  </si>
  <si>
    <t>Water</t>
  </si>
  <si>
    <t>W1</t>
  </si>
  <si>
    <t>iii. Rice</t>
  </si>
  <si>
    <t>iii</t>
  </si>
  <si>
    <t>xiii. Noodles Soup</t>
  </si>
  <si>
    <t>xiii</t>
  </si>
  <si>
    <t>GRAND TOTAL</t>
  </si>
  <si>
    <t>i</t>
  </si>
  <si>
    <t>i. Half Egg</t>
  </si>
  <si>
    <t>Thai Tea</t>
  </si>
  <si>
    <t>Seaweed</t>
  </si>
  <si>
    <t>Lime &amp; Chilli Pork</t>
  </si>
  <si>
    <t>D5R</t>
  </si>
  <si>
    <t>D5. Tapioca (Regular)</t>
  </si>
  <si>
    <t>D5M</t>
  </si>
  <si>
    <t>D5. Tapioca (Mini)</t>
  </si>
  <si>
    <t>C7M</t>
  </si>
  <si>
    <t>C7. Thai Iced Black Coffee (Mini)</t>
  </si>
  <si>
    <t>C18</t>
  </si>
  <si>
    <t>C18. Hot Thai Milo</t>
  </si>
  <si>
    <t>C12R</t>
  </si>
  <si>
    <t>C12. Thai Iced Mocha (Regular)</t>
  </si>
  <si>
    <t>Sides 2</t>
  </si>
  <si>
    <t>B8</t>
  </si>
  <si>
    <t>B8. Spicy Pork Salad</t>
  </si>
  <si>
    <t>B7</t>
  </si>
  <si>
    <t>B7. Papaya Salad</t>
  </si>
  <si>
    <t>B10</t>
  </si>
  <si>
    <t>B10. Basil Pork</t>
  </si>
  <si>
    <t>Credits</t>
  </si>
  <si>
    <t>$200 for $230</t>
  </si>
  <si>
    <t>$100 for $110</t>
  </si>
  <si>
    <t>No category</t>
  </si>
  <si>
    <t>Small snack</t>
  </si>
  <si>
    <t>C13M</t>
  </si>
  <si>
    <t>C13. Thai Pink Milk (Mini)</t>
  </si>
  <si>
    <t>B3</t>
  </si>
  <si>
    <t>B3. Thai Fried Wings</t>
  </si>
  <si>
    <t>Red Bull (Tall)</t>
  </si>
  <si>
    <t>Basil Pork With Rice</t>
  </si>
  <si>
    <t>B9</t>
  </si>
  <si>
    <t>B9. Spicy Pork Slice with Lime</t>
  </si>
  <si>
    <t>B6</t>
  </si>
  <si>
    <t>B6. Vermicelli Salad</t>
  </si>
  <si>
    <t>B14</t>
  </si>
  <si>
    <t>B14. Seasonal Vegetables</t>
  </si>
  <si>
    <t>C17. Hot Thai Coffee (Normal)</t>
  </si>
  <si>
    <t>C15. Hot Thai Black Tea (Normal)</t>
  </si>
  <si>
    <t>B6. Vermicelli Salad (Normal)</t>
  </si>
  <si>
    <t>B13</t>
  </si>
  <si>
    <t>B13. Spring Rolls 3 Pc</t>
  </si>
  <si>
    <t>B12</t>
  </si>
  <si>
    <t>B12. Wanton 5 Pc</t>
  </si>
  <si>
    <t>iii. Rice (Normal)</t>
  </si>
  <si>
    <t>iii. Rice (Delivery)</t>
  </si>
  <si>
    <t>D4. Mango Sago (Delivery)</t>
  </si>
  <si>
    <t>D2. Red Ruby (Delivery)</t>
  </si>
  <si>
    <t>D1. Mango Sticky Rice (Delivery)</t>
  </si>
  <si>
    <t>C21. Hot Lemongrass (Normal)</t>
  </si>
  <si>
    <t>C20. Hot Lime Juice (Normal)</t>
  </si>
  <si>
    <t>C19. Hot Thai Lemon Tea (Normal)</t>
  </si>
  <si>
    <t>C18. Hot Thai Milo (Normal)</t>
  </si>
  <si>
    <t>C16. Hot Thai Black Coffee (Normal)</t>
  </si>
  <si>
    <t>C14. Hot Thai Tea (Normal)</t>
  </si>
  <si>
    <t>B9. Spicy Pork Slice with Lime (Normal)</t>
  </si>
  <si>
    <t>B8. Spicy Pork Salad (Normal)</t>
  </si>
  <si>
    <t>B7. Papaya Salad (Normal)</t>
  </si>
  <si>
    <t>B4. Grilled Pork Cheek (Delivery (L))</t>
  </si>
  <si>
    <t>B3. Thai Fried Wings (Normal)</t>
  </si>
  <si>
    <t>B11. Stewed Chicken Feet (Normal)</t>
  </si>
  <si>
    <t>B10. Basil Pork (Normal)</t>
  </si>
  <si>
    <t>B10. Basil Pork (Delivery)</t>
  </si>
  <si>
    <t>A9. Thai Collagen Porridge (Delivery)</t>
  </si>
  <si>
    <t>A8. Thai Stewed Chicken Soup (Delivery)</t>
  </si>
  <si>
    <t>A6. Tom Yum Gung (Delivery)</t>
  </si>
  <si>
    <t>A5. Thai Bak Chor Mee (Delivery)</t>
  </si>
  <si>
    <t>A3. Northern Thai Pork Ribs Soup (Delivery)</t>
  </si>
  <si>
    <t>A2. Creamy Tom Yum (Delivery)</t>
  </si>
  <si>
    <t>A1. Premium Tom Yum (Normal)</t>
  </si>
  <si>
    <t>A1. Premium Tom Yum (Delivery)</t>
  </si>
  <si>
    <t>July</t>
  </si>
  <si>
    <t>August</t>
  </si>
  <si>
    <t>September</t>
  </si>
  <si>
    <t>October</t>
  </si>
  <si>
    <t>November</t>
  </si>
  <si>
    <t>December</t>
  </si>
  <si>
    <t>-</t>
  </si>
  <si>
    <t>% Change</t>
  </si>
  <si>
    <t>Item</t>
  </si>
  <si>
    <t>Selling Price</t>
  </si>
  <si>
    <t>SPICY MAINS</t>
  </si>
  <si>
    <t>NON SPICY MAINS</t>
  </si>
  <si>
    <t>SIDES 1</t>
  </si>
  <si>
    <t>COLD DRINKS</t>
  </si>
  <si>
    <t>HOT DRINKS</t>
  </si>
  <si>
    <t>DESSERTS</t>
  </si>
  <si>
    <t>ADD ONS</t>
  </si>
  <si>
    <t>PRODUCTS</t>
  </si>
  <si>
    <t>SIDES 2</t>
  </si>
  <si>
    <t>CREDITS</t>
  </si>
  <si>
    <t>NO CATEGORY</t>
  </si>
  <si>
    <t>Gross Profit</t>
  </si>
  <si>
    <t>GROSS SALES</t>
  </si>
  <si>
    <t>No Category</t>
  </si>
  <si>
    <t>GROSS PROFIT</t>
  </si>
  <si>
    <t>NO.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</si>
</sst>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0" fontId="0" fillId="0" borderId="0" xfId="0" applyNumberFormat="1"/>
    <xf numFmtId="0" fontId="17" fillId="33" borderId="0" xfId="0" applyFont="1" applyFill="1"/>
    <xf numFmtId="1" fontId="17" fillId="33" borderId="0" xfId="0" applyNumberFormat="1" applyFont="1" applyFill="1"/>
    <xf numFmtId="1" fontId="0" fillId="0" borderId="0" xfId="0" applyNumberFormat="1"/>
    <xf numFmtId="165" fontId="17" fillId="33" borderId="0" xfId="1" applyNumberFormat="1" applyFont="1" applyFill="1"/>
    <xf numFmtId="165" fontId="0" fillId="0" borderId="0" xfId="1" applyNumberFormat="1" applyFont="1"/>
    <xf numFmtId="166" fontId="17" fillId="33" borderId="0" xfId="0" applyNumberFormat="1" applyFont="1" applyFill="1"/>
    <xf numFmtId="166" fontId="0" fillId="0" borderId="0" xfId="0" applyNumberFormat="1"/>
    <xf numFmtId="165" fontId="16" fillId="0" borderId="10" xfId="1" applyNumberFormat="1" applyFont="1" applyBorder="1"/>
    <xf numFmtId="166" fontId="16" fillId="0" borderId="10" xfId="1" applyNumberFormat="1" applyFont="1" applyBorder="1"/>
    <xf numFmtId="0" fontId="18" fillId="0" borderId="0" xfId="0" applyFont="1" applyFill="1"/>
    <xf numFmtId="165" fontId="18" fillId="0" borderId="0" xfId="1" applyNumberFormat="1" applyFont="1" applyFill="1"/>
    <xf numFmtId="166" fontId="18" fillId="0" borderId="0" xfId="0" applyNumberFormat="1" applyFont="1" applyFill="1"/>
    <xf numFmtId="1" fontId="18" fillId="0" borderId="0" xfId="0" applyNumberFormat="1" applyFont="1" applyFill="1"/>
    <xf numFmtId="0" fontId="19" fillId="34" borderId="0" xfId="0" applyFont="1" applyFill="1"/>
    <xf numFmtId="0" fontId="16" fillId="0" borderId="0" xfId="0" applyFont="1"/>
    <xf numFmtId="166" fontId="16" fillId="35" borderId="11" xfId="1" applyNumberFormat="1" applyFont="1" applyFill="1" applyBorder="1"/>
    <xf numFmtId="165" fontId="16" fillId="36" borderId="11" xfId="1" applyNumberFormat="1" applyFont="1" applyFill="1" applyBorder="1"/>
    <xf numFmtId="166" fontId="16" fillId="36" borderId="11" xfId="1" applyNumberFormat="1" applyFont="1" applyFill="1" applyBorder="1"/>
    <xf numFmtId="1" fontId="0" fillId="0" borderId="0" xfId="1" applyNumberFormat="1" applyFont="1"/>
    <xf numFmtId="166" fontId="16" fillId="0" borderId="10" xfId="0" applyNumberFormat="1" applyFont="1" applyBorder="1"/>
    <xf numFmtId="166" fontId="16" fillId="36" borderId="11" xfId="0" applyNumberFormat="1" applyFont="1" applyFill="1" applyBorder="1"/>
    <xf numFmtId="166" fontId="16" fillId="35" borderId="11" xfId="0" applyNumberFormat="1" applyFont="1" applyFill="1" applyBorder="1"/>
    <xf numFmtId="0" fontId="0" fillId="0" borderId="0" xfId="0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9" fontId="0" fillId="0" borderId="22" xfId="43" applyFont="1" applyBorder="1" applyAlignment="1">
      <alignment horizontal="center"/>
    </xf>
    <xf numFmtId="10" fontId="0" fillId="0" borderId="13" xfId="43" applyNumberFormat="1" applyFont="1" applyBorder="1" applyAlignment="1">
      <alignment horizontal="center"/>
    </xf>
    <xf numFmtId="10" fontId="14" fillId="0" borderId="13" xfId="43" applyNumberFormat="1" applyFont="1" applyBorder="1" applyAlignment="1">
      <alignment horizontal="center"/>
    </xf>
    <xf numFmtId="10" fontId="14" fillId="0" borderId="23" xfId="43" applyNumberFormat="1" applyFont="1" applyBorder="1" applyAlignment="1">
      <alignment horizontal="center"/>
    </xf>
    <xf numFmtId="0" fontId="20" fillId="0" borderId="0" xfId="0" applyFont="1"/>
    <xf numFmtId="166" fontId="17" fillId="33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16" fillId="0" borderId="0" xfId="1" applyNumberFormat="1" applyFont="1" applyBorder="1"/>
    <xf numFmtId="166" fontId="16" fillId="0" borderId="0" xfId="0" applyNumberFormat="1" applyFont="1" applyBorder="1"/>
    <xf numFmtId="166" fontId="18" fillId="0" borderId="14" xfId="0" applyNumberFormat="1" applyFont="1" applyBorder="1" applyAlignment="1">
      <alignment horizontal="center"/>
    </xf>
    <xf numFmtId="166" fontId="18" fillId="0" borderId="15" xfId="0" applyNumberFormat="1" applyFont="1" applyBorder="1" applyAlignment="1">
      <alignment horizontal="center"/>
    </xf>
    <xf numFmtId="166" fontId="18" fillId="0" borderId="17" xfId="0" applyNumberFormat="1" applyFont="1" applyBorder="1" applyAlignment="1">
      <alignment horizontal="center"/>
    </xf>
    <xf numFmtId="166" fontId="18" fillId="0" borderId="11" xfId="0" applyNumberFormat="1" applyFont="1" applyBorder="1" applyAlignment="1">
      <alignment horizontal="center"/>
    </xf>
    <xf numFmtId="166" fontId="18" fillId="0" borderId="20" xfId="0" applyNumberFormat="1" applyFont="1" applyBorder="1" applyAlignment="1">
      <alignment horizontal="center"/>
    </xf>
    <xf numFmtId="0" fontId="16" fillId="0" borderId="0" xfId="0" applyFont="1" applyFill="1" applyBorder="1"/>
    <xf numFmtId="0" fontId="16" fillId="0" borderId="1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6" fontId="18" fillId="0" borderId="25" xfId="0" applyNumberFormat="1" applyFont="1" applyBorder="1" applyAlignment="1">
      <alignment horizontal="center"/>
    </xf>
    <xf numFmtId="0" fontId="16" fillId="0" borderId="12" xfId="0" applyFont="1" applyFill="1" applyBorder="1"/>
    <xf numFmtId="166" fontId="18" fillId="0" borderId="22" xfId="43" applyNumberFormat="1" applyFont="1" applyBorder="1" applyAlignment="1">
      <alignment horizontal="center"/>
    </xf>
    <xf numFmtId="166" fontId="18" fillId="0" borderId="15" xfId="43" applyNumberFormat="1" applyFont="1" applyBorder="1" applyAlignment="1">
      <alignment horizontal="center"/>
    </xf>
    <xf numFmtId="166" fontId="18" fillId="0" borderId="16" xfId="43" applyNumberFormat="1" applyFont="1" applyBorder="1" applyAlignment="1">
      <alignment horizontal="center"/>
    </xf>
    <xf numFmtId="166" fontId="18" fillId="0" borderId="13" xfId="43" applyNumberFormat="1" applyFont="1" applyBorder="1" applyAlignment="1">
      <alignment horizontal="center"/>
    </xf>
    <xf numFmtId="166" fontId="18" fillId="0" borderId="11" xfId="43" applyNumberFormat="1" applyFont="1" applyBorder="1" applyAlignment="1">
      <alignment horizontal="center"/>
    </xf>
    <xf numFmtId="166" fontId="18" fillId="0" borderId="18" xfId="43" applyNumberFormat="1" applyFont="1" applyBorder="1" applyAlignment="1">
      <alignment horizontal="center"/>
    </xf>
    <xf numFmtId="166" fontId="18" fillId="0" borderId="24" xfId="43" applyNumberFormat="1" applyFont="1" applyBorder="1" applyAlignment="1">
      <alignment horizontal="center"/>
    </xf>
    <xf numFmtId="166" fontId="18" fillId="0" borderId="25" xfId="43" applyNumberFormat="1" applyFont="1" applyBorder="1" applyAlignment="1">
      <alignment horizontal="center"/>
    </xf>
    <xf numFmtId="166" fontId="18" fillId="0" borderId="26" xfId="43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66" fontId="18" fillId="0" borderId="13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66" fontId="18" fillId="0" borderId="21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center"/>
    </xf>
    <xf numFmtId="3" fontId="18" fillId="0" borderId="22" xfId="43" applyNumberFormat="1" applyFont="1" applyBorder="1" applyAlignment="1">
      <alignment horizontal="center"/>
    </xf>
    <xf numFmtId="3" fontId="18" fillId="0" borderId="15" xfId="0" applyNumberFormat="1" applyFont="1" applyBorder="1" applyAlignment="1">
      <alignment horizontal="center"/>
    </xf>
    <xf numFmtId="3" fontId="18" fillId="0" borderId="15" xfId="43" applyNumberFormat="1" applyFont="1" applyBorder="1" applyAlignment="1">
      <alignment horizontal="center"/>
    </xf>
    <xf numFmtId="3" fontId="18" fillId="0" borderId="16" xfId="43" applyNumberFormat="1" applyFont="1" applyBorder="1" applyAlignment="1">
      <alignment horizontal="center"/>
    </xf>
    <xf numFmtId="3" fontId="18" fillId="0" borderId="17" xfId="0" applyNumberFormat="1" applyFont="1" applyBorder="1" applyAlignment="1">
      <alignment horizontal="center"/>
    </xf>
    <xf numFmtId="3" fontId="18" fillId="0" borderId="13" xfId="43" applyNumberFormat="1" applyFont="1" applyBorder="1" applyAlignment="1">
      <alignment horizontal="center"/>
    </xf>
    <xf numFmtId="3" fontId="18" fillId="0" borderId="11" xfId="0" applyNumberFormat="1" applyFont="1" applyBorder="1" applyAlignment="1">
      <alignment horizontal="center"/>
    </xf>
    <xf numFmtId="3" fontId="18" fillId="0" borderId="11" xfId="43" applyNumberFormat="1" applyFont="1" applyBorder="1" applyAlignment="1">
      <alignment horizontal="center"/>
    </xf>
    <xf numFmtId="3" fontId="18" fillId="0" borderId="18" xfId="43" applyNumberFormat="1" applyFont="1" applyBorder="1" applyAlignment="1">
      <alignment horizontal="center"/>
    </xf>
    <xf numFmtId="3" fontId="18" fillId="0" borderId="24" xfId="43" applyNumberFormat="1" applyFont="1" applyBorder="1" applyAlignment="1">
      <alignment horizontal="center"/>
    </xf>
    <xf numFmtId="3" fontId="18" fillId="0" borderId="25" xfId="0" applyNumberFormat="1" applyFont="1" applyBorder="1" applyAlignment="1">
      <alignment horizontal="center"/>
    </xf>
    <xf numFmtId="3" fontId="18" fillId="0" borderId="25" xfId="43" applyNumberFormat="1" applyFont="1" applyBorder="1" applyAlignment="1">
      <alignment horizontal="center"/>
    </xf>
    <xf numFmtId="3" fontId="18" fillId="0" borderId="26" xfId="43" applyNumberFormat="1" applyFont="1" applyBorder="1" applyAlignment="1">
      <alignment horizontal="center"/>
    </xf>
    <xf numFmtId="3" fontId="18" fillId="0" borderId="13" xfId="0" applyNumberFormat="1" applyFont="1" applyBorder="1" applyAlignment="1">
      <alignment horizontal="center"/>
    </xf>
    <xf numFmtId="3" fontId="18" fillId="0" borderId="20" xfId="0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Gross</a:t>
            </a:r>
            <a:r>
              <a:rPr lang="en-SG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Analysis!$C$18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Analysis!$C$19:$C$29</c:f>
              <c:numCache>
                <c:formatCode>"$"#,##0.00</c:formatCode>
                <c:ptCount val="11"/>
                <c:pt idx="0">
                  <c:v>11223</c:v>
                </c:pt>
                <c:pt idx="1">
                  <c:v>2779.8</c:v>
                </c:pt>
                <c:pt idx="2">
                  <c:v>1949.8</c:v>
                </c:pt>
                <c:pt idx="3" formatCode="General">
                  <c:v>0</c:v>
                </c:pt>
                <c:pt idx="4">
                  <c:v>2876.1</c:v>
                </c:pt>
                <c:pt idx="5">
                  <c:v>93.600000000000009</c:v>
                </c:pt>
                <c:pt idx="6">
                  <c:v>549.4</c:v>
                </c:pt>
                <c:pt idx="7">
                  <c:v>419</c:v>
                </c:pt>
                <c:pt idx="8">
                  <c:v>9.5</c:v>
                </c:pt>
                <c:pt idx="9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1C2-BF50-9D63238908E3}"/>
            </c:ext>
          </c:extLst>
        </c:ser>
        <c:ser>
          <c:idx val="1"/>
          <c:order val="1"/>
          <c:tx>
            <c:strRef>
              <c:f>Analysis!$D$18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Analysis!$D$19:$D$29</c:f>
              <c:numCache>
                <c:formatCode>"$"#,##0.00</c:formatCode>
                <c:ptCount val="11"/>
                <c:pt idx="0">
                  <c:v>13100.7</c:v>
                </c:pt>
                <c:pt idx="1">
                  <c:v>3246.6</c:v>
                </c:pt>
                <c:pt idx="2">
                  <c:v>2624.6</c:v>
                </c:pt>
                <c:pt idx="3">
                  <c:v>68.2</c:v>
                </c:pt>
                <c:pt idx="4">
                  <c:v>3767.9</c:v>
                </c:pt>
                <c:pt idx="5">
                  <c:v>81</c:v>
                </c:pt>
                <c:pt idx="6">
                  <c:v>507.6</c:v>
                </c:pt>
                <c:pt idx="7">
                  <c:v>233</c:v>
                </c:pt>
                <c:pt idx="8">
                  <c:v>4.7</c:v>
                </c:pt>
                <c:pt idx="9">
                  <c:v>900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1C2-BF50-9D63238908E3}"/>
            </c:ext>
          </c:extLst>
        </c:ser>
        <c:ser>
          <c:idx val="2"/>
          <c:order val="2"/>
          <c:tx>
            <c:strRef>
              <c:f>Analysis!$E$18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Analysis!$E$19:$E$29</c:f>
              <c:numCache>
                <c:formatCode>"$"#,##0.00</c:formatCode>
                <c:ptCount val="11"/>
                <c:pt idx="0">
                  <c:v>15053.2</c:v>
                </c:pt>
                <c:pt idx="1">
                  <c:v>3605.2</c:v>
                </c:pt>
                <c:pt idx="2">
                  <c:v>2661.6</c:v>
                </c:pt>
                <c:pt idx="3">
                  <c:v>485.6</c:v>
                </c:pt>
                <c:pt idx="4">
                  <c:v>4552.5</c:v>
                </c:pt>
                <c:pt idx="5">
                  <c:v>126</c:v>
                </c:pt>
                <c:pt idx="6">
                  <c:v>412.70000000000005</c:v>
                </c:pt>
                <c:pt idx="7">
                  <c:v>130</c:v>
                </c:pt>
                <c:pt idx="8">
                  <c:v>18.600000000000001</c:v>
                </c:pt>
                <c:pt idx="9">
                  <c:v>200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F-41C2-BF50-9D63238908E3}"/>
            </c:ext>
          </c:extLst>
        </c:ser>
        <c:ser>
          <c:idx val="3"/>
          <c:order val="3"/>
          <c:tx>
            <c:strRef>
              <c:f>Analysis!$F$18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Analysis!$F$19:$F$29</c:f>
              <c:numCache>
                <c:formatCode>"$"#,##0.00</c:formatCode>
                <c:ptCount val="11"/>
                <c:pt idx="0">
                  <c:v>11607.300000000001</c:v>
                </c:pt>
                <c:pt idx="1">
                  <c:v>2749.5</c:v>
                </c:pt>
                <c:pt idx="2">
                  <c:v>1828.6999999999998</c:v>
                </c:pt>
                <c:pt idx="3">
                  <c:v>1750.4</c:v>
                </c:pt>
                <c:pt idx="4">
                  <c:v>3053.4</c:v>
                </c:pt>
                <c:pt idx="5">
                  <c:v>120.60000000000001</c:v>
                </c:pt>
                <c:pt idx="6">
                  <c:v>845.6</c:v>
                </c:pt>
                <c:pt idx="7">
                  <c:v>112</c:v>
                </c:pt>
                <c:pt idx="8">
                  <c:v>48.2</c:v>
                </c:pt>
                <c:pt idx="9">
                  <c:v>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F-41C2-BF50-9D63238908E3}"/>
            </c:ext>
          </c:extLst>
        </c:ser>
        <c:ser>
          <c:idx val="4"/>
          <c:order val="4"/>
          <c:tx>
            <c:strRef>
              <c:f>Analysis!$G$18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Analysis!$G$19:$G$29</c:f>
              <c:numCache>
                <c:formatCode>"$"#,##0.00</c:formatCode>
                <c:ptCount val="11"/>
                <c:pt idx="0">
                  <c:v>10759.3</c:v>
                </c:pt>
                <c:pt idx="1">
                  <c:v>2750.2</c:v>
                </c:pt>
                <c:pt idx="2">
                  <c:v>1865.9</c:v>
                </c:pt>
                <c:pt idx="3">
                  <c:v>1776.8</c:v>
                </c:pt>
                <c:pt idx="4">
                  <c:v>2909.6</c:v>
                </c:pt>
                <c:pt idx="5">
                  <c:v>126</c:v>
                </c:pt>
                <c:pt idx="6">
                  <c:v>639.20000000000005</c:v>
                </c:pt>
                <c:pt idx="7">
                  <c:v>256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1C2-BF50-9D63238908E3}"/>
            </c:ext>
          </c:extLst>
        </c:ser>
        <c:ser>
          <c:idx val="5"/>
          <c:order val="5"/>
          <c:tx>
            <c:strRef>
              <c:f>Analysis!$H$18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Analysis!$H$19:$H$29</c:f>
              <c:numCache>
                <c:formatCode>"$"#,##0.00</c:formatCode>
                <c:ptCount val="11"/>
                <c:pt idx="0">
                  <c:v>5222.8</c:v>
                </c:pt>
                <c:pt idx="1">
                  <c:v>1664.4</c:v>
                </c:pt>
                <c:pt idx="2">
                  <c:v>984.7</c:v>
                </c:pt>
                <c:pt idx="3">
                  <c:v>857.4</c:v>
                </c:pt>
                <c:pt idx="4">
                  <c:v>1416.7</c:v>
                </c:pt>
                <c:pt idx="5">
                  <c:v>135</c:v>
                </c:pt>
                <c:pt idx="6">
                  <c:v>405.59999999999997</c:v>
                </c:pt>
                <c:pt idx="7">
                  <c:v>198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F-41C2-BF50-9D632389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3992"/>
        <c:axId val="677824480"/>
      </c:lineChart>
      <c:catAx>
        <c:axId val="6778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4480"/>
        <c:crosses val="autoZero"/>
        <c:auto val="1"/>
        <c:lblAlgn val="ctr"/>
        <c:lblOffset val="100"/>
        <c:noMultiLvlLbl val="0"/>
      </c:catAx>
      <c:valAx>
        <c:axId val="677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Analysis!$C$33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Analysis!$B$34:$B$39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Analysis!$C$34:$C$39</c:f>
              <c:numCache>
                <c:formatCode>"$"#,##0.00</c:formatCode>
                <c:ptCount val="6"/>
                <c:pt idx="0">
                  <c:v>19205.359999999997</c:v>
                </c:pt>
                <c:pt idx="1">
                  <c:v>23438.399999999998</c:v>
                </c:pt>
                <c:pt idx="2">
                  <c:v>25779.400000000005</c:v>
                </c:pt>
                <c:pt idx="3">
                  <c:v>20784.619999999995</c:v>
                </c:pt>
                <c:pt idx="4">
                  <c:v>19817.490000000002</c:v>
                </c:pt>
                <c:pt idx="5">
                  <c:v>10492.829999999998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8E2-93AA-D6BE9E4F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49960"/>
        <c:axId val="712748976"/>
      </c:lineChart>
      <c:catAx>
        <c:axId val="71274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48976"/>
        <c:crosses val="autoZero"/>
        <c:auto val="1"/>
        <c:lblAlgn val="ctr"/>
        <c:lblOffset val="100"/>
        <c:noMultiLvlLbl val="0"/>
      </c:catAx>
      <c:valAx>
        <c:axId val="7127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22224</xdr:colOff>
      <xdr:row>2</xdr:row>
      <xdr:rowOff>22224</xdr:rowOff>
    </xdr:from>
    <xdr:to>
      <xdr:col>19</xdr:col>
      <xdr:colOff>596900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3C176-F531-4C47-A88B-C4366363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24</xdr:row>
      <xdr:rowOff>136525</xdr:rowOff>
    </xdr:from>
    <xdr:to>
      <xdr:col>16</xdr:col>
      <xdr:colOff>320675</xdr:colOff>
      <xdr:row>38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E7944-07C3-4214-9305-5A775C8EF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35ED-1F38-4592-99C3-A71EF75E5178}">
  <sheetPr>
    <tabColor theme="8"/>
  </sheetPr>
  <dimension ref="B2:I39"/>
  <sheetViews>
    <sheetView tabSelected="1" workbookViewId="0">
      <selection activeCell="H4" sqref="H4"/>
    </sheetView>
  </sheetViews>
  <sheetFormatPr defaultRowHeight="14.5" x14ac:dyDescent="0.35"/>
  <cols>
    <col min="1" max="1" width="5.6328125" customWidth="1"/>
    <col min="2" max="2" width="22" bestFit="1" customWidth="1"/>
    <col min="3" max="8" width="12.6328125" style="24" customWidth="1"/>
  </cols>
  <sheetData>
    <row r="2" spans="2:8" ht="19" thickBot="1" x14ac:dyDescent="0.5">
      <c r="B2" s="34" t="s">
        <v>292</v>
      </c>
    </row>
    <row r="3" spans="2:8" ht="15" thickBot="1" x14ac:dyDescent="0.4">
      <c r="B3" s="25"/>
      <c r="C3" s="46" t="s">
        <v>267</v>
      </c>
      <c r="D3" s="46" t="s">
        <v>268</v>
      </c>
      <c r="E3" s="46" t="s">
        <v>269</v>
      </c>
      <c r="F3" s="46" t="s">
        <v>270</v>
      </c>
      <c r="G3" s="46" t="s">
        <v>271</v>
      </c>
      <c r="H3" s="46" t="s">
        <v>272</v>
      </c>
    </row>
    <row r="4" spans="2:8" ht="15" thickBot="1" x14ac:dyDescent="0.4">
      <c r="B4" s="25" t="s">
        <v>20</v>
      </c>
      <c r="C4" s="65">
        <f>'Jul 2019'!E22</f>
        <v>1761</v>
      </c>
      <c r="D4" s="66">
        <f>'Aug 2019'!E22</f>
        <v>2134</v>
      </c>
      <c r="E4" s="67">
        <f>'Sep 2019'!E22</f>
        <v>2446</v>
      </c>
      <c r="F4" s="68">
        <f>'Oct 2019'!E22</f>
        <v>1883</v>
      </c>
      <c r="G4" s="67">
        <f>'Nov 2019'!E22</f>
        <v>1652</v>
      </c>
      <c r="H4" s="69">
        <f>'Dec 2019'!E27</f>
        <v>799</v>
      </c>
    </row>
    <row r="5" spans="2:8" ht="15" thickBot="1" x14ac:dyDescent="0.4">
      <c r="B5" s="25" t="s">
        <v>23</v>
      </c>
      <c r="C5" s="70">
        <f>'Jul 2019'!E36</f>
        <v>516</v>
      </c>
      <c r="D5" s="71">
        <f>'Aug 2019'!E36</f>
        <v>611</v>
      </c>
      <c r="E5" s="72">
        <f>'Sep 2019'!E36</f>
        <v>656</v>
      </c>
      <c r="F5" s="73">
        <f>'Oct 2019'!E36</f>
        <v>500</v>
      </c>
      <c r="G5" s="72">
        <f>'Nov 2019'!E36</f>
        <v>493</v>
      </c>
      <c r="H5" s="74">
        <f>'Dec 2019'!E43</f>
        <v>302</v>
      </c>
    </row>
    <row r="6" spans="2:8" ht="15" thickBot="1" x14ac:dyDescent="0.4">
      <c r="B6" s="25" t="s">
        <v>84</v>
      </c>
      <c r="C6" s="70">
        <f>'Jul 2019'!E49</f>
        <v>379</v>
      </c>
      <c r="D6" s="71">
        <f>'Aug 2019'!E49</f>
        <v>476</v>
      </c>
      <c r="E6" s="72">
        <f>'Sep 2019'!E50</f>
        <v>541</v>
      </c>
      <c r="F6" s="73">
        <f>'Oct 2019'!E49</f>
        <v>460</v>
      </c>
      <c r="G6" s="72">
        <f>'Nov 2019'!E49</f>
        <v>370</v>
      </c>
      <c r="H6" s="74">
        <f>'Dec 2019'!E58</f>
        <v>190</v>
      </c>
    </row>
    <row r="7" spans="2:8" ht="15" thickBot="1" x14ac:dyDescent="0.4">
      <c r="B7" s="25" t="s">
        <v>209</v>
      </c>
      <c r="C7" s="70" t="s">
        <v>273</v>
      </c>
      <c r="D7" s="71">
        <f>'Aug 2019'!E54</f>
        <v>13</v>
      </c>
      <c r="E7" s="72">
        <f>'Sep 2019'!E55</f>
        <v>88</v>
      </c>
      <c r="F7" s="73">
        <f>'Oct 2019'!E59</f>
        <v>306</v>
      </c>
      <c r="G7" s="72">
        <f>'Nov 2019'!E61</f>
        <v>294</v>
      </c>
      <c r="H7" s="74">
        <f>'Dec 2019'!E70</f>
        <v>143</v>
      </c>
    </row>
    <row r="8" spans="2:8" ht="15" thickBot="1" x14ac:dyDescent="0.4">
      <c r="B8" s="25" t="s">
        <v>105</v>
      </c>
      <c r="C8" s="70">
        <f>'Jul 2019'!E76</f>
        <v>994</v>
      </c>
      <c r="D8" s="71">
        <f>'Aug 2019'!E82</f>
        <v>1311</v>
      </c>
      <c r="E8" s="72">
        <f>'Sep 2019'!E85</f>
        <v>1608</v>
      </c>
      <c r="F8" s="73">
        <f>'Oct 2019'!E89</f>
        <v>1064</v>
      </c>
      <c r="G8" s="72">
        <f>'Nov 2019'!E88</f>
        <v>1042</v>
      </c>
      <c r="H8" s="74">
        <f>'Dec 2019'!E94</f>
        <v>495</v>
      </c>
    </row>
    <row r="9" spans="2:8" ht="15" thickBot="1" x14ac:dyDescent="0.4">
      <c r="B9" s="25" t="s">
        <v>122</v>
      </c>
      <c r="C9" s="70">
        <f>'Jul 2019'!E85</f>
        <v>52</v>
      </c>
      <c r="D9" s="75">
        <f>'Aug 2019'!E92</f>
        <v>45</v>
      </c>
      <c r="E9" s="76">
        <f>'Sep 2019'!E95</f>
        <v>70</v>
      </c>
      <c r="F9" s="77">
        <f>'Oct 2019'!E98</f>
        <v>67</v>
      </c>
      <c r="G9" s="76">
        <f>'Nov 2019'!E97</f>
        <v>67</v>
      </c>
      <c r="H9" s="78">
        <f>'Dec 2019'!E104</f>
        <v>75</v>
      </c>
    </row>
    <row r="10" spans="2:8" ht="15" thickBot="1" x14ac:dyDescent="0.4">
      <c r="B10" s="25" t="s">
        <v>169</v>
      </c>
      <c r="C10" s="79">
        <f>'Jul 2019'!E95</f>
        <v>185</v>
      </c>
      <c r="D10" s="73">
        <f>'Aug 2019'!E104</f>
        <v>182</v>
      </c>
      <c r="E10" s="72">
        <f>'Sep 2019'!E106</f>
        <v>153</v>
      </c>
      <c r="F10" s="73">
        <f>'Oct 2019'!E110</f>
        <v>253</v>
      </c>
      <c r="G10" s="72">
        <f>'Nov 2019'!E109</f>
        <v>196</v>
      </c>
      <c r="H10" s="74">
        <f>'Dec 2019'!E119</f>
        <v>127</v>
      </c>
    </row>
    <row r="11" spans="2:8" ht="15" thickBot="1" x14ac:dyDescent="0.4">
      <c r="B11" s="25" t="s">
        <v>166</v>
      </c>
      <c r="C11" s="79">
        <f>'Jul 2019'!E99</f>
        <v>64</v>
      </c>
      <c r="D11" s="73">
        <f>'Aug 2019'!E111</f>
        <v>35</v>
      </c>
      <c r="E11" s="72">
        <f>'Sep 2019'!E112</f>
        <v>20</v>
      </c>
      <c r="F11" s="73">
        <f>'Oct 2019'!E115</f>
        <v>17</v>
      </c>
      <c r="G11" s="72">
        <f>'Nov 2019'!E115</f>
        <v>38</v>
      </c>
      <c r="H11" s="74">
        <f>'Dec 2019'!E124</f>
        <v>29</v>
      </c>
    </row>
    <row r="12" spans="2:8" ht="15" thickBot="1" x14ac:dyDescent="0.4">
      <c r="B12" s="25" t="s">
        <v>15</v>
      </c>
      <c r="C12" s="79">
        <f>'Jul 2019'!E104</f>
        <v>7</v>
      </c>
      <c r="D12" s="73">
        <f>'Aug 2019'!E116</f>
        <v>4</v>
      </c>
      <c r="E12" s="72">
        <f>'Sep 2019'!E118</f>
        <v>16</v>
      </c>
      <c r="F12" s="73">
        <f>'Oct 2019'!E121</f>
        <v>44</v>
      </c>
      <c r="G12" s="72">
        <f>'Nov 2019'!E119</f>
        <v>34</v>
      </c>
      <c r="H12" s="74">
        <f>'Dec 2019'!E128</f>
        <v>18</v>
      </c>
    </row>
    <row r="13" spans="2:8" ht="15" thickBot="1" x14ac:dyDescent="0.4">
      <c r="B13" s="25" t="s">
        <v>216</v>
      </c>
      <c r="C13" s="60" t="s">
        <v>273</v>
      </c>
      <c r="D13" s="73">
        <f>'Aug 2019'!E120</f>
        <v>5</v>
      </c>
      <c r="E13" s="72">
        <f>'Sep 2019'!E121</f>
        <v>1</v>
      </c>
      <c r="F13" s="54" t="s">
        <v>273</v>
      </c>
      <c r="G13" s="43" t="s">
        <v>273</v>
      </c>
      <c r="H13" s="55" t="s">
        <v>273</v>
      </c>
    </row>
    <row r="14" spans="2:8" ht="15" thickBot="1" x14ac:dyDescent="0.4">
      <c r="B14" s="49" t="s">
        <v>290</v>
      </c>
      <c r="C14" s="61" t="s">
        <v>273</v>
      </c>
      <c r="D14" s="44" t="s">
        <v>273</v>
      </c>
      <c r="E14" s="80">
        <f>'Sep 2019'!E124</f>
        <v>2</v>
      </c>
      <c r="F14" s="80">
        <f>'Oct 2019'!E124</f>
        <v>6</v>
      </c>
      <c r="G14" s="44" t="s">
        <v>273</v>
      </c>
      <c r="H14" s="62" t="s">
        <v>273</v>
      </c>
    </row>
    <row r="15" spans="2:8" x14ac:dyDescent="0.35">
      <c r="B15" s="45"/>
      <c r="C15" s="63"/>
      <c r="D15" s="64"/>
      <c r="E15" s="64"/>
      <c r="F15" s="64"/>
      <c r="G15" s="64"/>
      <c r="H15" s="64"/>
    </row>
    <row r="17" spans="2:9" ht="19" thickBot="1" x14ac:dyDescent="0.5">
      <c r="B17" s="34" t="s">
        <v>289</v>
      </c>
    </row>
    <row r="18" spans="2:9" ht="15" thickBot="1" x14ac:dyDescent="0.4">
      <c r="B18" s="25"/>
      <c r="C18" s="46" t="s">
        <v>267</v>
      </c>
      <c r="D18" s="46" t="s">
        <v>268</v>
      </c>
      <c r="E18" s="46" t="s">
        <v>269</v>
      </c>
      <c r="F18" s="46" t="s">
        <v>270</v>
      </c>
      <c r="G18" s="46" t="s">
        <v>271</v>
      </c>
      <c r="H18" s="46" t="s">
        <v>272</v>
      </c>
      <c r="I18" s="47"/>
    </row>
    <row r="19" spans="2:9" ht="15" thickBot="1" x14ac:dyDescent="0.4">
      <c r="B19" s="25" t="s">
        <v>20</v>
      </c>
      <c r="C19" s="40">
        <f>'Jul 2019'!F22</f>
        <v>11223</v>
      </c>
      <c r="D19" s="50">
        <f>'Aug 2019'!F22</f>
        <v>13100.7</v>
      </c>
      <c r="E19" s="41">
        <f>'Sep 2019'!F22</f>
        <v>15053.2</v>
      </c>
      <c r="F19" s="51">
        <f>'Oct 2019'!F22</f>
        <v>11607.300000000001</v>
      </c>
      <c r="G19" s="41">
        <f>'Nov 2019'!F22</f>
        <v>10759.3</v>
      </c>
      <c r="H19" s="52">
        <f>'Dec 2019'!F27</f>
        <v>5222.8</v>
      </c>
    </row>
    <row r="20" spans="2:9" ht="15" thickBot="1" x14ac:dyDescent="0.4">
      <c r="B20" s="25" t="s">
        <v>23</v>
      </c>
      <c r="C20" s="42">
        <f>'Jul 2019'!F36</f>
        <v>2779.8</v>
      </c>
      <c r="D20" s="53">
        <f>'Aug 2019'!F36</f>
        <v>3246.6</v>
      </c>
      <c r="E20" s="43">
        <f>'Sep 2019'!F36</f>
        <v>3605.2</v>
      </c>
      <c r="F20" s="54">
        <f>'Oct 2019'!F36</f>
        <v>2749.5</v>
      </c>
      <c r="G20" s="43">
        <f>'Nov 2019'!F36</f>
        <v>2750.2</v>
      </c>
      <c r="H20" s="55">
        <f>'Dec 2019'!F43</f>
        <v>1664.4</v>
      </c>
    </row>
    <row r="21" spans="2:9" ht="15" thickBot="1" x14ac:dyDescent="0.4">
      <c r="B21" s="25" t="s">
        <v>84</v>
      </c>
      <c r="C21" s="42">
        <f>'Jul 2019'!F49</f>
        <v>1949.8</v>
      </c>
      <c r="D21" s="53">
        <f>'Aug 2019'!F49</f>
        <v>2624.6</v>
      </c>
      <c r="E21" s="43">
        <f>'Sep 2019'!F50</f>
        <v>2661.6</v>
      </c>
      <c r="F21" s="54">
        <f>'Oct 2019'!F49</f>
        <v>1828.6999999999998</v>
      </c>
      <c r="G21" s="43">
        <f>'Nov 2019'!F49</f>
        <v>1865.9</v>
      </c>
      <c r="H21" s="55">
        <f>'Dec 2019'!F58</f>
        <v>984.7</v>
      </c>
    </row>
    <row r="22" spans="2:9" ht="15" thickBot="1" x14ac:dyDescent="0.4">
      <c r="B22" s="25" t="s">
        <v>209</v>
      </c>
      <c r="C22" s="59" t="s">
        <v>273</v>
      </c>
      <c r="D22" s="53">
        <f>'Aug 2019'!F54</f>
        <v>68.2</v>
      </c>
      <c r="E22" s="43">
        <f>'Sep 2019'!F55</f>
        <v>485.6</v>
      </c>
      <c r="F22" s="54">
        <f>'Oct 2019'!F59</f>
        <v>1750.4</v>
      </c>
      <c r="G22" s="43">
        <f>'Nov 2019'!F61</f>
        <v>1776.8</v>
      </c>
      <c r="H22" s="55">
        <f>'Dec 2019'!F70</f>
        <v>857.4</v>
      </c>
    </row>
    <row r="23" spans="2:9" ht="15" thickBot="1" x14ac:dyDescent="0.4">
      <c r="B23" s="25" t="s">
        <v>105</v>
      </c>
      <c r="C23" s="42">
        <f>'Jul 2019'!F76</f>
        <v>2876.1</v>
      </c>
      <c r="D23" s="53">
        <f>'Aug 2019'!F82</f>
        <v>3767.9</v>
      </c>
      <c r="E23" s="43">
        <f>'Sep 2019'!F85</f>
        <v>4552.5</v>
      </c>
      <c r="F23" s="54">
        <f>'Oct 2019'!F89</f>
        <v>3053.4</v>
      </c>
      <c r="G23" s="43">
        <f>'Nov 2019'!F88</f>
        <v>2909.6</v>
      </c>
      <c r="H23" s="55">
        <f>'Dec 2019'!F94</f>
        <v>1416.7</v>
      </c>
    </row>
    <row r="24" spans="2:9" ht="15" thickBot="1" x14ac:dyDescent="0.4">
      <c r="B24" s="25" t="s">
        <v>122</v>
      </c>
      <c r="C24" s="42">
        <f>'Jul 2019'!F85</f>
        <v>93.600000000000009</v>
      </c>
      <c r="D24" s="56">
        <f>'Aug 2019'!F92</f>
        <v>81</v>
      </c>
      <c r="E24" s="48">
        <f>'Sep 2019'!F95</f>
        <v>126</v>
      </c>
      <c r="F24" s="57">
        <f>'Oct 2019'!F98</f>
        <v>120.60000000000001</v>
      </c>
      <c r="G24" s="48">
        <f>'Nov 2019'!F97</f>
        <v>126</v>
      </c>
      <c r="H24" s="58">
        <f>'Dec 2019'!F104</f>
        <v>135</v>
      </c>
    </row>
    <row r="25" spans="2:9" ht="15" thickBot="1" x14ac:dyDescent="0.4">
      <c r="B25" s="25" t="s">
        <v>169</v>
      </c>
      <c r="C25" s="60">
        <f>'Jul 2019'!F95</f>
        <v>549.4</v>
      </c>
      <c r="D25" s="54">
        <f>'Aug 2019'!F104</f>
        <v>507.6</v>
      </c>
      <c r="E25" s="43">
        <f>'Sep 2019'!F106</f>
        <v>412.70000000000005</v>
      </c>
      <c r="F25" s="54">
        <f>'Oct 2019'!F110</f>
        <v>845.6</v>
      </c>
      <c r="G25" s="43">
        <f>'Nov 2019'!F109</f>
        <v>639.20000000000005</v>
      </c>
      <c r="H25" s="55">
        <f>'Dec 2019'!F119</f>
        <v>405.59999999999997</v>
      </c>
    </row>
    <row r="26" spans="2:9" ht="15" thickBot="1" x14ac:dyDescent="0.4">
      <c r="B26" s="25" t="s">
        <v>166</v>
      </c>
      <c r="C26" s="60">
        <f>'Jul 2019'!F99</f>
        <v>419</v>
      </c>
      <c r="D26" s="54">
        <f>'Aug 2019'!F111</f>
        <v>233</v>
      </c>
      <c r="E26" s="43">
        <f>'Sep 2019'!F112</f>
        <v>130</v>
      </c>
      <c r="F26" s="54">
        <f>'Oct 2019'!F115</f>
        <v>112</v>
      </c>
      <c r="G26" s="43">
        <f>'Nov 2019'!F115</f>
        <v>256</v>
      </c>
      <c r="H26" s="55">
        <f>'Dec 2019'!F124</f>
        <v>198</v>
      </c>
    </row>
    <row r="27" spans="2:9" ht="15" thickBot="1" x14ac:dyDescent="0.4">
      <c r="B27" s="25" t="s">
        <v>15</v>
      </c>
      <c r="C27" s="60">
        <f>'Jul 2019'!F104</f>
        <v>9.5</v>
      </c>
      <c r="D27" s="54">
        <f>'Aug 2019'!F116</f>
        <v>4.7</v>
      </c>
      <c r="E27" s="43">
        <f>'Sep 2019'!F118</f>
        <v>18.600000000000001</v>
      </c>
      <c r="F27" s="54">
        <f>'Oct 2019'!F121</f>
        <v>48.2</v>
      </c>
      <c r="G27" s="43">
        <f>'Nov 2019'!F119</f>
        <v>39</v>
      </c>
      <c r="H27" s="55">
        <f>'Dec 2019'!F128</f>
        <v>19</v>
      </c>
    </row>
    <row r="28" spans="2:9" ht="15" thickBot="1" x14ac:dyDescent="0.4">
      <c r="B28" s="25" t="s">
        <v>216</v>
      </c>
      <c r="C28" s="60" t="s">
        <v>273</v>
      </c>
      <c r="D28" s="54">
        <f>'Aug 2019'!F120</f>
        <v>900</v>
      </c>
      <c r="E28" s="43">
        <f>'Sep 2019'!F121</f>
        <v>200</v>
      </c>
      <c r="F28" s="54" t="s">
        <v>273</v>
      </c>
      <c r="G28" s="43" t="s">
        <v>273</v>
      </c>
      <c r="H28" s="55" t="s">
        <v>273</v>
      </c>
    </row>
    <row r="29" spans="2:9" ht="15" thickBot="1" x14ac:dyDescent="0.4">
      <c r="B29" s="49" t="s">
        <v>290</v>
      </c>
      <c r="C29" s="61" t="s">
        <v>273</v>
      </c>
      <c r="D29" s="44" t="s">
        <v>273</v>
      </c>
      <c r="E29" s="44">
        <f>'Sep 2019'!F124</f>
        <v>3</v>
      </c>
      <c r="F29" s="44">
        <f>'Oct 2019'!F124</f>
        <v>9</v>
      </c>
      <c r="G29" s="44" t="s">
        <v>273</v>
      </c>
      <c r="H29" s="62" t="s">
        <v>273</v>
      </c>
    </row>
    <row r="30" spans="2:9" x14ac:dyDescent="0.35">
      <c r="B30" s="45"/>
    </row>
    <row r="31" spans="2:9" x14ac:dyDescent="0.35">
      <c r="B31" s="45"/>
    </row>
    <row r="32" spans="2:9" ht="19" thickBot="1" x14ac:dyDescent="0.5">
      <c r="B32" s="34" t="s">
        <v>291</v>
      </c>
    </row>
    <row r="33" spans="2:4" ht="15" thickBot="1" x14ac:dyDescent="0.4">
      <c r="B33" s="25"/>
      <c r="C33" s="46" t="s">
        <v>288</v>
      </c>
      <c r="D33" s="26" t="s">
        <v>274</v>
      </c>
    </row>
    <row r="34" spans="2:4" ht="15" thickBot="1" x14ac:dyDescent="0.4">
      <c r="B34" s="25" t="s">
        <v>267</v>
      </c>
      <c r="C34" s="27">
        <f>'Jul 2019'!L108</f>
        <v>19205.359999999997</v>
      </c>
      <c r="D34" s="30" t="s">
        <v>273</v>
      </c>
    </row>
    <row r="35" spans="2:4" ht="15" thickBot="1" x14ac:dyDescent="0.4">
      <c r="B35" s="25" t="s">
        <v>268</v>
      </c>
      <c r="C35" s="28">
        <f>'Aug 2019'!L124</f>
        <v>23438.399999999998</v>
      </c>
      <c r="D35" s="31">
        <f>(C35-C34)/C34</f>
        <v>0.22040930240307921</v>
      </c>
    </row>
    <row r="36" spans="2:4" ht="15" thickBot="1" x14ac:dyDescent="0.4">
      <c r="B36" s="25" t="s">
        <v>269</v>
      </c>
      <c r="C36" s="28">
        <f>'Sep 2019'!L128</f>
        <v>25779.400000000005</v>
      </c>
      <c r="D36" s="31">
        <f>(C36-C35)/C35</f>
        <v>9.9878831319544323E-2</v>
      </c>
    </row>
    <row r="37" spans="2:4" ht="15" thickBot="1" x14ac:dyDescent="0.4">
      <c r="B37" s="25" t="s">
        <v>270</v>
      </c>
      <c r="C37" s="28">
        <f>'Oct 2019'!L128</f>
        <v>20784.619999999995</v>
      </c>
      <c r="D37" s="32">
        <f>(C37-C36)/C36</f>
        <v>-0.19375082430157448</v>
      </c>
    </row>
    <row r="38" spans="2:4" ht="15" thickBot="1" x14ac:dyDescent="0.4">
      <c r="B38" s="25" t="s">
        <v>271</v>
      </c>
      <c r="C38" s="28">
        <f>'Nov 2019'!L123</f>
        <v>19817.490000000002</v>
      </c>
      <c r="D38" s="32">
        <f>(C38-C37)/C37</f>
        <v>-4.6531040740701246E-2</v>
      </c>
    </row>
    <row r="39" spans="2:4" ht="15" thickBot="1" x14ac:dyDescent="0.4">
      <c r="B39" s="25" t="s">
        <v>272</v>
      </c>
      <c r="C39" s="29">
        <f>'Dec 2019'!L132</f>
        <v>10492.829999999998</v>
      </c>
      <c r="D39" s="33">
        <f>(C39-C38)/C38</f>
        <v>-0.47052679224261007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8"/>
  <sheetViews>
    <sheetView topLeftCell="A4" zoomScaleNormal="100" workbookViewId="0">
      <selection activeCell="D17" sqref="D17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9" width="10.6328125" style="8" customWidth="1"/>
    <col min="10" max="10" width="11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s="11" customFormat="1" x14ac:dyDescent="0.35">
      <c r="A2" s="15" t="s">
        <v>277</v>
      </c>
      <c r="D2" s="36"/>
      <c r="E2" s="12"/>
      <c r="F2" s="13"/>
      <c r="G2" s="14"/>
      <c r="H2" s="14"/>
      <c r="I2" s="13"/>
      <c r="J2" s="13"/>
      <c r="K2" s="13"/>
      <c r="L2" s="13"/>
      <c r="N2" s="13"/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11.836036036036036</v>
      </c>
      <c r="E3" s="6">
        <v>111</v>
      </c>
      <c r="F3" s="8">
        <v>1313.8</v>
      </c>
      <c r="G3" s="4">
        <v>0</v>
      </c>
      <c r="H3" s="4">
        <v>0</v>
      </c>
      <c r="I3" s="8">
        <v>65.099999999999994</v>
      </c>
      <c r="J3" s="8">
        <v>1248.7</v>
      </c>
      <c r="K3" s="8">
        <v>0</v>
      </c>
      <c r="L3" s="8">
        <v>1248.7</v>
      </c>
      <c r="M3" s="1">
        <v>1</v>
      </c>
      <c r="N3" s="8">
        <v>0</v>
      </c>
    </row>
    <row r="4" spans="1:14" x14ac:dyDescent="0.35">
      <c r="A4" t="s">
        <v>34</v>
      </c>
      <c r="B4" t="s">
        <v>35</v>
      </c>
      <c r="C4" t="s">
        <v>20</v>
      </c>
      <c r="D4" s="37">
        <f t="shared" ref="D4:D35" si="0">F4/E4</f>
        <v>6.0052493438320207</v>
      </c>
      <c r="E4" s="6">
        <v>381</v>
      </c>
      <c r="F4" s="8">
        <v>2288</v>
      </c>
      <c r="G4" s="4">
        <v>1</v>
      </c>
      <c r="H4" s="4">
        <v>6</v>
      </c>
      <c r="I4" s="8">
        <v>63.4</v>
      </c>
      <c r="J4" s="8">
        <v>2218.6</v>
      </c>
      <c r="K4" s="8">
        <v>0</v>
      </c>
      <c r="L4" s="8">
        <v>2218.6</v>
      </c>
      <c r="M4" s="1">
        <v>1</v>
      </c>
      <c r="N4" s="8">
        <v>0</v>
      </c>
    </row>
    <row r="5" spans="1:14" x14ac:dyDescent="0.35">
      <c r="A5" t="s">
        <v>36</v>
      </c>
      <c r="B5" t="s">
        <v>37</v>
      </c>
      <c r="C5" t="s">
        <v>20</v>
      </c>
      <c r="D5" s="37">
        <f t="shared" si="0"/>
        <v>3.0408163265306123</v>
      </c>
      <c r="E5" s="6">
        <v>98</v>
      </c>
      <c r="F5" s="8">
        <v>298</v>
      </c>
      <c r="G5" s="4">
        <v>0</v>
      </c>
      <c r="H5" s="4">
        <v>0</v>
      </c>
      <c r="I5" s="8">
        <v>11.6</v>
      </c>
      <c r="J5" s="8">
        <v>286.39999999999998</v>
      </c>
      <c r="K5" s="8">
        <v>0</v>
      </c>
      <c r="L5" s="8">
        <v>286.39999999999998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20</v>
      </c>
      <c r="F6" s="8">
        <v>160</v>
      </c>
      <c r="G6" s="4">
        <v>0</v>
      </c>
      <c r="H6" s="4">
        <v>0</v>
      </c>
      <c r="I6" s="8">
        <v>3.2</v>
      </c>
      <c r="J6" s="8">
        <v>156.80000000000001</v>
      </c>
      <c r="K6" s="8">
        <v>0</v>
      </c>
      <c r="L6" s="8">
        <v>156.80000000000001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</v>
      </c>
      <c r="E7" s="6">
        <v>29</v>
      </c>
      <c r="F7" s="8">
        <v>290</v>
      </c>
      <c r="G7" s="4">
        <v>0</v>
      </c>
      <c r="H7" s="4">
        <v>0</v>
      </c>
      <c r="I7" s="8">
        <v>14</v>
      </c>
      <c r="J7" s="8">
        <v>276</v>
      </c>
      <c r="K7" s="8">
        <v>0</v>
      </c>
      <c r="L7" s="8">
        <v>276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4.0542857142857143</v>
      </c>
      <c r="E8" s="6">
        <v>105</v>
      </c>
      <c r="F8" s="8">
        <v>425.7</v>
      </c>
      <c r="G8" s="4">
        <v>0</v>
      </c>
      <c r="H8" s="4">
        <v>0</v>
      </c>
      <c r="I8" s="8">
        <v>12.1</v>
      </c>
      <c r="J8" s="8">
        <v>413.6</v>
      </c>
      <c r="K8" s="8">
        <v>0</v>
      </c>
      <c r="L8" s="8">
        <v>413.6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7.0125581395348835</v>
      </c>
      <c r="E9" s="6">
        <v>430</v>
      </c>
      <c r="F9" s="8">
        <v>3015.4</v>
      </c>
      <c r="G9" s="4">
        <v>0</v>
      </c>
      <c r="H9" s="4">
        <v>0</v>
      </c>
      <c r="I9" s="8">
        <v>88.2</v>
      </c>
      <c r="J9" s="8">
        <v>2927.2</v>
      </c>
      <c r="K9" s="8">
        <v>0</v>
      </c>
      <c r="L9" s="8">
        <v>2927.2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3.0277777777777777</v>
      </c>
      <c r="E10" s="6">
        <v>36</v>
      </c>
      <c r="F10" s="8">
        <v>109</v>
      </c>
      <c r="G10" s="4">
        <v>0</v>
      </c>
      <c r="H10" s="4">
        <v>0</v>
      </c>
      <c r="I10" s="8">
        <v>3.1</v>
      </c>
      <c r="J10" s="8">
        <v>105.9</v>
      </c>
      <c r="K10" s="8">
        <v>0</v>
      </c>
      <c r="L10" s="8">
        <v>105.9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6</v>
      </c>
      <c r="F11" s="8">
        <v>48</v>
      </c>
      <c r="G11" s="4">
        <v>0</v>
      </c>
      <c r="H11" s="4">
        <v>0</v>
      </c>
      <c r="I11" s="8">
        <v>0.8</v>
      </c>
      <c r="J11" s="8">
        <v>47.2</v>
      </c>
      <c r="K11" s="8">
        <v>0</v>
      </c>
      <c r="L11" s="8">
        <v>47.2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6.0175000000000001</v>
      </c>
      <c r="E12" s="6">
        <v>80</v>
      </c>
      <c r="F12" s="8">
        <v>481.4</v>
      </c>
      <c r="G12" s="4">
        <v>0</v>
      </c>
      <c r="H12" s="4">
        <v>0</v>
      </c>
      <c r="I12" s="8">
        <v>12</v>
      </c>
      <c r="J12" s="8">
        <v>469.4</v>
      </c>
      <c r="K12" s="8">
        <v>0</v>
      </c>
      <c r="L12" s="8">
        <v>469.4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3.0666666666666669</v>
      </c>
      <c r="E13" s="6">
        <v>30</v>
      </c>
      <c r="F13" s="8">
        <v>92</v>
      </c>
      <c r="G13" s="4">
        <v>0</v>
      </c>
      <c r="H13" s="4">
        <v>0</v>
      </c>
      <c r="I13" s="8">
        <v>1.8</v>
      </c>
      <c r="J13" s="8">
        <v>90.2</v>
      </c>
      <c r="K13" s="8">
        <v>0</v>
      </c>
      <c r="L13" s="8">
        <v>90.2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</v>
      </c>
      <c r="E14" s="6">
        <v>6</v>
      </c>
      <c r="F14" s="8">
        <v>48</v>
      </c>
      <c r="G14" s="4">
        <v>0</v>
      </c>
      <c r="H14" s="4">
        <v>0</v>
      </c>
      <c r="I14" s="8">
        <v>1.6</v>
      </c>
      <c r="J14" s="8">
        <v>46.4</v>
      </c>
      <c r="K14" s="8">
        <v>0</v>
      </c>
      <c r="L14" s="8">
        <v>46.4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6.0377358490566042</v>
      </c>
      <c r="E15" s="6">
        <v>106</v>
      </c>
      <c r="F15" s="8">
        <v>640</v>
      </c>
      <c r="G15" s="4">
        <v>0</v>
      </c>
      <c r="H15" s="4">
        <v>0</v>
      </c>
      <c r="I15" s="8">
        <v>12.6</v>
      </c>
      <c r="J15" s="8">
        <v>627.4</v>
      </c>
      <c r="K15" s="8">
        <v>0</v>
      </c>
      <c r="L15" s="8">
        <v>627.4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30</v>
      </c>
      <c r="F16" s="8">
        <v>120</v>
      </c>
      <c r="G16" s="4">
        <v>1</v>
      </c>
      <c r="H16" s="4">
        <v>4</v>
      </c>
      <c r="I16" s="8">
        <v>4.4000000000000004</v>
      </c>
      <c r="J16" s="8">
        <v>111.6</v>
      </c>
      <c r="K16" s="8">
        <v>0</v>
      </c>
      <c r="L16" s="8">
        <v>111.6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4</v>
      </c>
      <c r="F17" s="8">
        <v>40</v>
      </c>
      <c r="G17" s="4">
        <v>0</v>
      </c>
      <c r="H17" s="4">
        <v>0</v>
      </c>
      <c r="I17" s="8">
        <v>0</v>
      </c>
      <c r="J17" s="8">
        <v>40</v>
      </c>
      <c r="K17" s="8">
        <v>0</v>
      </c>
      <c r="L17" s="8">
        <v>40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7.0291925465838512</v>
      </c>
      <c r="E18" s="6">
        <v>161</v>
      </c>
      <c r="F18" s="8">
        <v>1131.7</v>
      </c>
      <c r="G18" s="4">
        <v>1</v>
      </c>
      <c r="H18" s="4">
        <v>7.7</v>
      </c>
      <c r="I18" s="8">
        <v>32.200000000000003</v>
      </c>
      <c r="J18" s="8">
        <v>1091.8</v>
      </c>
      <c r="K18" s="8">
        <v>0</v>
      </c>
      <c r="L18" s="8">
        <v>1091.8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</v>
      </c>
      <c r="E19" s="6">
        <v>22</v>
      </c>
      <c r="F19" s="8">
        <v>66</v>
      </c>
      <c r="G19" s="4">
        <v>0</v>
      </c>
      <c r="H19" s="4">
        <v>0</v>
      </c>
      <c r="I19" s="8">
        <v>1.8</v>
      </c>
      <c r="J19" s="8">
        <v>64.2</v>
      </c>
      <c r="K19" s="8">
        <v>0</v>
      </c>
      <c r="L19" s="8">
        <v>64.2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</v>
      </c>
      <c r="E20" s="6">
        <v>10</v>
      </c>
      <c r="F20" s="8">
        <v>80</v>
      </c>
      <c r="G20" s="4">
        <v>0</v>
      </c>
      <c r="H20" s="4">
        <v>0</v>
      </c>
      <c r="I20" s="8">
        <v>4</v>
      </c>
      <c r="J20" s="8">
        <v>76</v>
      </c>
      <c r="K20" s="8">
        <v>0</v>
      </c>
      <c r="L20" s="8">
        <v>76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</v>
      </c>
      <c r="E21" s="6">
        <v>96</v>
      </c>
      <c r="F21" s="8">
        <v>576</v>
      </c>
      <c r="G21" s="4">
        <v>0</v>
      </c>
      <c r="H21" s="4">
        <v>0</v>
      </c>
      <c r="I21" s="8">
        <v>15.6</v>
      </c>
      <c r="J21" s="8">
        <v>560.4</v>
      </c>
      <c r="K21" s="8">
        <v>0</v>
      </c>
      <c r="L21" s="8">
        <v>560.4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1761</v>
      </c>
      <c r="F22" s="10">
        <f t="shared" si="1"/>
        <v>11223</v>
      </c>
      <c r="G22" s="9">
        <f t="shared" si="1"/>
        <v>3</v>
      </c>
      <c r="H22" s="9">
        <f t="shared" si="1"/>
        <v>17.7</v>
      </c>
      <c r="I22" s="10">
        <f t="shared" si="1"/>
        <v>347.50000000000006</v>
      </c>
      <c r="J22" s="10">
        <f t="shared" si="1"/>
        <v>10857.8</v>
      </c>
      <c r="K22" s="10">
        <f t="shared" si="1"/>
        <v>0</v>
      </c>
      <c r="L22" s="10">
        <f t="shared" si="1"/>
        <v>10857.8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3</v>
      </c>
      <c r="F24" s="8">
        <v>24</v>
      </c>
      <c r="G24" s="4">
        <v>0</v>
      </c>
      <c r="H24" s="4">
        <v>0</v>
      </c>
      <c r="I24" s="8">
        <v>0.8</v>
      </c>
      <c r="J24" s="8">
        <v>23.2</v>
      </c>
      <c r="K24" s="8">
        <v>0</v>
      </c>
      <c r="L24" s="8">
        <v>23.2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3.0710526315789473</v>
      </c>
      <c r="E25" s="6">
        <v>38</v>
      </c>
      <c r="F25" s="8">
        <v>116.7</v>
      </c>
      <c r="G25" s="4">
        <v>0</v>
      </c>
      <c r="H25" s="4">
        <v>0</v>
      </c>
      <c r="I25" s="8">
        <v>3.8</v>
      </c>
      <c r="J25" s="8">
        <v>112.9</v>
      </c>
      <c r="K25" s="8">
        <v>0</v>
      </c>
      <c r="L25" s="8">
        <v>112.9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6.0407407407407403</v>
      </c>
      <c r="E26" s="6">
        <v>108</v>
      </c>
      <c r="F26" s="8">
        <v>652.4</v>
      </c>
      <c r="G26" s="4">
        <v>0</v>
      </c>
      <c r="H26" s="4">
        <v>0</v>
      </c>
      <c r="I26" s="8">
        <v>24.27</v>
      </c>
      <c r="J26" s="8">
        <v>628.13</v>
      </c>
      <c r="K26" s="8">
        <v>0</v>
      </c>
      <c r="L26" s="8">
        <v>628.13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</v>
      </c>
      <c r="E27" s="6">
        <v>25</v>
      </c>
      <c r="F27" s="8">
        <v>75</v>
      </c>
      <c r="G27" s="4">
        <v>0</v>
      </c>
      <c r="H27" s="4">
        <v>0</v>
      </c>
      <c r="I27" s="8">
        <v>0.9</v>
      </c>
      <c r="J27" s="8">
        <v>74.099999999999994</v>
      </c>
      <c r="K27" s="8">
        <v>0</v>
      </c>
      <c r="L27" s="8">
        <v>74.099999999999994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6.0109374999999998</v>
      </c>
      <c r="E28" s="6">
        <v>64</v>
      </c>
      <c r="F28" s="8">
        <v>384.7</v>
      </c>
      <c r="G28" s="4">
        <v>0</v>
      </c>
      <c r="H28" s="4">
        <v>0</v>
      </c>
      <c r="I28" s="8">
        <v>9.6</v>
      </c>
      <c r="J28" s="8">
        <v>375.1</v>
      </c>
      <c r="K28" s="8">
        <v>0</v>
      </c>
      <c r="L28" s="8">
        <v>375.1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2</v>
      </c>
      <c r="F29" s="8">
        <v>16</v>
      </c>
      <c r="G29" s="4">
        <v>0</v>
      </c>
      <c r="H29" s="4">
        <v>0</v>
      </c>
      <c r="I29" s="8">
        <v>0</v>
      </c>
      <c r="J29" s="8">
        <v>16</v>
      </c>
      <c r="K29" s="8">
        <v>0</v>
      </c>
      <c r="L29" s="8">
        <v>16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1.6</v>
      </c>
      <c r="J30" s="8">
        <v>46.4</v>
      </c>
      <c r="K30" s="8">
        <v>0</v>
      </c>
      <c r="L30" s="8">
        <v>46.4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6.0336134453781511</v>
      </c>
      <c r="E31" s="6">
        <v>119</v>
      </c>
      <c r="F31" s="8">
        <v>718</v>
      </c>
      <c r="G31" s="4">
        <v>0</v>
      </c>
      <c r="H31" s="4">
        <v>0</v>
      </c>
      <c r="I31" s="8">
        <v>15</v>
      </c>
      <c r="J31" s="8">
        <v>703</v>
      </c>
      <c r="K31" s="8">
        <v>0</v>
      </c>
      <c r="L31" s="8">
        <v>703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3.1282051282051282</v>
      </c>
      <c r="E32" s="6">
        <v>39</v>
      </c>
      <c r="F32" s="8">
        <v>122</v>
      </c>
      <c r="G32" s="4">
        <v>0</v>
      </c>
      <c r="H32" s="4">
        <v>0</v>
      </c>
      <c r="I32" s="8">
        <v>4.5</v>
      </c>
      <c r="J32" s="8">
        <v>117.5</v>
      </c>
      <c r="K32" s="8">
        <v>0</v>
      </c>
      <c r="L32" s="8">
        <v>117.5</v>
      </c>
      <c r="M32" s="1">
        <v>1</v>
      </c>
      <c r="N32" s="8">
        <v>0</v>
      </c>
    </row>
    <row r="33" spans="1:14" x14ac:dyDescent="0.35">
      <c r="A33" t="s">
        <v>28</v>
      </c>
      <c r="B33" t="s">
        <v>29</v>
      </c>
      <c r="C33" t="s">
        <v>23</v>
      </c>
      <c r="D33" s="37">
        <f t="shared" si="0"/>
        <v>3.0454545454545454</v>
      </c>
      <c r="E33" s="6">
        <v>22</v>
      </c>
      <c r="F33" s="8">
        <v>67</v>
      </c>
      <c r="G33" s="4">
        <v>0</v>
      </c>
      <c r="H33" s="4">
        <v>0</v>
      </c>
      <c r="I33" s="8">
        <v>7.9</v>
      </c>
      <c r="J33" s="8">
        <v>59.1</v>
      </c>
      <c r="K33" s="8">
        <v>0</v>
      </c>
      <c r="L33" s="8">
        <v>59.1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6.0705882352941174</v>
      </c>
      <c r="E34" s="6">
        <v>85</v>
      </c>
      <c r="F34" s="8">
        <v>516</v>
      </c>
      <c r="G34" s="4">
        <v>0</v>
      </c>
      <c r="H34" s="4">
        <v>0</v>
      </c>
      <c r="I34" s="8">
        <v>20.5</v>
      </c>
      <c r="J34" s="8">
        <v>495.5</v>
      </c>
      <c r="K34" s="8">
        <v>0</v>
      </c>
      <c r="L34" s="8">
        <v>495.5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</v>
      </c>
      <c r="E35" s="6">
        <v>5</v>
      </c>
      <c r="F35" s="8">
        <v>40</v>
      </c>
      <c r="G35" s="4">
        <v>0</v>
      </c>
      <c r="H35" s="4">
        <v>0</v>
      </c>
      <c r="I35" s="8">
        <v>0</v>
      </c>
      <c r="J35" s="8">
        <v>40</v>
      </c>
      <c r="K35" s="8">
        <v>0</v>
      </c>
      <c r="L35" s="8">
        <v>40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516</v>
      </c>
      <c r="F36" s="10">
        <f t="shared" si="2"/>
        <v>2779.8</v>
      </c>
      <c r="G36" s="9">
        <f t="shared" si="2"/>
        <v>0</v>
      </c>
      <c r="H36" s="9">
        <f t="shared" si="2"/>
        <v>0</v>
      </c>
      <c r="I36" s="10">
        <f t="shared" si="2"/>
        <v>88.87</v>
      </c>
      <c r="J36" s="10">
        <f t="shared" si="2"/>
        <v>2690.93</v>
      </c>
      <c r="K36" s="10">
        <f t="shared" si="2"/>
        <v>0</v>
      </c>
      <c r="L36" s="10">
        <f t="shared" si="2"/>
        <v>2690.93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57</v>
      </c>
      <c r="F38" s="8">
        <v>399</v>
      </c>
      <c r="G38" s="4">
        <v>0</v>
      </c>
      <c r="H38" s="4">
        <v>0</v>
      </c>
      <c r="I38" s="8">
        <v>18.899999999999999</v>
      </c>
      <c r="J38" s="8">
        <v>380.1</v>
      </c>
      <c r="K38" s="8">
        <v>0</v>
      </c>
      <c r="L38" s="8">
        <v>380.1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47" si="3">F39/E39</f>
        <v>12</v>
      </c>
      <c r="E39" s="6">
        <v>29</v>
      </c>
      <c r="F39" s="8">
        <v>348</v>
      </c>
      <c r="G39" s="4">
        <v>0</v>
      </c>
      <c r="H39" s="4">
        <v>0</v>
      </c>
      <c r="I39" s="8">
        <v>34.799999999999997</v>
      </c>
      <c r="J39" s="8">
        <v>313.2</v>
      </c>
      <c r="K39" s="8">
        <v>0</v>
      </c>
      <c r="L39" s="8">
        <v>313.2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13</v>
      </c>
      <c r="F40" s="8">
        <v>221</v>
      </c>
      <c r="G40" s="4">
        <v>0</v>
      </c>
      <c r="H40" s="4">
        <v>0</v>
      </c>
      <c r="I40" s="8">
        <v>10.199999999999999</v>
      </c>
      <c r="J40" s="8">
        <v>210.8</v>
      </c>
      <c r="K40" s="8">
        <v>0</v>
      </c>
      <c r="L40" s="8">
        <v>210.8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29</v>
      </c>
      <c r="F41" s="8">
        <v>168.2</v>
      </c>
      <c r="G41" s="4">
        <v>0</v>
      </c>
      <c r="H41" s="4">
        <v>0</v>
      </c>
      <c r="I41" s="8">
        <v>2.3199999999999998</v>
      </c>
      <c r="J41" s="8">
        <v>165.88</v>
      </c>
      <c r="K41" s="8">
        <v>0</v>
      </c>
      <c r="L41" s="8">
        <v>165.88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49</v>
      </c>
      <c r="F42" s="8">
        <v>98</v>
      </c>
      <c r="G42" s="4">
        <v>0</v>
      </c>
      <c r="H42" s="4">
        <v>0</v>
      </c>
      <c r="I42" s="8">
        <v>4.4000000000000004</v>
      </c>
      <c r="J42" s="8">
        <v>93.6</v>
      </c>
      <c r="K42" s="8">
        <v>0</v>
      </c>
      <c r="L42" s="8">
        <v>93.6</v>
      </c>
      <c r="M42" s="1">
        <v>1</v>
      </c>
      <c r="N42" s="8">
        <v>0</v>
      </c>
    </row>
    <row r="43" spans="1:14" x14ac:dyDescent="0.35">
      <c r="A43" t="s">
        <v>95</v>
      </c>
      <c r="B43" t="s">
        <v>96</v>
      </c>
      <c r="C43" t="s">
        <v>84</v>
      </c>
      <c r="D43" s="37">
        <f t="shared" si="3"/>
        <v>4.5</v>
      </c>
      <c r="E43" s="6">
        <v>84</v>
      </c>
      <c r="F43" s="8">
        <v>378</v>
      </c>
      <c r="G43" s="4">
        <v>0</v>
      </c>
      <c r="H43" s="4">
        <v>0</v>
      </c>
      <c r="I43" s="8">
        <v>14.4</v>
      </c>
      <c r="J43" s="8">
        <v>363.6</v>
      </c>
      <c r="K43" s="8">
        <v>0</v>
      </c>
      <c r="L43" s="8">
        <v>363.6</v>
      </c>
      <c r="M43" s="1">
        <v>1</v>
      </c>
      <c r="N43" s="8">
        <v>0</v>
      </c>
    </row>
    <row r="44" spans="1:14" x14ac:dyDescent="0.35">
      <c r="A44" t="s">
        <v>97</v>
      </c>
      <c r="B44" t="s">
        <v>98</v>
      </c>
      <c r="C44" t="s">
        <v>84</v>
      </c>
      <c r="D44" s="37">
        <f t="shared" si="3"/>
        <v>7.5</v>
      </c>
      <c r="E44" s="6">
        <v>12</v>
      </c>
      <c r="F44" s="8">
        <v>90</v>
      </c>
      <c r="G44" s="4">
        <v>0</v>
      </c>
      <c r="H44" s="4">
        <v>0</v>
      </c>
      <c r="I44" s="8">
        <v>9.75</v>
      </c>
      <c r="J44" s="8">
        <v>80.25</v>
      </c>
      <c r="K44" s="8">
        <v>0</v>
      </c>
      <c r="L44" s="8">
        <v>80.25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3"/>
        <v>4</v>
      </c>
      <c r="E45" s="6">
        <v>34</v>
      </c>
      <c r="F45" s="8">
        <v>136</v>
      </c>
      <c r="G45" s="4">
        <v>0</v>
      </c>
      <c r="H45" s="4">
        <v>0</v>
      </c>
      <c r="I45" s="8">
        <v>1.6</v>
      </c>
      <c r="J45" s="8">
        <v>134.4</v>
      </c>
      <c r="K45" s="8">
        <v>0</v>
      </c>
      <c r="L45" s="8">
        <v>134.4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3"/>
        <v>6</v>
      </c>
      <c r="E46" s="6">
        <v>4</v>
      </c>
      <c r="F46" s="8">
        <v>24</v>
      </c>
      <c r="G46" s="4">
        <v>0</v>
      </c>
      <c r="H46" s="4">
        <v>0</v>
      </c>
      <c r="I46" s="8">
        <v>0.6</v>
      </c>
      <c r="J46" s="8">
        <v>23.4</v>
      </c>
      <c r="K46" s="8">
        <v>0</v>
      </c>
      <c r="L46" s="8">
        <v>23.4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3"/>
        <v>3.8000000000000003</v>
      </c>
      <c r="E47" s="6">
        <v>7</v>
      </c>
      <c r="F47" s="8">
        <v>26.6</v>
      </c>
      <c r="G47" s="4">
        <v>0</v>
      </c>
      <c r="H47" s="4">
        <v>0</v>
      </c>
      <c r="I47" s="8">
        <v>0.76</v>
      </c>
      <c r="J47" s="8">
        <v>25.84</v>
      </c>
      <c r="K47" s="8">
        <v>0</v>
      </c>
      <c r="L47" s="8">
        <v>25.84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>F48/E48</f>
        <v>1</v>
      </c>
      <c r="E48" s="6">
        <v>61</v>
      </c>
      <c r="F48" s="8">
        <v>61</v>
      </c>
      <c r="G48" s="4">
        <v>0</v>
      </c>
      <c r="H48" s="4">
        <v>0</v>
      </c>
      <c r="I48" s="8">
        <v>1.7</v>
      </c>
      <c r="J48" s="8">
        <v>59.3</v>
      </c>
      <c r="K48" s="8">
        <v>0</v>
      </c>
      <c r="L48" s="8">
        <v>59.3</v>
      </c>
      <c r="M48" s="1">
        <v>1</v>
      </c>
      <c r="N48" s="8">
        <v>0</v>
      </c>
    </row>
    <row r="49" spans="1:14" ht="15" thickBot="1" x14ac:dyDescent="0.4">
      <c r="E49" s="9">
        <f t="shared" ref="E49:L49" si="4">SUM(E38:E48)</f>
        <v>379</v>
      </c>
      <c r="F49" s="10">
        <f t="shared" si="4"/>
        <v>1949.8</v>
      </c>
      <c r="G49" s="9">
        <f t="shared" si="4"/>
        <v>0</v>
      </c>
      <c r="H49" s="9">
        <f t="shared" si="4"/>
        <v>0</v>
      </c>
      <c r="I49" s="10">
        <f t="shared" si="4"/>
        <v>99.429999999999993</v>
      </c>
      <c r="J49" s="10">
        <f t="shared" si="4"/>
        <v>1850.37</v>
      </c>
      <c r="K49" s="10">
        <f t="shared" si="4"/>
        <v>0</v>
      </c>
      <c r="L49" s="10">
        <f t="shared" si="4"/>
        <v>1850.37</v>
      </c>
      <c r="M49" s="1"/>
    </row>
    <row r="50" spans="1:14" ht="15" thickTop="1" x14ac:dyDescent="0.35">
      <c r="A50" s="15" t="s">
        <v>280</v>
      </c>
      <c r="M50" s="1"/>
    </row>
    <row r="51" spans="1:14" x14ac:dyDescent="0.35">
      <c r="A51" t="s">
        <v>103</v>
      </c>
      <c r="B51" t="s">
        <v>104</v>
      </c>
      <c r="C51" t="s">
        <v>105</v>
      </c>
      <c r="D51" s="37">
        <f>F51/E51</f>
        <v>3.8208333333333333</v>
      </c>
      <c r="E51" s="6">
        <v>48</v>
      </c>
      <c r="F51" s="8">
        <v>183.4</v>
      </c>
      <c r="G51" s="4">
        <v>0</v>
      </c>
      <c r="H51" s="4">
        <v>0</v>
      </c>
      <c r="I51" s="8">
        <v>12.16</v>
      </c>
      <c r="J51" s="8">
        <v>171.24</v>
      </c>
      <c r="K51" s="8">
        <v>0</v>
      </c>
      <c r="L51" s="8">
        <v>171.24</v>
      </c>
      <c r="M51" s="1">
        <v>1</v>
      </c>
      <c r="N51" s="8">
        <v>0</v>
      </c>
    </row>
    <row r="52" spans="1:14" x14ac:dyDescent="0.35">
      <c r="A52" t="s">
        <v>106</v>
      </c>
      <c r="B52" t="s">
        <v>107</v>
      </c>
      <c r="C52" t="s">
        <v>105</v>
      </c>
      <c r="D52" s="37">
        <f t="shared" ref="D52:D84" si="5">F52/E52</f>
        <v>2.8000000000000003</v>
      </c>
      <c r="E52" s="6">
        <v>24</v>
      </c>
      <c r="F52" s="8">
        <v>67.2</v>
      </c>
      <c r="G52" s="4">
        <v>0</v>
      </c>
      <c r="H52" s="4">
        <v>0</v>
      </c>
      <c r="I52" s="8">
        <v>1.4</v>
      </c>
      <c r="J52" s="8">
        <v>65.8</v>
      </c>
      <c r="K52" s="8">
        <v>0</v>
      </c>
      <c r="L52" s="8">
        <v>65.8</v>
      </c>
      <c r="M52" s="1">
        <v>1</v>
      </c>
      <c r="N52" s="8">
        <v>0</v>
      </c>
    </row>
    <row r="53" spans="1:14" x14ac:dyDescent="0.35">
      <c r="A53" t="s">
        <v>131</v>
      </c>
      <c r="B53" t="s">
        <v>132</v>
      </c>
      <c r="C53" t="s">
        <v>105</v>
      </c>
      <c r="D53" s="37">
        <f t="shared" si="5"/>
        <v>3.8194444444444446</v>
      </c>
      <c r="E53" s="6">
        <v>72</v>
      </c>
      <c r="F53" s="8">
        <v>275</v>
      </c>
      <c r="G53" s="4">
        <v>0</v>
      </c>
      <c r="H53" s="4">
        <v>0</v>
      </c>
      <c r="I53" s="8">
        <v>11.11</v>
      </c>
      <c r="J53" s="8">
        <v>263.89</v>
      </c>
      <c r="K53" s="8">
        <v>0</v>
      </c>
      <c r="L53" s="8">
        <v>263.89</v>
      </c>
      <c r="M53" s="1">
        <v>1</v>
      </c>
      <c r="N53" s="8">
        <v>0</v>
      </c>
    </row>
    <row r="54" spans="1:14" x14ac:dyDescent="0.35">
      <c r="A54" t="s">
        <v>133</v>
      </c>
      <c r="B54" t="s">
        <v>134</v>
      </c>
      <c r="C54" t="s">
        <v>105</v>
      </c>
      <c r="D54" s="37">
        <f t="shared" si="5"/>
        <v>2.6351351351351351</v>
      </c>
      <c r="E54" s="6">
        <v>37</v>
      </c>
      <c r="F54" s="8">
        <v>97.5</v>
      </c>
      <c r="G54" s="4">
        <v>0</v>
      </c>
      <c r="H54" s="4">
        <v>0</v>
      </c>
      <c r="I54" s="8">
        <v>2.5499999999999998</v>
      </c>
      <c r="J54" s="8">
        <v>94.95</v>
      </c>
      <c r="K54" s="8">
        <v>0</v>
      </c>
      <c r="L54" s="8">
        <v>94.95</v>
      </c>
      <c r="M54" s="1">
        <v>1</v>
      </c>
      <c r="N54" s="8">
        <v>0</v>
      </c>
    </row>
    <row r="55" spans="1:14" x14ac:dyDescent="0.35">
      <c r="A55" t="s">
        <v>139</v>
      </c>
      <c r="B55" t="s">
        <v>140</v>
      </c>
      <c r="C55" t="s">
        <v>105</v>
      </c>
      <c r="D55" s="37">
        <f t="shared" si="5"/>
        <v>2</v>
      </c>
      <c r="E55" s="6">
        <v>49</v>
      </c>
      <c r="F55" s="8">
        <v>98</v>
      </c>
      <c r="G55" s="4">
        <v>0</v>
      </c>
      <c r="H55" s="4">
        <v>0</v>
      </c>
      <c r="I55" s="8">
        <v>2.2000000000000002</v>
      </c>
      <c r="J55" s="8">
        <v>95.8</v>
      </c>
      <c r="K55" s="8">
        <v>0</v>
      </c>
      <c r="L55" s="8">
        <v>95.8</v>
      </c>
      <c r="M55" s="1">
        <v>1</v>
      </c>
      <c r="N55" s="8">
        <v>0</v>
      </c>
    </row>
    <row r="56" spans="1:14" x14ac:dyDescent="0.35">
      <c r="A56" t="s">
        <v>141</v>
      </c>
      <c r="B56" t="s">
        <v>142</v>
      </c>
      <c r="C56" t="s">
        <v>105</v>
      </c>
      <c r="D56" s="37">
        <f t="shared" si="5"/>
        <v>3</v>
      </c>
      <c r="E56" s="6">
        <v>78</v>
      </c>
      <c r="F56" s="8">
        <v>234</v>
      </c>
      <c r="G56" s="4">
        <v>0</v>
      </c>
      <c r="H56" s="4">
        <v>0</v>
      </c>
      <c r="I56" s="8">
        <v>14.1</v>
      </c>
      <c r="J56" s="8">
        <v>219.9</v>
      </c>
      <c r="K56" s="8">
        <v>0</v>
      </c>
      <c r="L56" s="8">
        <v>219.9</v>
      </c>
      <c r="M56" s="1">
        <v>1</v>
      </c>
      <c r="N56" s="8">
        <v>0</v>
      </c>
    </row>
    <row r="57" spans="1:14" x14ac:dyDescent="0.35">
      <c r="A57" t="s">
        <v>143</v>
      </c>
      <c r="B57" t="s">
        <v>144</v>
      </c>
      <c r="C57" t="s">
        <v>105</v>
      </c>
      <c r="D57" s="37">
        <f t="shared" si="5"/>
        <v>3.2634961439588688</v>
      </c>
      <c r="E57" s="6">
        <v>389</v>
      </c>
      <c r="F57" s="8">
        <v>1269.5</v>
      </c>
      <c r="G57" s="4">
        <v>0</v>
      </c>
      <c r="H57" s="4">
        <v>0</v>
      </c>
      <c r="I57" s="8">
        <v>46</v>
      </c>
      <c r="J57" s="8">
        <v>1223.5</v>
      </c>
      <c r="K57" s="8">
        <v>0</v>
      </c>
      <c r="L57" s="8">
        <v>1223.5</v>
      </c>
      <c r="M57" s="1">
        <v>1</v>
      </c>
      <c r="N57" s="8">
        <v>0</v>
      </c>
    </row>
    <row r="58" spans="1:14" x14ac:dyDescent="0.35">
      <c r="A58" t="s">
        <v>145</v>
      </c>
      <c r="B58" t="s">
        <v>146</v>
      </c>
      <c r="C58" t="s">
        <v>105</v>
      </c>
      <c r="D58" s="37">
        <f t="shared" si="5"/>
        <v>2.1708860759493671</v>
      </c>
      <c r="E58" s="6">
        <v>158</v>
      </c>
      <c r="F58" s="8">
        <v>343</v>
      </c>
      <c r="G58" s="4">
        <v>1</v>
      </c>
      <c r="H58" s="4">
        <v>3</v>
      </c>
      <c r="I58" s="8">
        <v>9.4499999999999993</v>
      </c>
      <c r="J58" s="8">
        <v>330.55</v>
      </c>
      <c r="K58" s="8">
        <v>0</v>
      </c>
      <c r="L58" s="8">
        <v>330.55</v>
      </c>
      <c r="M58" s="1">
        <v>1</v>
      </c>
      <c r="N58" s="8">
        <v>0</v>
      </c>
    </row>
    <row r="59" spans="1:14" x14ac:dyDescent="0.35">
      <c r="A59" t="s">
        <v>147</v>
      </c>
      <c r="B59" t="s">
        <v>148</v>
      </c>
      <c r="C59" t="s">
        <v>105</v>
      </c>
      <c r="D59" s="37">
        <f t="shared" si="5"/>
        <v>3</v>
      </c>
      <c r="E59" s="6">
        <v>18</v>
      </c>
      <c r="F59" s="8">
        <v>54</v>
      </c>
      <c r="G59" s="4">
        <v>0</v>
      </c>
      <c r="H59" s="4">
        <v>0</v>
      </c>
      <c r="I59" s="8">
        <v>1.5</v>
      </c>
      <c r="J59" s="8">
        <v>52.5</v>
      </c>
      <c r="K59" s="8">
        <v>0</v>
      </c>
      <c r="L59" s="8">
        <v>52.5</v>
      </c>
      <c r="M59" s="1">
        <v>1</v>
      </c>
      <c r="N59" s="8">
        <v>0</v>
      </c>
    </row>
    <row r="60" spans="1:14" x14ac:dyDescent="0.35">
      <c r="A60" t="s">
        <v>149</v>
      </c>
      <c r="B60" t="s">
        <v>150</v>
      </c>
      <c r="C60" t="s">
        <v>105</v>
      </c>
      <c r="D60" s="37">
        <f t="shared" si="5"/>
        <v>2</v>
      </c>
      <c r="E60" s="6">
        <v>19</v>
      </c>
      <c r="F60" s="8">
        <v>38</v>
      </c>
      <c r="G60" s="4">
        <v>0</v>
      </c>
      <c r="H60" s="4">
        <v>0</v>
      </c>
      <c r="I60" s="8">
        <v>1.2</v>
      </c>
      <c r="J60" s="8">
        <v>36.799999999999997</v>
      </c>
      <c r="K60" s="8">
        <v>0</v>
      </c>
      <c r="L60" s="8">
        <v>36.799999999999997</v>
      </c>
      <c r="M60" s="1">
        <v>1</v>
      </c>
      <c r="N60" s="8">
        <v>0</v>
      </c>
    </row>
    <row r="61" spans="1:14" x14ac:dyDescent="0.35">
      <c r="A61" t="s">
        <v>151</v>
      </c>
      <c r="B61" t="s">
        <v>152</v>
      </c>
      <c r="C61" t="s">
        <v>105</v>
      </c>
      <c r="D61" s="37">
        <f t="shared" si="5"/>
        <v>3</v>
      </c>
      <c r="E61" s="6">
        <v>7</v>
      </c>
      <c r="F61" s="8">
        <v>21</v>
      </c>
      <c r="G61" s="4">
        <v>0</v>
      </c>
      <c r="H61" s="4">
        <v>0</v>
      </c>
      <c r="I61" s="8">
        <v>0.6</v>
      </c>
      <c r="J61" s="8">
        <v>20.399999999999999</v>
      </c>
      <c r="K61" s="8">
        <v>0</v>
      </c>
      <c r="L61" s="8">
        <v>20.399999999999999</v>
      </c>
      <c r="M61" s="1">
        <v>1</v>
      </c>
      <c r="N61" s="8">
        <v>0</v>
      </c>
    </row>
    <row r="62" spans="1:14" x14ac:dyDescent="0.35">
      <c r="A62" t="s">
        <v>153</v>
      </c>
      <c r="B62" t="s">
        <v>154</v>
      </c>
      <c r="C62" t="s">
        <v>105</v>
      </c>
      <c r="D62" s="37">
        <f t="shared" si="5"/>
        <v>2</v>
      </c>
      <c r="E62" s="6">
        <v>2</v>
      </c>
      <c r="F62" s="8">
        <v>4</v>
      </c>
      <c r="G62" s="4">
        <v>0</v>
      </c>
      <c r="H62" s="4">
        <v>0</v>
      </c>
      <c r="I62" s="8">
        <v>0</v>
      </c>
      <c r="J62" s="8">
        <v>4</v>
      </c>
      <c r="K62" s="8">
        <v>0</v>
      </c>
      <c r="L62" s="8">
        <v>4</v>
      </c>
      <c r="M62" s="1">
        <v>1</v>
      </c>
      <c r="N62" s="8">
        <v>0</v>
      </c>
    </row>
    <row r="63" spans="1:14" x14ac:dyDescent="0.35">
      <c r="A63" t="s">
        <v>155</v>
      </c>
      <c r="B63" t="s">
        <v>156</v>
      </c>
      <c r="C63" t="s">
        <v>105</v>
      </c>
      <c r="D63" s="37">
        <f t="shared" si="5"/>
        <v>3</v>
      </c>
      <c r="E63" s="6">
        <v>1</v>
      </c>
      <c r="F63" s="8">
        <v>3</v>
      </c>
      <c r="G63" s="4">
        <v>0</v>
      </c>
      <c r="H63" s="4">
        <v>0</v>
      </c>
      <c r="I63" s="8">
        <v>0</v>
      </c>
      <c r="J63" s="8">
        <v>3</v>
      </c>
      <c r="K63" s="8">
        <v>0</v>
      </c>
      <c r="L63" s="8">
        <v>3</v>
      </c>
      <c r="M63" s="1">
        <v>1</v>
      </c>
      <c r="N63" s="8">
        <v>0</v>
      </c>
    </row>
    <row r="64" spans="1:14" x14ac:dyDescent="0.35">
      <c r="A64" t="s">
        <v>157</v>
      </c>
      <c r="B64" t="s">
        <v>158</v>
      </c>
      <c r="C64" t="s">
        <v>105</v>
      </c>
      <c r="D64" s="37">
        <f t="shared" si="5"/>
        <v>3</v>
      </c>
      <c r="E64" s="6">
        <v>9</v>
      </c>
      <c r="F64" s="8">
        <v>27</v>
      </c>
      <c r="G64" s="4">
        <v>0</v>
      </c>
      <c r="H64" s="4">
        <v>0</v>
      </c>
      <c r="I64" s="8">
        <v>1.2</v>
      </c>
      <c r="J64" s="8">
        <v>25.8</v>
      </c>
      <c r="K64" s="8">
        <v>0</v>
      </c>
      <c r="L64" s="8">
        <v>25.8</v>
      </c>
      <c r="M64" s="1">
        <v>1</v>
      </c>
      <c r="N64" s="8">
        <v>0</v>
      </c>
    </row>
    <row r="65" spans="1:14" x14ac:dyDescent="0.35">
      <c r="A65" t="s">
        <v>159</v>
      </c>
      <c r="B65" t="s">
        <v>160</v>
      </c>
      <c r="C65" t="s">
        <v>105</v>
      </c>
      <c r="D65" s="37">
        <f t="shared" si="5"/>
        <v>2.1666666666666665</v>
      </c>
      <c r="E65" s="6">
        <v>3</v>
      </c>
      <c r="F65" s="8">
        <v>6.5</v>
      </c>
      <c r="G65" s="4">
        <v>0</v>
      </c>
      <c r="H65" s="4">
        <v>0</v>
      </c>
      <c r="I65" s="8">
        <v>0</v>
      </c>
      <c r="J65" s="8">
        <v>6.5</v>
      </c>
      <c r="K65" s="8">
        <v>0</v>
      </c>
      <c r="L65" s="8">
        <v>6.5</v>
      </c>
      <c r="M65" s="1">
        <v>1</v>
      </c>
      <c r="N65" s="8">
        <v>0</v>
      </c>
    </row>
    <row r="66" spans="1:14" x14ac:dyDescent="0.35">
      <c r="A66" t="s">
        <v>161</v>
      </c>
      <c r="B66" t="s">
        <v>162</v>
      </c>
      <c r="C66" t="s">
        <v>105</v>
      </c>
      <c r="D66" s="37">
        <f t="shared" si="5"/>
        <v>3</v>
      </c>
      <c r="E66" s="6">
        <v>2</v>
      </c>
      <c r="F66" s="8">
        <v>6</v>
      </c>
      <c r="G66" s="4">
        <v>0</v>
      </c>
      <c r="H66" s="4">
        <v>0</v>
      </c>
      <c r="I66" s="8">
        <v>0</v>
      </c>
      <c r="J66" s="8">
        <v>6</v>
      </c>
      <c r="K66" s="8">
        <v>0</v>
      </c>
      <c r="L66" s="8">
        <v>6</v>
      </c>
      <c r="M66" s="1">
        <v>1</v>
      </c>
      <c r="N66" s="8">
        <v>0</v>
      </c>
    </row>
    <row r="67" spans="1:14" x14ac:dyDescent="0.35">
      <c r="A67" t="s">
        <v>163</v>
      </c>
      <c r="B67" t="s">
        <v>164</v>
      </c>
      <c r="C67" t="s">
        <v>105</v>
      </c>
      <c r="D67" s="37">
        <f t="shared" si="5"/>
        <v>2</v>
      </c>
      <c r="E67" s="6">
        <v>2</v>
      </c>
      <c r="F67" s="8">
        <v>4</v>
      </c>
      <c r="G67" s="4">
        <v>0</v>
      </c>
      <c r="H67" s="4">
        <v>0</v>
      </c>
      <c r="I67" s="8">
        <v>0</v>
      </c>
      <c r="J67" s="8">
        <v>4</v>
      </c>
      <c r="K67" s="8">
        <v>0</v>
      </c>
      <c r="L67" s="8">
        <v>4</v>
      </c>
      <c r="M67" s="1">
        <v>1</v>
      </c>
      <c r="N67" s="8">
        <v>0</v>
      </c>
    </row>
    <row r="68" spans="1:14" x14ac:dyDescent="0.35">
      <c r="A68" t="s">
        <v>108</v>
      </c>
      <c r="B68" t="s">
        <v>109</v>
      </c>
      <c r="C68" t="s">
        <v>105</v>
      </c>
      <c r="D68" s="37">
        <f t="shared" si="5"/>
        <v>3</v>
      </c>
      <c r="E68" s="6">
        <v>6</v>
      </c>
      <c r="F68" s="8">
        <v>18</v>
      </c>
      <c r="G68" s="4">
        <v>0</v>
      </c>
      <c r="H68" s="4">
        <v>0</v>
      </c>
      <c r="I68" s="8">
        <v>0</v>
      </c>
      <c r="J68" s="8">
        <v>18</v>
      </c>
      <c r="K68" s="8">
        <v>0</v>
      </c>
      <c r="L68" s="8">
        <v>18</v>
      </c>
      <c r="M68" s="1">
        <v>1</v>
      </c>
      <c r="N68" s="8">
        <v>0</v>
      </c>
    </row>
    <row r="69" spans="1:14" x14ac:dyDescent="0.35">
      <c r="A69" t="s">
        <v>110</v>
      </c>
      <c r="B69" t="s">
        <v>111</v>
      </c>
      <c r="C69" t="s">
        <v>105</v>
      </c>
      <c r="D69" s="37">
        <f t="shared" si="5"/>
        <v>2</v>
      </c>
      <c r="E69" s="6">
        <v>9</v>
      </c>
      <c r="F69" s="8">
        <v>18</v>
      </c>
      <c r="G69" s="4">
        <v>0</v>
      </c>
      <c r="H69" s="4">
        <v>0</v>
      </c>
      <c r="I69" s="8">
        <v>0.4</v>
      </c>
      <c r="J69" s="8">
        <v>17.600000000000001</v>
      </c>
      <c r="K69" s="8">
        <v>0</v>
      </c>
      <c r="L69" s="8">
        <v>17.600000000000001</v>
      </c>
      <c r="M69" s="1">
        <v>1</v>
      </c>
      <c r="N69" s="8">
        <v>0</v>
      </c>
    </row>
    <row r="70" spans="1:14" x14ac:dyDescent="0.35">
      <c r="A70" t="s">
        <v>112</v>
      </c>
      <c r="B70" t="s">
        <v>113</v>
      </c>
      <c r="C70" t="s">
        <v>105</v>
      </c>
      <c r="D70" s="37">
        <f t="shared" si="5"/>
        <v>3</v>
      </c>
      <c r="E70" s="6">
        <v>9</v>
      </c>
      <c r="F70" s="8">
        <v>27</v>
      </c>
      <c r="G70" s="4">
        <v>0</v>
      </c>
      <c r="H70" s="4">
        <v>0</v>
      </c>
      <c r="I70" s="8">
        <v>1.2</v>
      </c>
      <c r="J70" s="8">
        <v>25.8</v>
      </c>
      <c r="K70" s="8">
        <v>0</v>
      </c>
      <c r="L70" s="8">
        <v>25.8</v>
      </c>
      <c r="M70" s="1">
        <v>1</v>
      </c>
      <c r="N70" s="8">
        <v>0</v>
      </c>
    </row>
    <row r="71" spans="1:14" x14ac:dyDescent="0.35">
      <c r="A71" t="s">
        <v>114</v>
      </c>
      <c r="B71" t="s">
        <v>115</v>
      </c>
      <c r="C71" t="s">
        <v>105</v>
      </c>
      <c r="D71" s="37">
        <f t="shared" si="5"/>
        <v>2</v>
      </c>
      <c r="E71" s="6">
        <v>4</v>
      </c>
      <c r="F71" s="8">
        <v>8</v>
      </c>
      <c r="G71" s="4">
        <v>0</v>
      </c>
      <c r="H71" s="4">
        <v>0</v>
      </c>
      <c r="I71" s="8">
        <v>0</v>
      </c>
      <c r="J71" s="8">
        <v>8</v>
      </c>
      <c r="K71" s="8">
        <v>0</v>
      </c>
      <c r="L71" s="8">
        <v>8</v>
      </c>
      <c r="M71" s="1">
        <v>1</v>
      </c>
      <c r="N71" s="8">
        <v>0</v>
      </c>
    </row>
    <row r="72" spans="1:14" x14ac:dyDescent="0.35">
      <c r="A72" t="s">
        <v>116</v>
      </c>
      <c r="B72" t="s">
        <v>117</v>
      </c>
      <c r="C72" t="s">
        <v>105</v>
      </c>
      <c r="D72" s="37">
        <f t="shared" si="5"/>
        <v>2</v>
      </c>
      <c r="E72" s="6">
        <v>1</v>
      </c>
      <c r="F72" s="8">
        <v>2</v>
      </c>
      <c r="G72" s="4">
        <v>0</v>
      </c>
      <c r="H72" s="4">
        <v>0</v>
      </c>
      <c r="I72" s="8">
        <v>0</v>
      </c>
      <c r="J72" s="8">
        <v>2</v>
      </c>
      <c r="K72" s="8">
        <v>0</v>
      </c>
      <c r="L72" s="8">
        <v>2</v>
      </c>
      <c r="M72" s="1">
        <v>1</v>
      </c>
      <c r="N72" s="8">
        <v>0</v>
      </c>
    </row>
    <row r="73" spans="1:14" x14ac:dyDescent="0.35">
      <c r="A73" t="s">
        <v>118</v>
      </c>
      <c r="B73" t="s">
        <v>119</v>
      </c>
      <c r="C73" t="s">
        <v>105</v>
      </c>
      <c r="D73" s="37">
        <f t="shared" si="5"/>
        <v>3</v>
      </c>
      <c r="E73" s="6">
        <v>1</v>
      </c>
      <c r="F73" s="8">
        <v>3</v>
      </c>
      <c r="G73" s="4">
        <v>0</v>
      </c>
      <c r="H73" s="4">
        <v>0</v>
      </c>
      <c r="I73" s="8">
        <v>0</v>
      </c>
      <c r="J73" s="8">
        <v>3</v>
      </c>
      <c r="K73" s="8">
        <v>0</v>
      </c>
      <c r="L73" s="8">
        <v>3</v>
      </c>
      <c r="M73" s="1">
        <v>1</v>
      </c>
      <c r="N73" s="8">
        <v>0</v>
      </c>
    </row>
    <row r="74" spans="1:14" x14ac:dyDescent="0.35">
      <c r="A74" t="s">
        <v>185</v>
      </c>
      <c r="B74" t="s">
        <v>186</v>
      </c>
      <c r="C74" t="s">
        <v>105</v>
      </c>
      <c r="D74" s="37">
        <f>F74/E74</f>
        <v>1.5</v>
      </c>
      <c r="E74" s="6">
        <v>18</v>
      </c>
      <c r="F74" s="8">
        <v>27</v>
      </c>
      <c r="G74" s="4">
        <v>0</v>
      </c>
      <c r="H74" s="4">
        <v>0</v>
      </c>
      <c r="I74" s="8">
        <v>0.3</v>
      </c>
      <c r="J74" s="8">
        <v>26.7</v>
      </c>
      <c r="K74" s="8">
        <v>0</v>
      </c>
      <c r="L74" s="8">
        <v>26.7</v>
      </c>
      <c r="M74" s="1">
        <v>1</v>
      </c>
      <c r="N74" s="8">
        <v>0</v>
      </c>
    </row>
    <row r="75" spans="1:14" x14ac:dyDescent="0.35">
      <c r="A75" t="s">
        <v>187</v>
      </c>
      <c r="B75" t="s">
        <v>188</v>
      </c>
      <c r="C75" t="s">
        <v>105</v>
      </c>
      <c r="D75" s="37">
        <f>F75/E75</f>
        <v>1.5</v>
      </c>
      <c r="E75" s="6">
        <v>28</v>
      </c>
      <c r="F75" s="8">
        <v>42</v>
      </c>
      <c r="G75" s="4">
        <v>0</v>
      </c>
      <c r="H75" s="4">
        <v>0</v>
      </c>
      <c r="I75" s="8">
        <v>0.45</v>
      </c>
      <c r="J75" s="8">
        <v>41.55</v>
      </c>
      <c r="K75" s="8">
        <v>0</v>
      </c>
      <c r="L75" s="8">
        <v>41.55</v>
      </c>
      <c r="M75" s="1">
        <v>1</v>
      </c>
      <c r="N75" s="8">
        <v>0</v>
      </c>
    </row>
    <row r="76" spans="1:14" ht="15" thickBot="1" x14ac:dyDescent="0.4">
      <c r="E76" s="9">
        <f t="shared" ref="E76:L76" si="6">SUM(E51:E75)</f>
        <v>994</v>
      </c>
      <c r="F76" s="10">
        <f t="shared" si="6"/>
        <v>2876.1</v>
      </c>
      <c r="G76" s="9">
        <f t="shared" si="6"/>
        <v>1</v>
      </c>
      <c r="H76" s="9">
        <f t="shared" si="6"/>
        <v>3</v>
      </c>
      <c r="I76" s="10">
        <f t="shared" si="6"/>
        <v>105.82000000000002</v>
      </c>
      <c r="J76" s="10">
        <f t="shared" si="6"/>
        <v>2767.2800000000007</v>
      </c>
      <c r="K76" s="10">
        <f t="shared" si="6"/>
        <v>0</v>
      </c>
      <c r="L76" s="10">
        <f t="shared" si="6"/>
        <v>2767.2800000000007</v>
      </c>
      <c r="M76" s="1"/>
    </row>
    <row r="77" spans="1:14" ht="15" thickTop="1" x14ac:dyDescent="0.35">
      <c r="A77" s="15" t="s">
        <v>281</v>
      </c>
      <c r="M77" s="1"/>
    </row>
    <row r="78" spans="1:14" x14ac:dyDescent="0.35">
      <c r="A78" t="s">
        <v>120</v>
      </c>
      <c r="B78" t="s">
        <v>121</v>
      </c>
      <c r="C78" t="s">
        <v>122</v>
      </c>
      <c r="D78" s="37">
        <f t="shared" si="5"/>
        <v>1.8</v>
      </c>
      <c r="E78" s="6">
        <v>20</v>
      </c>
      <c r="F78" s="8">
        <v>36</v>
      </c>
      <c r="G78" s="4">
        <v>0</v>
      </c>
      <c r="H78" s="4">
        <v>0</v>
      </c>
      <c r="I78" s="8">
        <v>0.9</v>
      </c>
      <c r="J78" s="8">
        <v>35.1</v>
      </c>
      <c r="K78" s="8">
        <v>0</v>
      </c>
      <c r="L78" s="8">
        <v>35.1</v>
      </c>
      <c r="M78" s="1">
        <v>1</v>
      </c>
      <c r="N78" s="8">
        <v>0</v>
      </c>
    </row>
    <row r="79" spans="1:14" x14ac:dyDescent="0.35">
      <c r="A79" t="s">
        <v>123</v>
      </c>
      <c r="B79" t="s">
        <v>124</v>
      </c>
      <c r="C79" t="s">
        <v>122</v>
      </c>
      <c r="D79" s="37">
        <f t="shared" si="5"/>
        <v>1.8</v>
      </c>
      <c r="E79" s="6">
        <v>2</v>
      </c>
      <c r="F79" s="8">
        <v>3.6</v>
      </c>
      <c r="G79" s="4">
        <v>0</v>
      </c>
      <c r="H79" s="4">
        <v>0</v>
      </c>
      <c r="I79" s="8">
        <v>0.18</v>
      </c>
      <c r="J79" s="8">
        <v>3.42</v>
      </c>
      <c r="K79" s="8">
        <v>0</v>
      </c>
      <c r="L79" s="8">
        <v>3.42</v>
      </c>
      <c r="M79" s="1">
        <v>1</v>
      </c>
      <c r="N79" s="8">
        <v>0</v>
      </c>
    </row>
    <row r="80" spans="1:14" x14ac:dyDescent="0.35">
      <c r="A80" t="s">
        <v>125</v>
      </c>
      <c r="B80" t="s">
        <v>126</v>
      </c>
      <c r="C80" t="s">
        <v>122</v>
      </c>
      <c r="D80" s="37">
        <f t="shared" si="5"/>
        <v>1.8</v>
      </c>
      <c r="E80" s="6">
        <v>4</v>
      </c>
      <c r="F80" s="8">
        <v>7.2</v>
      </c>
      <c r="G80" s="4">
        <v>0</v>
      </c>
      <c r="H80" s="4">
        <v>0</v>
      </c>
      <c r="I80" s="8">
        <v>0.36</v>
      </c>
      <c r="J80" s="8">
        <v>6.84</v>
      </c>
      <c r="K80" s="8">
        <v>0</v>
      </c>
      <c r="L80" s="8">
        <v>6.84</v>
      </c>
      <c r="M80" s="1">
        <v>1</v>
      </c>
      <c r="N80" s="8">
        <v>0</v>
      </c>
    </row>
    <row r="81" spans="1:14" x14ac:dyDescent="0.35">
      <c r="A81" t="s">
        <v>127</v>
      </c>
      <c r="B81" t="s">
        <v>128</v>
      </c>
      <c r="C81" t="s">
        <v>122</v>
      </c>
      <c r="D81" s="37">
        <f t="shared" si="5"/>
        <v>1.8</v>
      </c>
      <c r="E81" s="6">
        <v>5</v>
      </c>
      <c r="F81" s="8">
        <v>9</v>
      </c>
      <c r="G81" s="4">
        <v>0</v>
      </c>
      <c r="H81" s="4">
        <v>0</v>
      </c>
      <c r="I81" s="8">
        <v>0.18</v>
      </c>
      <c r="J81" s="8">
        <v>8.82</v>
      </c>
      <c r="K81" s="8">
        <v>0</v>
      </c>
      <c r="L81" s="8">
        <v>8.82</v>
      </c>
      <c r="M81" s="1">
        <v>1</v>
      </c>
      <c r="N81" s="8">
        <v>0</v>
      </c>
    </row>
    <row r="82" spans="1:14" x14ac:dyDescent="0.35">
      <c r="A82" t="s">
        <v>129</v>
      </c>
      <c r="B82" t="s">
        <v>130</v>
      </c>
      <c r="C82" t="s">
        <v>122</v>
      </c>
      <c r="D82" s="37">
        <f t="shared" si="5"/>
        <v>1.8</v>
      </c>
      <c r="E82" s="6">
        <v>3</v>
      </c>
      <c r="F82" s="8">
        <v>5.4</v>
      </c>
      <c r="G82" s="4">
        <v>0</v>
      </c>
      <c r="H82" s="4">
        <v>0</v>
      </c>
      <c r="I82" s="8">
        <v>0</v>
      </c>
      <c r="J82" s="8">
        <v>5.4</v>
      </c>
      <c r="K82" s="8">
        <v>0</v>
      </c>
      <c r="L82" s="8">
        <v>5.4</v>
      </c>
      <c r="M82" s="1">
        <v>1</v>
      </c>
      <c r="N82" s="8">
        <v>0</v>
      </c>
    </row>
    <row r="83" spans="1:14" x14ac:dyDescent="0.35">
      <c r="A83" t="s">
        <v>135</v>
      </c>
      <c r="B83" t="s">
        <v>136</v>
      </c>
      <c r="C83" t="s">
        <v>122</v>
      </c>
      <c r="D83" s="37">
        <f t="shared" si="5"/>
        <v>1.8</v>
      </c>
      <c r="E83" s="6">
        <v>3</v>
      </c>
      <c r="F83" s="8">
        <v>5.4</v>
      </c>
      <c r="G83" s="4">
        <v>0</v>
      </c>
      <c r="H83" s="4">
        <v>0</v>
      </c>
      <c r="I83" s="8">
        <v>0.18</v>
      </c>
      <c r="J83" s="8">
        <v>5.22</v>
      </c>
      <c r="K83" s="8">
        <v>0</v>
      </c>
      <c r="L83" s="8">
        <v>5.22</v>
      </c>
      <c r="M83" s="1">
        <v>1</v>
      </c>
      <c r="N83" s="8">
        <v>0</v>
      </c>
    </row>
    <row r="84" spans="1:14" x14ac:dyDescent="0.35">
      <c r="A84" t="s">
        <v>137</v>
      </c>
      <c r="B84" t="s">
        <v>138</v>
      </c>
      <c r="C84" t="s">
        <v>122</v>
      </c>
      <c r="D84" s="37">
        <f t="shared" si="5"/>
        <v>1.8</v>
      </c>
      <c r="E84" s="6">
        <v>15</v>
      </c>
      <c r="F84" s="8">
        <v>27</v>
      </c>
      <c r="G84" s="4">
        <v>0</v>
      </c>
      <c r="H84" s="4">
        <v>0</v>
      </c>
      <c r="I84" s="8">
        <v>0.18</v>
      </c>
      <c r="J84" s="8">
        <v>26.82</v>
      </c>
      <c r="K84" s="8">
        <v>0</v>
      </c>
      <c r="L84" s="8">
        <v>26.82</v>
      </c>
      <c r="M84" s="1">
        <v>1</v>
      </c>
      <c r="N84" s="8">
        <v>0</v>
      </c>
    </row>
    <row r="85" spans="1:14" ht="15" thickBot="1" x14ac:dyDescent="0.4">
      <c r="E85" s="9">
        <f t="shared" ref="E85:L85" si="7">SUM(E78:E84)</f>
        <v>52</v>
      </c>
      <c r="F85" s="10">
        <f t="shared" si="7"/>
        <v>93.600000000000009</v>
      </c>
      <c r="G85" s="9">
        <f t="shared" si="7"/>
        <v>0</v>
      </c>
      <c r="H85" s="9">
        <f t="shared" si="7"/>
        <v>0</v>
      </c>
      <c r="I85" s="10">
        <f t="shared" si="7"/>
        <v>1.9799999999999998</v>
      </c>
      <c r="J85" s="10">
        <f t="shared" si="7"/>
        <v>91.62</v>
      </c>
      <c r="K85" s="10">
        <f t="shared" si="7"/>
        <v>0</v>
      </c>
      <c r="L85" s="10">
        <f t="shared" si="7"/>
        <v>91.62</v>
      </c>
    </row>
    <row r="86" spans="1:14" ht="15" thickTop="1" x14ac:dyDescent="0.35">
      <c r="A86" s="15" t="s">
        <v>282</v>
      </c>
    </row>
    <row r="87" spans="1:14" x14ac:dyDescent="0.35">
      <c r="A87" t="s">
        <v>167</v>
      </c>
      <c r="B87" t="s">
        <v>168</v>
      </c>
      <c r="C87" t="s">
        <v>169</v>
      </c>
      <c r="D87" s="37">
        <f>F87/E87</f>
        <v>5.8</v>
      </c>
      <c r="E87" s="6">
        <v>30</v>
      </c>
      <c r="F87" s="8">
        <v>174</v>
      </c>
      <c r="G87" s="4">
        <v>0</v>
      </c>
      <c r="H87" s="4">
        <v>0</v>
      </c>
      <c r="I87" s="8">
        <v>4.6399999999999997</v>
      </c>
      <c r="J87" s="8">
        <v>169.36</v>
      </c>
      <c r="K87" s="8">
        <v>0</v>
      </c>
      <c r="L87" s="8">
        <v>169.36</v>
      </c>
      <c r="M87" s="1">
        <v>1</v>
      </c>
      <c r="N87" s="8">
        <v>0</v>
      </c>
    </row>
    <row r="88" spans="1:14" x14ac:dyDescent="0.35">
      <c r="A88" t="s">
        <v>170</v>
      </c>
      <c r="B88" t="s">
        <v>171</v>
      </c>
      <c r="C88" t="s">
        <v>169</v>
      </c>
      <c r="D88" s="37">
        <f t="shared" ref="D88:D93" si="8">F88/E88</f>
        <v>2</v>
      </c>
      <c r="E88" s="6">
        <v>24</v>
      </c>
      <c r="F88" s="8">
        <v>48</v>
      </c>
      <c r="G88" s="4">
        <v>0</v>
      </c>
      <c r="H88" s="4">
        <v>0</v>
      </c>
      <c r="I88" s="8">
        <v>1.8</v>
      </c>
      <c r="J88" s="8">
        <v>46.2</v>
      </c>
      <c r="K88" s="8">
        <v>0</v>
      </c>
      <c r="L88" s="8">
        <v>46.2</v>
      </c>
      <c r="M88" s="1">
        <v>1</v>
      </c>
      <c r="N88" s="8">
        <v>0</v>
      </c>
    </row>
    <row r="89" spans="1:14" x14ac:dyDescent="0.35">
      <c r="A89" t="s">
        <v>172</v>
      </c>
      <c r="B89" t="s">
        <v>173</v>
      </c>
      <c r="C89" t="s">
        <v>169</v>
      </c>
      <c r="D89" s="37">
        <f t="shared" si="8"/>
        <v>1.5</v>
      </c>
      <c r="E89" s="6">
        <v>40</v>
      </c>
      <c r="F89" s="8">
        <v>60</v>
      </c>
      <c r="G89" s="4">
        <v>0</v>
      </c>
      <c r="H89" s="4">
        <v>0</v>
      </c>
      <c r="I89" s="8">
        <v>3.75</v>
      </c>
      <c r="J89" s="8">
        <v>56.25</v>
      </c>
      <c r="K89" s="8">
        <v>0</v>
      </c>
      <c r="L89" s="8">
        <v>56.25</v>
      </c>
      <c r="M89" s="1">
        <v>1</v>
      </c>
      <c r="N89" s="8">
        <v>0</v>
      </c>
    </row>
    <row r="90" spans="1:14" x14ac:dyDescent="0.35">
      <c r="A90" t="s">
        <v>174</v>
      </c>
      <c r="B90" t="s">
        <v>175</v>
      </c>
      <c r="C90" t="s">
        <v>169</v>
      </c>
      <c r="D90" s="37">
        <f t="shared" si="8"/>
        <v>2.8</v>
      </c>
      <c r="E90" s="6">
        <v>40</v>
      </c>
      <c r="F90" s="8">
        <v>112</v>
      </c>
      <c r="G90" s="4">
        <v>0</v>
      </c>
      <c r="H90" s="4">
        <v>0</v>
      </c>
      <c r="I90" s="8">
        <v>7</v>
      </c>
      <c r="J90" s="8">
        <v>105</v>
      </c>
      <c r="K90" s="8">
        <v>0</v>
      </c>
      <c r="L90" s="8">
        <v>105</v>
      </c>
      <c r="M90" s="1">
        <v>1</v>
      </c>
      <c r="N90" s="8">
        <v>0</v>
      </c>
    </row>
    <row r="91" spans="1:14" x14ac:dyDescent="0.35">
      <c r="A91" t="s">
        <v>176</v>
      </c>
      <c r="B91" t="s">
        <v>177</v>
      </c>
      <c r="C91" t="s">
        <v>169</v>
      </c>
      <c r="D91" s="37">
        <f t="shared" si="8"/>
        <v>4</v>
      </c>
      <c r="E91" s="6">
        <v>18</v>
      </c>
      <c r="F91" s="8">
        <v>72</v>
      </c>
      <c r="G91" s="4">
        <v>1</v>
      </c>
      <c r="H91" s="4">
        <v>4</v>
      </c>
      <c r="I91" s="8">
        <v>2.4</v>
      </c>
      <c r="J91" s="8">
        <v>65.599999999999994</v>
      </c>
      <c r="K91" s="8">
        <v>0</v>
      </c>
      <c r="L91" s="8">
        <v>65.599999999999994</v>
      </c>
      <c r="M91" s="1">
        <v>1</v>
      </c>
      <c r="N91" s="8">
        <v>0</v>
      </c>
    </row>
    <row r="92" spans="1:14" x14ac:dyDescent="0.35">
      <c r="A92" t="s">
        <v>178</v>
      </c>
      <c r="B92" t="s">
        <v>179</v>
      </c>
      <c r="C92" t="s">
        <v>169</v>
      </c>
      <c r="D92" s="37">
        <f t="shared" si="8"/>
        <v>1.8</v>
      </c>
      <c r="E92" s="6">
        <v>11</v>
      </c>
      <c r="F92" s="8">
        <v>19.8</v>
      </c>
      <c r="G92" s="4">
        <v>0</v>
      </c>
      <c r="H92" s="4">
        <v>0</v>
      </c>
      <c r="I92" s="8">
        <v>1.26</v>
      </c>
      <c r="J92" s="8">
        <v>18.54</v>
      </c>
      <c r="K92" s="8">
        <v>0</v>
      </c>
      <c r="L92" s="8">
        <v>18.54</v>
      </c>
      <c r="M92" s="1">
        <v>1</v>
      </c>
      <c r="N92" s="8">
        <v>0</v>
      </c>
    </row>
    <row r="93" spans="1:14" x14ac:dyDescent="0.35">
      <c r="A93" t="s">
        <v>180</v>
      </c>
      <c r="B93" t="s">
        <v>181</v>
      </c>
      <c r="C93" t="s">
        <v>169</v>
      </c>
      <c r="D93" s="37">
        <f t="shared" si="8"/>
        <v>3.8000000000000003</v>
      </c>
      <c r="E93" s="6">
        <v>12</v>
      </c>
      <c r="F93" s="8">
        <v>45.6</v>
      </c>
      <c r="G93" s="4">
        <v>0</v>
      </c>
      <c r="H93" s="4">
        <v>0</v>
      </c>
      <c r="I93" s="8">
        <v>0.38</v>
      </c>
      <c r="J93" s="8">
        <v>45.22</v>
      </c>
      <c r="K93" s="8">
        <v>0</v>
      </c>
      <c r="L93" s="8">
        <v>45.22</v>
      </c>
      <c r="M93" s="1">
        <v>1</v>
      </c>
      <c r="N93" s="8">
        <v>0</v>
      </c>
    </row>
    <row r="94" spans="1:14" x14ac:dyDescent="0.35">
      <c r="A94" t="s">
        <v>182</v>
      </c>
      <c r="B94" t="s">
        <v>183</v>
      </c>
      <c r="C94" t="s">
        <v>169</v>
      </c>
      <c r="D94" s="37">
        <f>F94/E94</f>
        <v>1.8</v>
      </c>
      <c r="E94" s="6">
        <v>10</v>
      </c>
      <c r="F94" s="8">
        <v>18</v>
      </c>
      <c r="G94" s="4">
        <v>0</v>
      </c>
      <c r="H94" s="4">
        <v>0</v>
      </c>
      <c r="I94" s="8">
        <v>1.26</v>
      </c>
      <c r="J94" s="8">
        <v>16.739999999999998</v>
      </c>
      <c r="K94" s="8">
        <v>0</v>
      </c>
      <c r="L94" s="8">
        <v>16.739999999999998</v>
      </c>
      <c r="M94" s="1">
        <v>1</v>
      </c>
      <c r="N94" s="8">
        <v>0</v>
      </c>
    </row>
    <row r="95" spans="1:14" ht="15" thickBot="1" x14ac:dyDescent="0.4">
      <c r="E95" s="9">
        <f>SUM(E87:E94)</f>
        <v>185</v>
      </c>
      <c r="F95" s="10">
        <f>SUM(F87:F94)</f>
        <v>549.4</v>
      </c>
      <c r="G95" s="9">
        <f t="shared" ref="G95:L95" si="9">SUM(G87:G94)</f>
        <v>1</v>
      </c>
      <c r="H95" s="9">
        <f t="shared" si="9"/>
        <v>4</v>
      </c>
      <c r="I95" s="10">
        <f t="shared" si="9"/>
        <v>22.49</v>
      </c>
      <c r="J95" s="10">
        <f>SUM(J87:J94)</f>
        <v>522.91</v>
      </c>
      <c r="K95" s="10">
        <f t="shared" si="9"/>
        <v>0</v>
      </c>
      <c r="L95" s="10">
        <f t="shared" si="9"/>
        <v>522.91</v>
      </c>
      <c r="M95" s="1"/>
    </row>
    <row r="96" spans="1:14" ht="15" thickTop="1" x14ac:dyDescent="0.35">
      <c r="A96" s="15" t="s">
        <v>284</v>
      </c>
      <c r="M96" s="1"/>
    </row>
    <row r="97" spans="1:14" x14ac:dyDescent="0.35">
      <c r="A97" t="s">
        <v>165</v>
      </c>
      <c r="B97">
        <v>10059</v>
      </c>
      <c r="C97" t="s">
        <v>166</v>
      </c>
      <c r="D97" s="37">
        <f>F97/E97</f>
        <v>7</v>
      </c>
      <c r="E97" s="6">
        <v>35</v>
      </c>
      <c r="F97" s="8">
        <v>245</v>
      </c>
      <c r="G97" s="4">
        <v>0</v>
      </c>
      <c r="H97" s="4">
        <v>0</v>
      </c>
      <c r="I97" s="8">
        <v>3.85</v>
      </c>
      <c r="J97" s="8">
        <v>241.15</v>
      </c>
      <c r="K97" s="8">
        <v>0</v>
      </c>
      <c r="L97" s="8">
        <v>241.15</v>
      </c>
      <c r="M97" s="1">
        <v>1</v>
      </c>
      <c r="N97" s="8">
        <v>0</v>
      </c>
    </row>
    <row r="98" spans="1:14" x14ac:dyDescent="0.35">
      <c r="A98" t="s">
        <v>184</v>
      </c>
      <c r="B98">
        <v>10049</v>
      </c>
      <c r="C98" t="s">
        <v>166</v>
      </c>
      <c r="D98" s="37">
        <f t="shared" ref="D98:D103" si="10">F98/E98</f>
        <v>6</v>
      </c>
      <c r="E98" s="6">
        <v>29</v>
      </c>
      <c r="F98" s="8">
        <v>174</v>
      </c>
      <c r="G98" s="4">
        <v>0</v>
      </c>
      <c r="H98" s="4">
        <v>0</v>
      </c>
      <c r="I98" s="8">
        <v>0</v>
      </c>
      <c r="J98" s="8">
        <v>174</v>
      </c>
      <c r="K98" s="8">
        <v>0</v>
      </c>
      <c r="L98" s="8">
        <v>174</v>
      </c>
      <c r="M98" s="1">
        <v>1</v>
      </c>
      <c r="N98" s="8">
        <v>0</v>
      </c>
    </row>
    <row r="99" spans="1:14" ht="15" thickBot="1" x14ac:dyDescent="0.4">
      <c r="E99" s="9">
        <f t="shared" ref="E99:L99" si="11">SUM(E97:E98)</f>
        <v>64</v>
      </c>
      <c r="F99" s="10">
        <f t="shared" si="11"/>
        <v>419</v>
      </c>
      <c r="G99" s="9">
        <f t="shared" si="11"/>
        <v>0</v>
      </c>
      <c r="H99" s="9">
        <f t="shared" si="11"/>
        <v>0</v>
      </c>
      <c r="I99" s="10">
        <f t="shared" si="11"/>
        <v>3.85</v>
      </c>
      <c r="J99" s="10">
        <f t="shared" si="11"/>
        <v>415.15</v>
      </c>
      <c r="K99" s="10">
        <f t="shared" si="11"/>
        <v>0</v>
      </c>
      <c r="L99" s="10">
        <f t="shared" si="11"/>
        <v>415.15</v>
      </c>
      <c r="M99" s="1"/>
    </row>
    <row r="100" spans="1:14" ht="15" thickTop="1" x14ac:dyDescent="0.35">
      <c r="A100" s="15" t="s">
        <v>283</v>
      </c>
    </row>
    <row r="101" spans="1:14" x14ac:dyDescent="0.35">
      <c r="A101" t="s">
        <v>191</v>
      </c>
      <c r="B101" t="s">
        <v>192</v>
      </c>
      <c r="C101" t="s">
        <v>15</v>
      </c>
      <c r="D101" s="37">
        <f t="shared" si="10"/>
        <v>2.5</v>
      </c>
      <c r="E101" s="6">
        <v>1</v>
      </c>
      <c r="F101" s="8">
        <v>2.5</v>
      </c>
      <c r="G101" s="4">
        <v>0</v>
      </c>
      <c r="H101" s="4">
        <v>0</v>
      </c>
      <c r="I101" s="8">
        <v>0</v>
      </c>
      <c r="J101" s="8">
        <v>2.5</v>
      </c>
      <c r="K101" s="8">
        <v>0</v>
      </c>
      <c r="L101" s="8">
        <v>2.5</v>
      </c>
      <c r="M101" s="1">
        <v>1</v>
      </c>
      <c r="N101" s="8">
        <v>0</v>
      </c>
    </row>
    <row r="102" spans="1:14" x14ac:dyDescent="0.35">
      <c r="A102" t="s">
        <v>13</v>
      </c>
      <c r="B102" t="s">
        <v>14</v>
      </c>
      <c r="C102" t="s">
        <v>15</v>
      </c>
      <c r="D102" s="37">
        <f t="shared" si="10"/>
        <v>1</v>
      </c>
      <c r="E102" s="6">
        <v>5</v>
      </c>
      <c r="F102" s="8">
        <v>5</v>
      </c>
      <c r="G102" s="4">
        <v>0</v>
      </c>
      <c r="H102" s="4">
        <v>0</v>
      </c>
      <c r="I102" s="8">
        <v>0.2</v>
      </c>
      <c r="J102" s="8">
        <v>4.8</v>
      </c>
      <c r="K102" s="8">
        <v>0</v>
      </c>
      <c r="L102" s="8">
        <v>4.8</v>
      </c>
      <c r="M102" s="1">
        <v>1</v>
      </c>
      <c r="N102" s="8">
        <v>0</v>
      </c>
    </row>
    <row r="103" spans="1:14" x14ac:dyDescent="0.35">
      <c r="A103" t="s">
        <v>16</v>
      </c>
      <c r="B103" t="s">
        <v>17</v>
      </c>
      <c r="C103" t="s">
        <v>15</v>
      </c>
      <c r="D103" s="37">
        <f t="shared" si="10"/>
        <v>2</v>
      </c>
      <c r="E103" s="6">
        <v>1</v>
      </c>
      <c r="F103" s="8">
        <v>2</v>
      </c>
      <c r="G103" s="4">
        <v>0</v>
      </c>
      <c r="H103" s="4">
        <v>0</v>
      </c>
      <c r="I103" s="8">
        <v>0</v>
      </c>
      <c r="J103" s="8">
        <v>2</v>
      </c>
      <c r="K103" s="8">
        <v>0</v>
      </c>
      <c r="L103" s="8">
        <v>2</v>
      </c>
      <c r="M103" s="1">
        <v>1</v>
      </c>
      <c r="N103" s="8">
        <v>0</v>
      </c>
    </row>
    <row r="104" spans="1:14" ht="15" thickBot="1" x14ac:dyDescent="0.4">
      <c r="E104" s="9">
        <f t="shared" ref="E104:L104" si="12">SUM(E101:E103)</f>
        <v>7</v>
      </c>
      <c r="F104" s="10">
        <f t="shared" si="12"/>
        <v>9.5</v>
      </c>
      <c r="G104" s="9">
        <f t="shared" si="12"/>
        <v>0</v>
      </c>
      <c r="H104" s="9">
        <f t="shared" si="12"/>
        <v>0</v>
      </c>
      <c r="I104" s="10">
        <f t="shared" si="12"/>
        <v>0.2</v>
      </c>
      <c r="J104" s="10">
        <f t="shared" si="12"/>
        <v>9.3000000000000007</v>
      </c>
      <c r="K104" s="10">
        <f t="shared" si="12"/>
        <v>0</v>
      </c>
      <c r="L104" s="10">
        <f t="shared" si="12"/>
        <v>9.3000000000000007</v>
      </c>
    </row>
    <row r="105" spans="1:14" ht="15" thickTop="1" x14ac:dyDescent="0.35"/>
    <row r="108" spans="1:14" x14ac:dyDescent="0.35">
      <c r="D108" s="16" t="s">
        <v>193</v>
      </c>
      <c r="E108" s="18">
        <f t="shared" ref="E108:L108" si="13">E22+E36+E49+E76+E85+E95+E99+E104</f>
        <v>3958</v>
      </c>
      <c r="F108" s="19">
        <f t="shared" si="13"/>
        <v>19900.199999999997</v>
      </c>
      <c r="G108" s="18">
        <f t="shared" si="13"/>
        <v>5</v>
      </c>
      <c r="H108" s="18">
        <f t="shared" si="13"/>
        <v>24.7</v>
      </c>
      <c r="I108" s="19">
        <f t="shared" si="13"/>
        <v>670.14000000000021</v>
      </c>
      <c r="J108" s="19">
        <f t="shared" si="13"/>
        <v>19205.359999999997</v>
      </c>
      <c r="K108" s="19">
        <f t="shared" si="13"/>
        <v>0</v>
      </c>
      <c r="L108" s="17">
        <f t="shared" si="13"/>
        <v>19205.359999999997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7603-A466-4DC2-8DDD-1E325AD9ACF8}">
  <sheetPr codeName="Sheet2"/>
  <dimension ref="A1:N124"/>
  <sheetViews>
    <sheetView workbookViewId="0">
      <selection activeCell="O113" sqref="O113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20" hidden="1" customWidth="1"/>
    <col min="8" max="8" width="10.6328125" style="20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11.823076923076922</v>
      </c>
      <c r="E3" s="6">
        <v>117</v>
      </c>
      <c r="F3" s="8">
        <v>1383.3</v>
      </c>
      <c r="G3" s="20">
        <v>0</v>
      </c>
      <c r="H3" s="20">
        <v>0</v>
      </c>
      <c r="I3" s="8">
        <v>80.239999999999995</v>
      </c>
      <c r="J3" s="8">
        <v>1303.06</v>
      </c>
      <c r="K3" s="8">
        <v>0</v>
      </c>
      <c r="L3" s="8">
        <v>1303.06</v>
      </c>
      <c r="M3" s="1">
        <v>1</v>
      </c>
      <c r="N3" s="8">
        <v>0</v>
      </c>
    </row>
    <row r="4" spans="1:14" x14ac:dyDescent="0.35">
      <c r="A4" t="s">
        <v>36</v>
      </c>
      <c r="B4" t="s">
        <v>37</v>
      </c>
      <c r="C4" t="s">
        <v>20</v>
      </c>
      <c r="D4" s="37">
        <f t="shared" ref="D4:D35" si="0">F4/E4</f>
        <v>3</v>
      </c>
      <c r="E4" s="6">
        <v>145</v>
      </c>
      <c r="F4" s="8">
        <v>435</v>
      </c>
      <c r="G4" s="20">
        <v>0</v>
      </c>
      <c r="H4" s="20">
        <v>0</v>
      </c>
      <c r="I4" s="8">
        <v>14.7</v>
      </c>
      <c r="J4" s="8">
        <v>420.3</v>
      </c>
      <c r="K4" s="8">
        <v>0</v>
      </c>
      <c r="L4" s="8">
        <v>420.3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6.0089686098654704</v>
      </c>
      <c r="E5" s="6">
        <v>446</v>
      </c>
      <c r="F5" s="8">
        <v>2680</v>
      </c>
      <c r="G5" s="20">
        <v>1</v>
      </c>
      <c r="H5" s="20">
        <v>6</v>
      </c>
      <c r="I5" s="8">
        <v>70.900000000000006</v>
      </c>
      <c r="J5" s="8">
        <v>2603.1</v>
      </c>
      <c r="K5" s="8">
        <v>0</v>
      </c>
      <c r="L5" s="8">
        <v>2603.1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20</v>
      </c>
      <c r="F6" s="8">
        <v>160</v>
      </c>
      <c r="G6" s="20">
        <v>0</v>
      </c>
      <c r="H6" s="20">
        <v>0</v>
      </c>
      <c r="I6" s="8">
        <v>8.8000000000000007</v>
      </c>
      <c r="J6" s="8">
        <v>151.19999999999999</v>
      </c>
      <c r="K6" s="8">
        <v>0</v>
      </c>
      <c r="L6" s="8">
        <v>151.19999999999999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</v>
      </c>
      <c r="E7" s="6">
        <v>20</v>
      </c>
      <c r="F7" s="8">
        <v>200</v>
      </c>
      <c r="G7" s="20">
        <v>0</v>
      </c>
      <c r="H7" s="20">
        <v>0</v>
      </c>
      <c r="I7" s="8">
        <v>6</v>
      </c>
      <c r="J7" s="8">
        <v>194</v>
      </c>
      <c r="K7" s="8">
        <v>0</v>
      </c>
      <c r="L7" s="8">
        <v>194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</v>
      </c>
      <c r="E8" s="6">
        <v>106</v>
      </c>
      <c r="F8" s="8">
        <v>424</v>
      </c>
      <c r="G8" s="20">
        <v>0</v>
      </c>
      <c r="H8" s="20">
        <v>0</v>
      </c>
      <c r="I8" s="8">
        <v>17.8</v>
      </c>
      <c r="J8" s="8">
        <v>406.2</v>
      </c>
      <c r="K8" s="8">
        <v>0</v>
      </c>
      <c r="L8" s="8">
        <v>406.2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7.0061503416856485</v>
      </c>
      <c r="E9" s="6">
        <v>439</v>
      </c>
      <c r="F9" s="8">
        <v>3075.7</v>
      </c>
      <c r="G9" s="20">
        <v>0</v>
      </c>
      <c r="H9" s="20">
        <v>0</v>
      </c>
      <c r="I9" s="8">
        <v>97.47</v>
      </c>
      <c r="J9" s="8">
        <v>2978.23</v>
      </c>
      <c r="K9" s="8">
        <v>0</v>
      </c>
      <c r="L9" s="8">
        <v>2978.23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3.032258064516129</v>
      </c>
      <c r="E10" s="6">
        <v>31</v>
      </c>
      <c r="F10" s="8">
        <v>94</v>
      </c>
      <c r="G10" s="20">
        <v>0</v>
      </c>
      <c r="H10" s="20">
        <v>0</v>
      </c>
      <c r="I10" s="8">
        <v>0.6</v>
      </c>
      <c r="J10" s="8">
        <v>93.4</v>
      </c>
      <c r="K10" s="8">
        <v>0</v>
      </c>
      <c r="L10" s="8">
        <v>93.4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3</v>
      </c>
      <c r="F11" s="8">
        <v>24</v>
      </c>
      <c r="G11" s="20">
        <v>0</v>
      </c>
      <c r="H11" s="20">
        <v>0</v>
      </c>
      <c r="I11" s="8">
        <v>0.8</v>
      </c>
      <c r="J11" s="8">
        <v>23.2</v>
      </c>
      <c r="K11" s="8">
        <v>0</v>
      </c>
      <c r="L11" s="8">
        <v>23.2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6.0348837209302326</v>
      </c>
      <c r="E12" s="6">
        <v>86</v>
      </c>
      <c r="F12" s="8">
        <v>519</v>
      </c>
      <c r="G12" s="20">
        <v>0</v>
      </c>
      <c r="H12" s="20">
        <v>0</v>
      </c>
      <c r="I12" s="8">
        <v>10.8</v>
      </c>
      <c r="J12" s="8">
        <v>508.2</v>
      </c>
      <c r="K12" s="8">
        <v>0</v>
      </c>
      <c r="L12" s="8">
        <v>508.2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3.051948051948052</v>
      </c>
      <c r="E13" s="6">
        <v>77</v>
      </c>
      <c r="F13" s="8">
        <v>235</v>
      </c>
      <c r="G13" s="20">
        <v>0</v>
      </c>
      <c r="H13" s="20">
        <v>0</v>
      </c>
      <c r="I13" s="8">
        <v>10.199999999999999</v>
      </c>
      <c r="J13" s="8">
        <v>224.8</v>
      </c>
      <c r="K13" s="8">
        <v>0</v>
      </c>
      <c r="L13" s="8">
        <v>224.8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8.0909090909090917</v>
      </c>
      <c r="E14" s="6">
        <v>22</v>
      </c>
      <c r="F14" s="8">
        <v>178</v>
      </c>
      <c r="G14" s="20">
        <v>0</v>
      </c>
      <c r="H14" s="20">
        <v>0</v>
      </c>
      <c r="I14" s="8">
        <v>5.6</v>
      </c>
      <c r="J14" s="8">
        <v>172.4</v>
      </c>
      <c r="K14" s="8">
        <v>0</v>
      </c>
      <c r="L14" s="8">
        <v>172.4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6.0191919191919192</v>
      </c>
      <c r="E15" s="6">
        <v>297</v>
      </c>
      <c r="F15" s="8">
        <v>1787.7</v>
      </c>
      <c r="G15" s="20">
        <v>3</v>
      </c>
      <c r="H15" s="20">
        <v>18</v>
      </c>
      <c r="I15" s="8">
        <v>59.8</v>
      </c>
      <c r="J15" s="8">
        <v>1709.9</v>
      </c>
      <c r="K15" s="8">
        <v>0</v>
      </c>
      <c r="L15" s="8">
        <v>1709.9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38</v>
      </c>
      <c r="F16" s="8">
        <v>152</v>
      </c>
      <c r="G16" s="20">
        <v>0</v>
      </c>
      <c r="H16" s="20">
        <v>0</v>
      </c>
      <c r="I16" s="8">
        <v>6.6</v>
      </c>
      <c r="J16" s="8">
        <v>145.4</v>
      </c>
      <c r="K16" s="8">
        <v>0</v>
      </c>
      <c r="L16" s="8">
        <v>145.4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2</v>
      </c>
      <c r="F17" s="8">
        <v>20</v>
      </c>
      <c r="G17" s="20">
        <v>0</v>
      </c>
      <c r="H17" s="20">
        <v>0</v>
      </c>
      <c r="I17" s="8">
        <v>1</v>
      </c>
      <c r="J17" s="8">
        <v>19</v>
      </c>
      <c r="K17" s="8">
        <v>0</v>
      </c>
      <c r="L17" s="8">
        <v>19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7.0075757575757578</v>
      </c>
      <c r="E18" s="6">
        <v>132</v>
      </c>
      <c r="F18" s="8">
        <v>925</v>
      </c>
      <c r="G18" s="20">
        <v>2</v>
      </c>
      <c r="H18" s="20">
        <v>14</v>
      </c>
      <c r="I18" s="8">
        <v>29.15</v>
      </c>
      <c r="J18" s="8">
        <v>881.85</v>
      </c>
      <c r="K18" s="8">
        <v>0</v>
      </c>
      <c r="L18" s="8">
        <v>881.85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3.0487804878048781</v>
      </c>
      <c r="E19" s="6">
        <v>41</v>
      </c>
      <c r="F19" s="8">
        <v>125</v>
      </c>
      <c r="G19" s="20">
        <v>0</v>
      </c>
      <c r="H19" s="20">
        <v>0</v>
      </c>
      <c r="I19" s="8">
        <v>5.4</v>
      </c>
      <c r="J19" s="8">
        <v>119.6</v>
      </c>
      <c r="K19" s="8">
        <v>0</v>
      </c>
      <c r="L19" s="8">
        <v>119.6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8.25</v>
      </c>
      <c r="E20" s="6">
        <v>4</v>
      </c>
      <c r="F20" s="8">
        <v>33</v>
      </c>
      <c r="G20" s="20">
        <v>0</v>
      </c>
      <c r="H20" s="20">
        <v>0</v>
      </c>
      <c r="I20" s="8">
        <v>0.8</v>
      </c>
      <c r="J20" s="8">
        <v>32.200000000000003</v>
      </c>
      <c r="K20" s="8">
        <v>0</v>
      </c>
      <c r="L20" s="8">
        <v>32.200000000000003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6.0185185185185182</v>
      </c>
      <c r="E21" s="6">
        <v>108</v>
      </c>
      <c r="F21" s="8">
        <v>650</v>
      </c>
      <c r="G21" s="20">
        <v>0</v>
      </c>
      <c r="H21" s="20">
        <v>0</v>
      </c>
      <c r="I21" s="8">
        <v>17.71</v>
      </c>
      <c r="J21" s="8">
        <v>632.29</v>
      </c>
      <c r="K21" s="8">
        <v>0</v>
      </c>
      <c r="L21" s="8">
        <v>632.29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2134</v>
      </c>
      <c r="F22" s="21">
        <f t="shared" si="1"/>
        <v>13100.7</v>
      </c>
      <c r="G22" s="9">
        <f t="shared" si="1"/>
        <v>6</v>
      </c>
      <c r="H22" s="9">
        <f t="shared" si="1"/>
        <v>38</v>
      </c>
      <c r="I22" s="21">
        <f t="shared" si="1"/>
        <v>444.37000000000006</v>
      </c>
      <c r="J22" s="21">
        <f t="shared" si="1"/>
        <v>12618.329999999998</v>
      </c>
      <c r="K22" s="21">
        <f t="shared" si="1"/>
        <v>0</v>
      </c>
      <c r="L22" s="21">
        <f t="shared" si="1"/>
        <v>12618.329999999998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3</v>
      </c>
      <c r="F24" s="8">
        <v>24</v>
      </c>
      <c r="G24" s="20">
        <v>0</v>
      </c>
      <c r="H24" s="20">
        <v>0</v>
      </c>
      <c r="I24" s="8">
        <v>0.8</v>
      </c>
      <c r="J24" s="8">
        <v>23.2</v>
      </c>
      <c r="K24" s="8">
        <v>0</v>
      </c>
      <c r="L24" s="8">
        <v>23.2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3.0152173913043474</v>
      </c>
      <c r="E25" s="6">
        <v>46</v>
      </c>
      <c r="F25" s="8">
        <v>138.69999999999999</v>
      </c>
      <c r="G25" s="20">
        <v>1</v>
      </c>
      <c r="H25" s="20">
        <v>3</v>
      </c>
      <c r="I25" s="8">
        <v>1.95</v>
      </c>
      <c r="J25" s="8">
        <v>133.75</v>
      </c>
      <c r="K25" s="8">
        <v>0</v>
      </c>
      <c r="L25" s="8">
        <v>133.75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6.0155963302752298</v>
      </c>
      <c r="E26" s="6">
        <v>109</v>
      </c>
      <c r="F26" s="8">
        <v>655.7</v>
      </c>
      <c r="G26" s="20">
        <v>0</v>
      </c>
      <c r="H26" s="20">
        <v>0</v>
      </c>
      <c r="I26" s="8">
        <v>13.2</v>
      </c>
      <c r="J26" s="8">
        <v>642.5</v>
      </c>
      <c r="K26" s="8">
        <v>0</v>
      </c>
      <c r="L26" s="8">
        <v>642.5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3.0931034482758624</v>
      </c>
      <c r="E27" s="6">
        <v>29</v>
      </c>
      <c r="F27" s="8">
        <v>89.7</v>
      </c>
      <c r="G27" s="20">
        <v>0</v>
      </c>
      <c r="H27" s="20">
        <v>0</v>
      </c>
      <c r="I27" s="8">
        <v>7.7</v>
      </c>
      <c r="J27" s="8">
        <v>82</v>
      </c>
      <c r="K27" s="8">
        <v>0</v>
      </c>
      <c r="L27" s="8">
        <v>82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6.11551724137931</v>
      </c>
      <c r="E28" s="6">
        <v>58</v>
      </c>
      <c r="F28" s="8">
        <v>354.7</v>
      </c>
      <c r="G28" s="20">
        <v>0</v>
      </c>
      <c r="H28" s="20">
        <v>0</v>
      </c>
      <c r="I28" s="8">
        <v>23.9</v>
      </c>
      <c r="J28" s="8">
        <v>330.8</v>
      </c>
      <c r="K28" s="8">
        <v>0</v>
      </c>
      <c r="L28" s="8">
        <v>330.8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3</v>
      </c>
      <c r="F29" s="8">
        <v>24</v>
      </c>
      <c r="G29" s="20">
        <v>0</v>
      </c>
      <c r="H29" s="20">
        <v>0</v>
      </c>
      <c r="I29" s="8">
        <v>0</v>
      </c>
      <c r="J29" s="8">
        <v>24</v>
      </c>
      <c r="K29" s="8">
        <v>0</v>
      </c>
      <c r="L29" s="8">
        <v>24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7</v>
      </c>
      <c r="F30" s="8">
        <v>56</v>
      </c>
      <c r="G30" s="20">
        <v>0</v>
      </c>
      <c r="H30" s="20">
        <v>0</v>
      </c>
      <c r="I30" s="8">
        <v>0.8</v>
      </c>
      <c r="J30" s="8">
        <v>55.2</v>
      </c>
      <c r="K30" s="8">
        <v>0</v>
      </c>
      <c r="L30" s="8">
        <v>55.2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6.0473333333333334</v>
      </c>
      <c r="E31" s="6">
        <v>150</v>
      </c>
      <c r="F31" s="8">
        <v>907.1</v>
      </c>
      <c r="G31" s="20">
        <v>1</v>
      </c>
      <c r="H31" s="20">
        <v>6</v>
      </c>
      <c r="I31" s="8">
        <v>35.17</v>
      </c>
      <c r="J31" s="8">
        <v>865.93</v>
      </c>
      <c r="K31" s="8">
        <v>0</v>
      </c>
      <c r="L31" s="8">
        <v>865.93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3.0519230769230767</v>
      </c>
      <c r="E32" s="6">
        <v>52</v>
      </c>
      <c r="F32" s="8">
        <v>158.69999999999999</v>
      </c>
      <c r="G32" s="20">
        <v>0</v>
      </c>
      <c r="H32" s="20">
        <v>0</v>
      </c>
      <c r="I32" s="8">
        <v>5.76</v>
      </c>
      <c r="J32" s="8">
        <v>152.94</v>
      </c>
      <c r="K32" s="8">
        <v>0</v>
      </c>
      <c r="L32" s="8">
        <v>152.94</v>
      </c>
      <c r="M32" s="1">
        <v>1</v>
      </c>
      <c r="N32" s="8">
        <v>0</v>
      </c>
    </row>
    <row r="33" spans="1:14" x14ac:dyDescent="0.35">
      <c r="A33" t="s">
        <v>30</v>
      </c>
      <c r="B33" t="s">
        <v>31</v>
      </c>
      <c r="C33" t="s">
        <v>23</v>
      </c>
      <c r="D33" s="37">
        <f t="shared" si="0"/>
        <v>6.0423728813559325</v>
      </c>
      <c r="E33" s="6">
        <v>118</v>
      </c>
      <c r="F33" s="8">
        <v>713</v>
      </c>
      <c r="G33" s="20">
        <v>0</v>
      </c>
      <c r="H33" s="20">
        <v>0</v>
      </c>
      <c r="I33" s="8">
        <v>24.41</v>
      </c>
      <c r="J33" s="8">
        <v>688.59</v>
      </c>
      <c r="K33" s="8">
        <v>0</v>
      </c>
      <c r="L33" s="8">
        <v>688.59</v>
      </c>
      <c r="M33" s="1">
        <v>1</v>
      </c>
      <c r="N33" s="8">
        <v>0</v>
      </c>
    </row>
    <row r="34" spans="1:14" x14ac:dyDescent="0.35">
      <c r="A34" t="s">
        <v>28</v>
      </c>
      <c r="B34" t="s">
        <v>29</v>
      </c>
      <c r="C34" t="s">
        <v>23</v>
      </c>
      <c r="D34" s="37">
        <f t="shared" si="0"/>
        <v>3</v>
      </c>
      <c r="E34" s="6">
        <v>33</v>
      </c>
      <c r="F34" s="8">
        <v>99</v>
      </c>
      <c r="G34" s="20">
        <v>0</v>
      </c>
      <c r="H34" s="20">
        <v>0</v>
      </c>
      <c r="I34" s="8">
        <v>10.5</v>
      </c>
      <c r="J34" s="8">
        <v>88.5</v>
      </c>
      <c r="K34" s="8">
        <v>0</v>
      </c>
      <c r="L34" s="8">
        <v>88.5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8.6666666666666661</v>
      </c>
      <c r="E35" s="6">
        <v>3</v>
      </c>
      <c r="F35" s="8">
        <v>26</v>
      </c>
      <c r="G35" s="20">
        <v>0</v>
      </c>
      <c r="H35" s="20">
        <v>0</v>
      </c>
      <c r="I35" s="8">
        <v>0.8</v>
      </c>
      <c r="J35" s="8">
        <v>25.2</v>
      </c>
      <c r="K35" s="8">
        <v>0</v>
      </c>
      <c r="L35" s="8">
        <v>25.2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611</v>
      </c>
      <c r="F36" s="21">
        <f t="shared" si="2"/>
        <v>3246.6</v>
      </c>
      <c r="G36" s="9">
        <f t="shared" si="2"/>
        <v>2</v>
      </c>
      <c r="H36" s="9">
        <f t="shared" si="2"/>
        <v>9</v>
      </c>
      <c r="I36" s="21">
        <f t="shared" si="2"/>
        <v>124.99</v>
      </c>
      <c r="J36" s="21">
        <f t="shared" si="2"/>
        <v>3112.61</v>
      </c>
      <c r="K36" s="21">
        <f t="shared" si="2"/>
        <v>0</v>
      </c>
      <c r="L36" s="21">
        <f t="shared" si="2"/>
        <v>3112.61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35</v>
      </c>
      <c r="F38" s="8">
        <v>245</v>
      </c>
      <c r="G38" s="20">
        <v>1</v>
      </c>
      <c r="H38" s="20">
        <v>7</v>
      </c>
      <c r="I38" s="8">
        <v>5.6</v>
      </c>
      <c r="J38" s="8">
        <v>232.4</v>
      </c>
      <c r="K38" s="8">
        <v>0</v>
      </c>
      <c r="L38" s="8">
        <v>232.4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3" si="3">F39/E39</f>
        <v>12</v>
      </c>
      <c r="E39" s="6">
        <v>59</v>
      </c>
      <c r="F39" s="8">
        <v>708</v>
      </c>
      <c r="G39" s="20">
        <v>1</v>
      </c>
      <c r="H39" s="20">
        <v>12</v>
      </c>
      <c r="I39" s="8">
        <v>72.599999999999994</v>
      </c>
      <c r="J39" s="8">
        <v>623.4</v>
      </c>
      <c r="K39" s="8">
        <v>0</v>
      </c>
      <c r="L39" s="8">
        <v>623.4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23</v>
      </c>
      <c r="F40" s="8">
        <v>391</v>
      </c>
      <c r="G40" s="20">
        <v>0</v>
      </c>
      <c r="H40" s="20">
        <v>0</v>
      </c>
      <c r="I40" s="8">
        <v>35.700000000000003</v>
      </c>
      <c r="J40" s="8">
        <v>355.3</v>
      </c>
      <c r="K40" s="8">
        <v>0</v>
      </c>
      <c r="L40" s="8">
        <v>355.3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39</v>
      </c>
      <c r="F41" s="8">
        <v>226.2</v>
      </c>
      <c r="G41" s="20">
        <v>0</v>
      </c>
      <c r="H41" s="20">
        <v>0</v>
      </c>
      <c r="I41" s="8">
        <v>29</v>
      </c>
      <c r="J41" s="8">
        <v>197.2</v>
      </c>
      <c r="K41" s="8">
        <v>0</v>
      </c>
      <c r="L41" s="8">
        <v>197.2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42</v>
      </c>
      <c r="F42" s="8">
        <v>84</v>
      </c>
      <c r="G42" s="20">
        <v>0</v>
      </c>
      <c r="H42" s="20">
        <v>0</v>
      </c>
      <c r="I42" s="8">
        <v>2.6</v>
      </c>
      <c r="J42" s="8">
        <v>81.400000000000006</v>
      </c>
      <c r="K42" s="8">
        <v>0</v>
      </c>
      <c r="L42" s="8">
        <v>81.400000000000006</v>
      </c>
      <c r="M42" s="1">
        <v>1</v>
      </c>
      <c r="N42" s="8">
        <v>0</v>
      </c>
    </row>
    <row r="43" spans="1:14" x14ac:dyDescent="0.35">
      <c r="A43" t="s">
        <v>95</v>
      </c>
      <c r="B43" t="s">
        <v>96</v>
      </c>
      <c r="C43" t="s">
        <v>84</v>
      </c>
      <c r="D43" s="37">
        <f t="shared" si="3"/>
        <v>4.5</v>
      </c>
      <c r="E43" s="6">
        <v>79</v>
      </c>
      <c r="F43" s="8">
        <v>355.5</v>
      </c>
      <c r="G43" s="20">
        <v>0</v>
      </c>
      <c r="H43" s="20">
        <v>0</v>
      </c>
      <c r="I43" s="8">
        <v>20.93</v>
      </c>
      <c r="J43" s="8">
        <v>334.57</v>
      </c>
      <c r="K43" s="8">
        <v>0</v>
      </c>
      <c r="L43" s="8">
        <v>334.57</v>
      </c>
      <c r="M43" s="1">
        <v>1</v>
      </c>
      <c r="N43" s="8">
        <v>0</v>
      </c>
    </row>
    <row r="44" spans="1:14" x14ac:dyDescent="0.35">
      <c r="A44" t="s">
        <v>97</v>
      </c>
      <c r="B44" t="s">
        <v>98</v>
      </c>
      <c r="C44" t="s">
        <v>84</v>
      </c>
      <c r="D44" s="37">
        <f t="shared" si="3"/>
        <v>7.5</v>
      </c>
      <c r="E44" s="6">
        <v>29</v>
      </c>
      <c r="F44" s="8">
        <v>217.5</v>
      </c>
      <c r="G44" s="20">
        <v>0</v>
      </c>
      <c r="H44" s="20">
        <v>0</v>
      </c>
      <c r="I44" s="8">
        <v>21.38</v>
      </c>
      <c r="J44" s="8">
        <v>196.12</v>
      </c>
      <c r="K44" s="8">
        <v>0</v>
      </c>
      <c r="L44" s="8">
        <v>196.12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3"/>
        <v>4</v>
      </c>
      <c r="E45" s="6">
        <v>40</v>
      </c>
      <c r="F45" s="8">
        <v>160</v>
      </c>
      <c r="G45" s="20">
        <v>0</v>
      </c>
      <c r="H45" s="20">
        <v>0</v>
      </c>
      <c r="I45" s="8">
        <v>8.6</v>
      </c>
      <c r="J45" s="8">
        <v>151.4</v>
      </c>
      <c r="K45" s="8">
        <v>0</v>
      </c>
      <c r="L45" s="8">
        <v>151.4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3"/>
        <v>6</v>
      </c>
      <c r="E46" s="6">
        <v>17</v>
      </c>
      <c r="F46" s="8">
        <v>102</v>
      </c>
      <c r="G46" s="20">
        <v>0</v>
      </c>
      <c r="H46" s="20">
        <v>0</v>
      </c>
      <c r="I46" s="8">
        <v>3.6</v>
      </c>
      <c r="J46" s="8">
        <v>98.4</v>
      </c>
      <c r="K46" s="8">
        <v>0</v>
      </c>
      <c r="L46" s="8">
        <v>98.4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>F47/E47</f>
        <v>3.8</v>
      </c>
      <c r="E47" s="6">
        <v>8</v>
      </c>
      <c r="F47" s="8">
        <v>30.4</v>
      </c>
      <c r="G47" s="20">
        <v>0</v>
      </c>
      <c r="H47" s="20">
        <v>0</v>
      </c>
      <c r="I47" s="8">
        <v>0.38</v>
      </c>
      <c r="J47" s="8">
        <v>30.02</v>
      </c>
      <c r="K47" s="8">
        <v>0</v>
      </c>
      <c r="L47" s="8">
        <v>30.02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>F48/E48</f>
        <v>1</v>
      </c>
      <c r="E48" s="6">
        <v>105</v>
      </c>
      <c r="F48" s="8">
        <v>105</v>
      </c>
      <c r="G48" s="20">
        <v>0</v>
      </c>
      <c r="H48" s="20">
        <v>0</v>
      </c>
      <c r="I48" s="8">
        <v>7.7</v>
      </c>
      <c r="J48" s="8">
        <v>97.3</v>
      </c>
      <c r="K48" s="8">
        <v>0</v>
      </c>
      <c r="L48" s="8">
        <v>97.3</v>
      </c>
      <c r="M48" s="1">
        <v>1</v>
      </c>
      <c r="N48" s="8">
        <v>0</v>
      </c>
    </row>
    <row r="49" spans="1:14" ht="15" thickBot="1" x14ac:dyDescent="0.4">
      <c r="E49" s="9">
        <f t="shared" ref="E49:L49" si="4">SUM(E38:E48)</f>
        <v>476</v>
      </c>
      <c r="F49" s="21">
        <f t="shared" si="4"/>
        <v>2624.6</v>
      </c>
      <c r="G49" s="9">
        <f t="shared" si="4"/>
        <v>2</v>
      </c>
      <c r="H49" s="9">
        <f t="shared" si="4"/>
        <v>19</v>
      </c>
      <c r="I49" s="21">
        <f t="shared" si="4"/>
        <v>208.08999999999995</v>
      </c>
      <c r="J49" s="21">
        <f t="shared" si="4"/>
        <v>2397.5100000000002</v>
      </c>
      <c r="K49" s="21">
        <f t="shared" si="4"/>
        <v>0</v>
      </c>
      <c r="L49" s="21">
        <f t="shared" si="4"/>
        <v>2397.5100000000002</v>
      </c>
      <c r="M49" s="1"/>
    </row>
    <row r="50" spans="1:14" ht="15" thickTop="1" x14ac:dyDescent="0.35">
      <c r="A50" s="15" t="s">
        <v>285</v>
      </c>
      <c r="M50" s="1"/>
    </row>
    <row r="51" spans="1:14" x14ac:dyDescent="0.35">
      <c r="A51" t="s">
        <v>213</v>
      </c>
      <c r="B51" t="s">
        <v>212</v>
      </c>
      <c r="C51" t="s">
        <v>209</v>
      </c>
      <c r="D51" s="37">
        <f t="shared" si="3"/>
        <v>5</v>
      </c>
      <c r="E51" s="6">
        <v>9</v>
      </c>
      <c r="F51" s="8">
        <v>45</v>
      </c>
      <c r="G51" s="20">
        <v>2</v>
      </c>
      <c r="H51" s="20">
        <v>10</v>
      </c>
      <c r="I51" s="8">
        <v>0</v>
      </c>
      <c r="J51" s="8">
        <v>35</v>
      </c>
      <c r="K51" s="8">
        <v>0</v>
      </c>
      <c r="L51" s="8">
        <v>35</v>
      </c>
      <c r="M51" s="1">
        <v>1</v>
      </c>
      <c r="N51" s="8">
        <v>0</v>
      </c>
    </row>
    <row r="52" spans="1:14" x14ac:dyDescent="0.35">
      <c r="A52" t="s">
        <v>211</v>
      </c>
      <c r="B52" t="s">
        <v>210</v>
      </c>
      <c r="C52" t="s">
        <v>209</v>
      </c>
      <c r="D52" s="37">
        <f t="shared" si="3"/>
        <v>5.8</v>
      </c>
      <c r="E52" s="6">
        <v>2</v>
      </c>
      <c r="F52" s="8">
        <v>11.6</v>
      </c>
      <c r="G52" s="20">
        <v>0</v>
      </c>
      <c r="H52" s="20">
        <v>0</v>
      </c>
      <c r="I52" s="8">
        <v>0.87</v>
      </c>
      <c r="J52" s="8">
        <v>10.73</v>
      </c>
      <c r="K52" s="8">
        <v>0</v>
      </c>
      <c r="L52" s="8">
        <v>10.73</v>
      </c>
      <c r="M52" s="1">
        <v>1</v>
      </c>
      <c r="N52" s="8">
        <v>0</v>
      </c>
    </row>
    <row r="53" spans="1:14" x14ac:dyDescent="0.35">
      <c r="A53" t="s">
        <v>215</v>
      </c>
      <c r="B53" t="s">
        <v>214</v>
      </c>
      <c r="C53" t="s">
        <v>209</v>
      </c>
      <c r="D53" s="37">
        <f t="shared" si="3"/>
        <v>5.8</v>
      </c>
      <c r="E53" s="6">
        <v>2</v>
      </c>
      <c r="F53" s="8">
        <v>11.6</v>
      </c>
      <c r="G53" s="20">
        <v>0</v>
      </c>
      <c r="H53" s="20">
        <v>0</v>
      </c>
      <c r="I53" s="8">
        <v>5.8</v>
      </c>
      <c r="J53" s="8">
        <v>5.8</v>
      </c>
      <c r="K53" s="8">
        <v>0</v>
      </c>
      <c r="L53" s="8">
        <v>5.8</v>
      </c>
      <c r="M53" s="1">
        <v>1</v>
      </c>
      <c r="N53" s="8">
        <v>0</v>
      </c>
    </row>
    <row r="54" spans="1:14" ht="15" thickBot="1" x14ac:dyDescent="0.4">
      <c r="E54" s="9">
        <f t="shared" ref="E54:L54" si="5">SUM(E51:E53)</f>
        <v>13</v>
      </c>
      <c r="F54" s="21">
        <f t="shared" si="5"/>
        <v>68.2</v>
      </c>
      <c r="G54" s="9">
        <f t="shared" si="5"/>
        <v>2</v>
      </c>
      <c r="H54" s="9">
        <f t="shared" si="5"/>
        <v>10</v>
      </c>
      <c r="I54" s="21">
        <f t="shared" si="5"/>
        <v>6.67</v>
      </c>
      <c r="J54" s="21">
        <f t="shared" si="5"/>
        <v>51.53</v>
      </c>
      <c r="K54" s="21">
        <f t="shared" si="5"/>
        <v>0</v>
      </c>
      <c r="L54" s="21">
        <f t="shared" si="5"/>
        <v>51.53</v>
      </c>
    </row>
    <row r="55" spans="1:14" ht="15" thickTop="1" x14ac:dyDescent="0.35">
      <c r="A55" s="15" t="s">
        <v>280</v>
      </c>
      <c r="M55" s="1"/>
    </row>
    <row r="56" spans="1:14" x14ac:dyDescent="0.35">
      <c r="A56" t="s">
        <v>103</v>
      </c>
      <c r="B56" t="s">
        <v>104</v>
      </c>
      <c r="C56" t="s">
        <v>105</v>
      </c>
      <c r="D56" s="37">
        <f t="shared" ref="D56:D91" si="6">F56/E56</f>
        <v>3.8</v>
      </c>
      <c r="E56" s="6">
        <v>78</v>
      </c>
      <c r="F56" s="8">
        <v>296.39999999999998</v>
      </c>
      <c r="G56" s="20">
        <v>0</v>
      </c>
      <c r="H56" s="20">
        <v>0</v>
      </c>
      <c r="I56" s="8">
        <v>28.69</v>
      </c>
      <c r="J56" s="8">
        <v>267.70999999999998</v>
      </c>
      <c r="K56" s="8">
        <v>0</v>
      </c>
      <c r="L56" s="8">
        <v>267.70999999999998</v>
      </c>
      <c r="M56" s="1">
        <v>1</v>
      </c>
      <c r="N56" s="8">
        <v>0</v>
      </c>
    </row>
    <row r="57" spans="1:14" x14ac:dyDescent="0.35">
      <c r="A57" t="s">
        <v>106</v>
      </c>
      <c r="B57" t="s">
        <v>107</v>
      </c>
      <c r="C57" t="s">
        <v>105</v>
      </c>
      <c r="D57" s="37">
        <f t="shared" si="6"/>
        <v>2.8</v>
      </c>
      <c r="E57" s="6">
        <v>20</v>
      </c>
      <c r="F57" s="8">
        <v>56</v>
      </c>
      <c r="G57" s="20">
        <v>0</v>
      </c>
      <c r="H57" s="20">
        <v>0</v>
      </c>
      <c r="I57" s="8">
        <v>0.56000000000000005</v>
      </c>
      <c r="J57" s="8">
        <v>55.44</v>
      </c>
      <c r="K57" s="8">
        <v>0</v>
      </c>
      <c r="L57" s="8">
        <v>55.44</v>
      </c>
      <c r="M57" s="1">
        <v>1</v>
      </c>
      <c r="N57" s="8">
        <v>0</v>
      </c>
    </row>
    <row r="58" spans="1:14" x14ac:dyDescent="0.35">
      <c r="A58" t="s">
        <v>131</v>
      </c>
      <c r="B58" t="s">
        <v>132</v>
      </c>
      <c r="C58" t="s">
        <v>105</v>
      </c>
      <c r="D58" s="37">
        <f t="shared" si="6"/>
        <v>3.6702127659574466</v>
      </c>
      <c r="E58" s="6">
        <v>94</v>
      </c>
      <c r="F58" s="8">
        <v>345</v>
      </c>
      <c r="G58" s="20">
        <v>0</v>
      </c>
      <c r="H58" s="20">
        <v>0</v>
      </c>
      <c r="I58" s="8">
        <v>17.41</v>
      </c>
      <c r="J58" s="8">
        <v>327.58999999999997</v>
      </c>
      <c r="K58" s="8">
        <v>0</v>
      </c>
      <c r="L58" s="8">
        <v>327.58999999999997</v>
      </c>
      <c r="M58" s="1">
        <v>1</v>
      </c>
      <c r="N58" s="8">
        <v>0</v>
      </c>
    </row>
    <row r="59" spans="1:14" x14ac:dyDescent="0.35">
      <c r="A59" t="s">
        <v>133</v>
      </c>
      <c r="B59" t="s">
        <v>134</v>
      </c>
      <c r="C59" t="s">
        <v>105</v>
      </c>
      <c r="D59" s="37">
        <f t="shared" si="6"/>
        <v>2.5416666666666665</v>
      </c>
      <c r="E59" s="6">
        <v>48</v>
      </c>
      <c r="F59" s="8">
        <v>122</v>
      </c>
      <c r="G59" s="20">
        <v>0</v>
      </c>
      <c r="H59" s="20">
        <v>0</v>
      </c>
      <c r="I59" s="8">
        <v>3.3</v>
      </c>
      <c r="J59" s="8">
        <v>118.7</v>
      </c>
      <c r="K59" s="8">
        <v>0</v>
      </c>
      <c r="L59" s="8">
        <v>118.7</v>
      </c>
      <c r="M59" s="1">
        <v>1</v>
      </c>
      <c r="N59" s="8">
        <v>0</v>
      </c>
    </row>
    <row r="60" spans="1:14" x14ac:dyDescent="0.35">
      <c r="A60" t="s">
        <v>139</v>
      </c>
      <c r="B60" t="s">
        <v>140</v>
      </c>
      <c r="C60" t="s">
        <v>105</v>
      </c>
      <c r="D60" s="37">
        <f t="shared" si="6"/>
        <v>2</v>
      </c>
      <c r="E60" s="6">
        <v>36</v>
      </c>
      <c r="F60" s="8">
        <v>72</v>
      </c>
      <c r="G60" s="20">
        <v>0</v>
      </c>
      <c r="H60" s="20">
        <v>0</v>
      </c>
      <c r="I60" s="8">
        <v>1.1000000000000001</v>
      </c>
      <c r="J60" s="8">
        <v>70.900000000000006</v>
      </c>
      <c r="K60" s="8">
        <v>0</v>
      </c>
      <c r="L60" s="8">
        <v>70.900000000000006</v>
      </c>
      <c r="M60" s="1">
        <v>1</v>
      </c>
      <c r="N60" s="8">
        <v>0</v>
      </c>
    </row>
    <row r="61" spans="1:14" x14ac:dyDescent="0.35">
      <c r="A61" t="s">
        <v>141</v>
      </c>
      <c r="B61" t="s">
        <v>142</v>
      </c>
      <c r="C61" t="s">
        <v>105</v>
      </c>
      <c r="D61" s="37">
        <f t="shared" si="6"/>
        <v>3</v>
      </c>
      <c r="E61" s="6">
        <v>104</v>
      </c>
      <c r="F61" s="8">
        <v>312</v>
      </c>
      <c r="G61" s="20">
        <v>0</v>
      </c>
      <c r="H61" s="20">
        <v>0</v>
      </c>
      <c r="I61" s="8">
        <v>25.95</v>
      </c>
      <c r="J61" s="8">
        <v>286.05</v>
      </c>
      <c r="K61" s="8">
        <v>0</v>
      </c>
      <c r="L61" s="8">
        <v>286.05</v>
      </c>
      <c r="M61" s="1">
        <v>1</v>
      </c>
      <c r="N61" s="8">
        <v>0</v>
      </c>
    </row>
    <row r="62" spans="1:14" x14ac:dyDescent="0.35">
      <c r="A62" t="s">
        <v>143</v>
      </c>
      <c r="B62" t="s">
        <v>144</v>
      </c>
      <c r="C62" t="s">
        <v>105</v>
      </c>
      <c r="D62" s="37">
        <f t="shared" si="6"/>
        <v>3.2602739726027399</v>
      </c>
      <c r="E62" s="6">
        <v>511</v>
      </c>
      <c r="F62" s="8">
        <v>1666</v>
      </c>
      <c r="G62" s="20">
        <v>0</v>
      </c>
      <c r="H62" s="20">
        <v>0</v>
      </c>
      <c r="I62" s="8">
        <v>66.3</v>
      </c>
      <c r="J62" s="8">
        <v>1599.7</v>
      </c>
      <c r="K62" s="8">
        <v>0</v>
      </c>
      <c r="L62" s="8">
        <v>1599.7</v>
      </c>
      <c r="M62" s="1">
        <v>1</v>
      </c>
      <c r="N62" s="8">
        <v>0</v>
      </c>
    </row>
    <row r="63" spans="1:14" x14ac:dyDescent="0.35">
      <c r="A63" t="s">
        <v>145</v>
      </c>
      <c r="B63" t="s">
        <v>146</v>
      </c>
      <c r="C63" t="s">
        <v>105</v>
      </c>
      <c r="D63" s="37">
        <f t="shared" si="6"/>
        <v>2.1205128205128205</v>
      </c>
      <c r="E63" s="6">
        <v>195</v>
      </c>
      <c r="F63" s="8">
        <v>413.5</v>
      </c>
      <c r="G63" s="20">
        <v>1</v>
      </c>
      <c r="H63" s="20">
        <v>2.5</v>
      </c>
      <c r="I63" s="8">
        <v>9</v>
      </c>
      <c r="J63" s="8">
        <v>402</v>
      </c>
      <c r="K63" s="8">
        <v>0</v>
      </c>
      <c r="L63" s="8">
        <v>402</v>
      </c>
      <c r="M63" s="1">
        <v>1</v>
      </c>
      <c r="N63" s="8">
        <v>0</v>
      </c>
    </row>
    <row r="64" spans="1:14" x14ac:dyDescent="0.35">
      <c r="A64" t="s">
        <v>147</v>
      </c>
      <c r="B64" t="s">
        <v>148</v>
      </c>
      <c r="C64" t="s">
        <v>105</v>
      </c>
      <c r="D64" s="37">
        <f t="shared" si="6"/>
        <v>3</v>
      </c>
      <c r="E64" s="6">
        <v>36</v>
      </c>
      <c r="F64" s="8">
        <v>108</v>
      </c>
      <c r="G64" s="20">
        <v>0</v>
      </c>
      <c r="H64" s="20">
        <v>0</v>
      </c>
      <c r="I64" s="8">
        <v>5.4</v>
      </c>
      <c r="J64" s="8">
        <v>102.6</v>
      </c>
      <c r="K64" s="8">
        <v>0</v>
      </c>
      <c r="L64" s="8">
        <v>102.6</v>
      </c>
      <c r="M64" s="1">
        <v>1</v>
      </c>
      <c r="N64" s="8">
        <v>0</v>
      </c>
    </row>
    <row r="65" spans="1:14" x14ac:dyDescent="0.35">
      <c r="A65" t="s">
        <v>149</v>
      </c>
      <c r="B65" t="s">
        <v>150</v>
      </c>
      <c r="C65" t="s">
        <v>105</v>
      </c>
      <c r="D65" s="37">
        <f t="shared" si="6"/>
        <v>2</v>
      </c>
      <c r="E65" s="6">
        <v>20</v>
      </c>
      <c r="F65" s="8">
        <v>40</v>
      </c>
      <c r="G65" s="20">
        <v>0</v>
      </c>
      <c r="H65" s="20">
        <v>0</v>
      </c>
      <c r="I65" s="8">
        <v>1.87</v>
      </c>
      <c r="J65" s="8">
        <v>38.130000000000003</v>
      </c>
      <c r="K65" s="8">
        <v>0</v>
      </c>
      <c r="L65" s="8">
        <v>38.130000000000003</v>
      </c>
      <c r="M65" s="1">
        <v>1</v>
      </c>
      <c r="N65" s="8">
        <v>0</v>
      </c>
    </row>
    <row r="66" spans="1:14" x14ac:dyDescent="0.35">
      <c r="A66" t="s">
        <v>151</v>
      </c>
      <c r="B66" t="s">
        <v>152</v>
      </c>
      <c r="C66" t="s">
        <v>105</v>
      </c>
      <c r="D66" s="37">
        <f t="shared" si="6"/>
        <v>3</v>
      </c>
      <c r="E66" s="6">
        <v>9</v>
      </c>
      <c r="F66" s="8">
        <v>27</v>
      </c>
      <c r="G66" s="20">
        <v>0</v>
      </c>
      <c r="H66" s="20">
        <v>0</v>
      </c>
      <c r="I66" s="8">
        <v>0.6</v>
      </c>
      <c r="J66" s="8">
        <v>26.4</v>
      </c>
      <c r="K66" s="8">
        <v>0</v>
      </c>
      <c r="L66" s="8">
        <v>26.4</v>
      </c>
      <c r="M66" s="1">
        <v>1</v>
      </c>
      <c r="N66" s="8">
        <v>0</v>
      </c>
    </row>
    <row r="67" spans="1:14" x14ac:dyDescent="0.35">
      <c r="A67" t="s">
        <v>153</v>
      </c>
      <c r="B67" t="s">
        <v>154</v>
      </c>
      <c r="C67" t="s">
        <v>105</v>
      </c>
      <c r="D67" s="37">
        <f t="shared" si="6"/>
        <v>2</v>
      </c>
      <c r="E67" s="6">
        <v>4</v>
      </c>
      <c r="F67" s="8">
        <v>8</v>
      </c>
      <c r="G67" s="20">
        <v>0</v>
      </c>
      <c r="H67" s="20">
        <v>0</v>
      </c>
      <c r="I67" s="8">
        <v>0</v>
      </c>
      <c r="J67" s="8">
        <v>8</v>
      </c>
      <c r="K67" s="8">
        <v>0</v>
      </c>
      <c r="L67" s="8">
        <v>8</v>
      </c>
      <c r="M67" s="1">
        <v>1</v>
      </c>
      <c r="N67" s="8">
        <v>0</v>
      </c>
    </row>
    <row r="68" spans="1:14" x14ac:dyDescent="0.35">
      <c r="A68" t="s">
        <v>155</v>
      </c>
      <c r="B68" t="s">
        <v>156</v>
      </c>
      <c r="C68" t="s">
        <v>105</v>
      </c>
      <c r="D68" s="37">
        <f t="shared" si="6"/>
        <v>3</v>
      </c>
      <c r="E68" s="6">
        <v>3</v>
      </c>
      <c r="F68" s="8">
        <v>9</v>
      </c>
      <c r="G68" s="20">
        <v>0</v>
      </c>
      <c r="H68" s="20">
        <v>0</v>
      </c>
      <c r="I68" s="8">
        <v>0</v>
      </c>
      <c r="J68" s="8">
        <v>9</v>
      </c>
      <c r="K68" s="8">
        <v>0</v>
      </c>
      <c r="L68" s="8">
        <v>9</v>
      </c>
      <c r="M68" s="1">
        <v>1</v>
      </c>
      <c r="N68" s="8">
        <v>0</v>
      </c>
    </row>
    <row r="69" spans="1:14" x14ac:dyDescent="0.35">
      <c r="A69" t="s">
        <v>204</v>
      </c>
      <c r="B69" t="s">
        <v>203</v>
      </c>
      <c r="C69" t="s">
        <v>105</v>
      </c>
      <c r="D69" s="37">
        <f t="shared" si="6"/>
        <v>2</v>
      </c>
      <c r="E69" s="6">
        <v>3</v>
      </c>
      <c r="F69" s="8">
        <v>6</v>
      </c>
      <c r="G69" s="20">
        <v>0</v>
      </c>
      <c r="H69" s="20">
        <v>0</v>
      </c>
      <c r="I69" s="8">
        <v>2</v>
      </c>
      <c r="J69" s="8">
        <v>4</v>
      </c>
      <c r="K69" s="8">
        <v>0</v>
      </c>
      <c r="L69" s="8">
        <v>4</v>
      </c>
      <c r="M69" s="1">
        <v>1</v>
      </c>
      <c r="N69" s="8">
        <v>0</v>
      </c>
    </row>
    <row r="70" spans="1:14" x14ac:dyDescent="0.35">
      <c r="A70" t="s">
        <v>157</v>
      </c>
      <c r="B70" t="s">
        <v>158</v>
      </c>
      <c r="C70" t="s">
        <v>105</v>
      </c>
      <c r="D70" s="37">
        <f t="shared" si="6"/>
        <v>3</v>
      </c>
      <c r="E70" s="6">
        <v>12</v>
      </c>
      <c r="F70" s="8">
        <v>36</v>
      </c>
      <c r="G70" s="20">
        <v>0</v>
      </c>
      <c r="H70" s="20">
        <v>0</v>
      </c>
      <c r="I70" s="8">
        <v>0.3</v>
      </c>
      <c r="J70" s="8">
        <v>35.700000000000003</v>
      </c>
      <c r="K70" s="8">
        <v>0</v>
      </c>
      <c r="L70" s="8">
        <v>35.700000000000003</v>
      </c>
      <c r="M70" s="1">
        <v>1</v>
      </c>
      <c r="N70" s="8">
        <v>0</v>
      </c>
    </row>
    <row r="71" spans="1:14" x14ac:dyDescent="0.35">
      <c r="A71" t="s">
        <v>159</v>
      </c>
      <c r="B71" t="s">
        <v>160</v>
      </c>
      <c r="C71" t="s">
        <v>105</v>
      </c>
      <c r="D71" s="37">
        <f t="shared" si="6"/>
        <v>2</v>
      </c>
      <c r="E71" s="6">
        <v>3</v>
      </c>
      <c r="F71" s="8">
        <v>6</v>
      </c>
      <c r="G71" s="20">
        <v>0</v>
      </c>
      <c r="H71" s="20">
        <v>0</v>
      </c>
      <c r="I71" s="8">
        <v>0.4</v>
      </c>
      <c r="J71" s="8">
        <v>5.6</v>
      </c>
      <c r="K71" s="8">
        <v>0</v>
      </c>
      <c r="L71" s="8">
        <v>5.6</v>
      </c>
      <c r="M71" s="1">
        <v>1</v>
      </c>
      <c r="N71" s="8">
        <v>0</v>
      </c>
    </row>
    <row r="72" spans="1:14" x14ac:dyDescent="0.35">
      <c r="A72" t="s">
        <v>161</v>
      </c>
      <c r="B72" t="s">
        <v>162</v>
      </c>
      <c r="C72" t="s">
        <v>105</v>
      </c>
      <c r="D72" s="37">
        <f t="shared" si="6"/>
        <v>3</v>
      </c>
      <c r="E72" s="6">
        <v>4</v>
      </c>
      <c r="F72" s="8">
        <v>12</v>
      </c>
      <c r="G72" s="20">
        <v>0</v>
      </c>
      <c r="H72" s="20">
        <v>0</v>
      </c>
      <c r="I72" s="8">
        <v>0.6</v>
      </c>
      <c r="J72" s="8">
        <v>11.4</v>
      </c>
      <c r="K72" s="8">
        <v>0</v>
      </c>
      <c r="L72" s="8">
        <v>11.4</v>
      </c>
      <c r="M72" s="1">
        <v>1</v>
      </c>
      <c r="N72" s="8">
        <v>0</v>
      </c>
    </row>
    <row r="73" spans="1:14" x14ac:dyDescent="0.35">
      <c r="A73" t="s">
        <v>163</v>
      </c>
      <c r="B73" t="s">
        <v>164</v>
      </c>
      <c r="C73" t="s">
        <v>105</v>
      </c>
      <c r="D73" s="37">
        <f t="shared" si="6"/>
        <v>2</v>
      </c>
      <c r="E73" s="6">
        <v>5</v>
      </c>
      <c r="F73" s="8">
        <v>10</v>
      </c>
      <c r="G73" s="20">
        <v>0</v>
      </c>
      <c r="H73" s="20">
        <v>0</v>
      </c>
      <c r="I73" s="8">
        <v>0</v>
      </c>
      <c r="J73" s="8">
        <v>10</v>
      </c>
      <c r="K73" s="8">
        <v>0</v>
      </c>
      <c r="L73" s="8">
        <v>10</v>
      </c>
      <c r="M73" s="1">
        <v>1</v>
      </c>
      <c r="N73" s="8">
        <v>0</v>
      </c>
    </row>
    <row r="74" spans="1:14" x14ac:dyDescent="0.35">
      <c r="A74" t="s">
        <v>108</v>
      </c>
      <c r="B74" t="s">
        <v>109</v>
      </c>
      <c r="C74" t="s">
        <v>105</v>
      </c>
      <c r="D74" s="37">
        <f t="shared" si="6"/>
        <v>3.125</v>
      </c>
      <c r="E74" s="6">
        <v>8</v>
      </c>
      <c r="F74" s="8">
        <v>25</v>
      </c>
      <c r="G74" s="20">
        <v>0</v>
      </c>
      <c r="H74" s="20">
        <v>0</v>
      </c>
      <c r="I74" s="8">
        <v>4.5</v>
      </c>
      <c r="J74" s="8">
        <v>20.5</v>
      </c>
      <c r="K74" s="8">
        <v>0</v>
      </c>
      <c r="L74" s="8">
        <v>20.5</v>
      </c>
      <c r="M74" s="1">
        <v>1</v>
      </c>
      <c r="N74" s="8">
        <v>0</v>
      </c>
    </row>
    <row r="75" spans="1:14" x14ac:dyDescent="0.35">
      <c r="A75" t="s">
        <v>110</v>
      </c>
      <c r="B75" t="s">
        <v>111</v>
      </c>
      <c r="C75" t="s">
        <v>105</v>
      </c>
      <c r="D75" s="37">
        <f t="shared" si="6"/>
        <v>2</v>
      </c>
      <c r="E75" s="6">
        <v>4</v>
      </c>
      <c r="F75" s="8">
        <v>8</v>
      </c>
      <c r="G75" s="20">
        <v>0</v>
      </c>
      <c r="H75" s="20">
        <v>0</v>
      </c>
      <c r="I75" s="8">
        <v>0.2</v>
      </c>
      <c r="J75" s="8">
        <v>7.8</v>
      </c>
      <c r="K75" s="8">
        <v>0</v>
      </c>
      <c r="L75" s="8">
        <v>7.8</v>
      </c>
      <c r="M75" s="1">
        <v>1</v>
      </c>
      <c r="N75" s="8">
        <v>0</v>
      </c>
    </row>
    <row r="76" spans="1:14" x14ac:dyDescent="0.35">
      <c r="A76" t="s">
        <v>112</v>
      </c>
      <c r="B76" t="s">
        <v>113</v>
      </c>
      <c r="C76" t="s">
        <v>105</v>
      </c>
      <c r="D76" s="37">
        <f t="shared" si="6"/>
        <v>3</v>
      </c>
      <c r="E76" s="6">
        <v>6</v>
      </c>
      <c r="F76" s="8">
        <v>18</v>
      </c>
      <c r="G76" s="20">
        <v>0</v>
      </c>
      <c r="H76" s="20">
        <v>0</v>
      </c>
      <c r="I76" s="8">
        <v>0</v>
      </c>
      <c r="J76" s="8">
        <v>18</v>
      </c>
      <c r="K76" s="8">
        <v>0</v>
      </c>
      <c r="L76" s="8">
        <v>18</v>
      </c>
      <c r="M76" s="1">
        <v>1</v>
      </c>
      <c r="N76" s="8">
        <v>0</v>
      </c>
    </row>
    <row r="77" spans="1:14" x14ac:dyDescent="0.35">
      <c r="A77" t="s">
        <v>114</v>
      </c>
      <c r="B77" t="s">
        <v>115</v>
      </c>
      <c r="C77" t="s">
        <v>105</v>
      </c>
      <c r="D77" s="37">
        <f t="shared" si="6"/>
        <v>2</v>
      </c>
      <c r="E77" s="6">
        <v>2</v>
      </c>
      <c r="F77" s="8">
        <v>4</v>
      </c>
      <c r="G77" s="20">
        <v>0</v>
      </c>
      <c r="H77" s="20">
        <v>0</v>
      </c>
      <c r="I77" s="8">
        <v>0</v>
      </c>
      <c r="J77" s="8">
        <v>4</v>
      </c>
      <c r="K77" s="8">
        <v>0</v>
      </c>
      <c r="L77" s="8">
        <v>4</v>
      </c>
      <c r="M77" s="1">
        <v>1</v>
      </c>
      <c r="N77" s="8">
        <v>0</v>
      </c>
    </row>
    <row r="78" spans="1:14" x14ac:dyDescent="0.35">
      <c r="A78" t="s">
        <v>208</v>
      </c>
      <c r="B78" t="s">
        <v>207</v>
      </c>
      <c r="C78" t="s">
        <v>105</v>
      </c>
      <c r="D78" s="37">
        <f t="shared" si="6"/>
        <v>3</v>
      </c>
      <c r="E78" s="6">
        <v>2</v>
      </c>
      <c r="F78" s="8">
        <v>6</v>
      </c>
      <c r="G78" s="20">
        <v>0</v>
      </c>
      <c r="H78" s="20">
        <v>0</v>
      </c>
      <c r="I78" s="8">
        <v>0</v>
      </c>
      <c r="J78" s="8">
        <v>6</v>
      </c>
      <c r="K78" s="8">
        <v>0</v>
      </c>
      <c r="L78" s="8">
        <v>6</v>
      </c>
      <c r="M78" s="1">
        <v>1</v>
      </c>
      <c r="N78" s="8">
        <v>0</v>
      </c>
    </row>
    <row r="79" spans="1:14" x14ac:dyDescent="0.35">
      <c r="A79" t="s">
        <v>118</v>
      </c>
      <c r="B79" t="s">
        <v>119</v>
      </c>
      <c r="C79" t="s">
        <v>105</v>
      </c>
      <c r="D79" s="37">
        <f t="shared" si="6"/>
        <v>3</v>
      </c>
      <c r="E79" s="6">
        <v>4</v>
      </c>
      <c r="F79" s="8">
        <v>12</v>
      </c>
      <c r="G79" s="20">
        <v>0</v>
      </c>
      <c r="H79" s="20">
        <v>0</v>
      </c>
      <c r="I79" s="8">
        <v>0.3</v>
      </c>
      <c r="J79" s="8">
        <v>11.7</v>
      </c>
      <c r="K79" s="8">
        <v>0</v>
      </c>
      <c r="L79" s="8">
        <v>11.7</v>
      </c>
      <c r="M79" s="1">
        <v>1</v>
      </c>
      <c r="N79" s="8">
        <v>0</v>
      </c>
    </row>
    <row r="80" spans="1:14" x14ac:dyDescent="0.35">
      <c r="A80" t="s">
        <v>185</v>
      </c>
      <c r="B80" t="s">
        <v>186</v>
      </c>
      <c r="C80" t="s">
        <v>105</v>
      </c>
      <c r="D80" s="37">
        <f>F80/E80</f>
        <v>1.5</v>
      </c>
      <c r="E80" s="6">
        <v>36</v>
      </c>
      <c r="F80" s="8">
        <v>54</v>
      </c>
      <c r="G80" s="20">
        <v>0</v>
      </c>
      <c r="H80" s="20">
        <v>0</v>
      </c>
      <c r="I80" s="8">
        <v>2.4</v>
      </c>
      <c r="J80" s="8">
        <v>51.6</v>
      </c>
      <c r="K80" s="8">
        <v>0</v>
      </c>
      <c r="L80" s="8">
        <v>51.6</v>
      </c>
      <c r="M80" s="1">
        <v>1</v>
      </c>
      <c r="N80" s="8">
        <v>0</v>
      </c>
    </row>
    <row r="81" spans="1:14" x14ac:dyDescent="0.35">
      <c r="A81" t="s">
        <v>187</v>
      </c>
      <c r="B81" t="s">
        <v>188</v>
      </c>
      <c r="C81" t="s">
        <v>105</v>
      </c>
      <c r="D81" s="37">
        <f>F81/E81</f>
        <v>1.5</v>
      </c>
      <c r="E81" s="6">
        <v>64</v>
      </c>
      <c r="F81" s="8">
        <v>96</v>
      </c>
      <c r="G81" s="20">
        <v>0</v>
      </c>
      <c r="H81" s="20">
        <v>0</v>
      </c>
      <c r="I81" s="8">
        <v>7.5</v>
      </c>
      <c r="J81" s="8">
        <v>88.5</v>
      </c>
      <c r="K81" s="8">
        <v>0</v>
      </c>
      <c r="L81" s="8">
        <v>88.5</v>
      </c>
      <c r="M81" s="1">
        <v>1</v>
      </c>
      <c r="N81" s="8">
        <v>0</v>
      </c>
    </row>
    <row r="82" spans="1:14" ht="15" thickBot="1" x14ac:dyDescent="0.4">
      <c r="E82" s="9">
        <f t="shared" ref="E82:L82" si="7">SUM(E56:E81)</f>
        <v>1311</v>
      </c>
      <c r="F82" s="21">
        <f t="shared" si="7"/>
        <v>3767.9</v>
      </c>
      <c r="G82" s="9">
        <f t="shared" si="7"/>
        <v>1</v>
      </c>
      <c r="H82" s="9">
        <f t="shared" si="7"/>
        <v>2.5</v>
      </c>
      <c r="I82" s="21">
        <f t="shared" si="7"/>
        <v>178.38000000000002</v>
      </c>
      <c r="J82" s="21">
        <f t="shared" si="7"/>
        <v>3587.02</v>
      </c>
      <c r="K82" s="21">
        <f t="shared" si="7"/>
        <v>0</v>
      </c>
      <c r="L82" s="21">
        <f t="shared" si="7"/>
        <v>3587.02</v>
      </c>
      <c r="M82" s="1"/>
    </row>
    <row r="83" spans="1:14" ht="15" thickTop="1" x14ac:dyDescent="0.35">
      <c r="A83" s="15" t="s">
        <v>281</v>
      </c>
      <c r="M83" s="1"/>
    </row>
    <row r="84" spans="1:14" x14ac:dyDescent="0.35">
      <c r="A84" t="s">
        <v>120</v>
      </c>
      <c r="B84" t="s">
        <v>121</v>
      </c>
      <c r="C84" t="s">
        <v>122</v>
      </c>
      <c r="D84" s="37">
        <f t="shared" si="6"/>
        <v>1.8</v>
      </c>
      <c r="E84" s="6">
        <v>11</v>
      </c>
      <c r="F84" s="8">
        <v>19.8</v>
      </c>
      <c r="G84" s="20">
        <v>0</v>
      </c>
      <c r="H84" s="20">
        <v>0</v>
      </c>
      <c r="I84" s="8">
        <v>0.45</v>
      </c>
      <c r="J84" s="8">
        <v>19.350000000000001</v>
      </c>
      <c r="K84" s="8">
        <v>0</v>
      </c>
      <c r="L84" s="8">
        <v>19.350000000000001</v>
      </c>
      <c r="M84" s="1">
        <v>1</v>
      </c>
      <c r="N84" s="8">
        <v>0</v>
      </c>
    </row>
    <row r="85" spans="1:14" x14ac:dyDescent="0.35">
      <c r="A85" t="s">
        <v>123</v>
      </c>
      <c r="B85" t="s">
        <v>124</v>
      </c>
      <c r="C85" t="s">
        <v>122</v>
      </c>
      <c r="D85" s="37">
        <f t="shared" si="6"/>
        <v>1.8</v>
      </c>
      <c r="E85" s="6">
        <v>1</v>
      </c>
      <c r="F85" s="8">
        <v>1.8</v>
      </c>
      <c r="G85" s="20">
        <v>0</v>
      </c>
      <c r="H85" s="20">
        <v>0</v>
      </c>
      <c r="I85" s="8">
        <v>0</v>
      </c>
      <c r="J85" s="8">
        <v>1.8</v>
      </c>
      <c r="K85" s="8">
        <v>0</v>
      </c>
      <c r="L85" s="8">
        <v>1.8</v>
      </c>
      <c r="M85" s="1">
        <v>1</v>
      </c>
      <c r="N85" s="8">
        <v>0</v>
      </c>
    </row>
    <row r="86" spans="1:14" x14ac:dyDescent="0.35">
      <c r="A86" t="s">
        <v>125</v>
      </c>
      <c r="B86" t="s">
        <v>126</v>
      </c>
      <c r="C86" t="s">
        <v>122</v>
      </c>
      <c r="D86" s="37">
        <f t="shared" si="6"/>
        <v>1.8</v>
      </c>
      <c r="E86" s="6">
        <v>3</v>
      </c>
      <c r="F86" s="8">
        <v>5.4</v>
      </c>
      <c r="G86" s="20">
        <v>0</v>
      </c>
      <c r="H86" s="20">
        <v>0</v>
      </c>
      <c r="I86" s="8">
        <v>0.18</v>
      </c>
      <c r="J86" s="8">
        <v>5.22</v>
      </c>
      <c r="K86" s="8">
        <v>0</v>
      </c>
      <c r="L86" s="8">
        <v>5.22</v>
      </c>
      <c r="M86" s="1">
        <v>1</v>
      </c>
      <c r="N86" s="8">
        <v>0</v>
      </c>
    </row>
    <row r="87" spans="1:14" x14ac:dyDescent="0.35">
      <c r="A87" t="s">
        <v>127</v>
      </c>
      <c r="B87" t="s">
        <v>128</v>
      </c>
      <c r="C87" t="s">
        <v>122</v>
      </c>
      <c r="D87" s="37">
        <f t="shared" si="6"/>
        <v>1.7999999999999998</v>
      </c>
      <c r="E87" s="6">
        <v>9</v>
      </c>
      <c r="F87" s="8">
        <v>16.2</v>
      </c>
      <c r="G87" s="20">
        <v>0</v>
      </c>
      <c r="H87" s="20">
        <v>0</v>
      </c>
      <c r="I87" s="8">
        <v>2.58</v>
      </c>
      <c r="J87" s="8">
        <v>13.62</v>
      </c>
      <c r="K87" s="8">
        <v>0</v>
      </c>
      <c r="L87" s="8">
        <v>13.62</v>
      </c>
      <c r="M87" s="1">
        <v>1</v>
      </c>
      <c r="N87" s="8">
        <v>0</v>
      </c>
    </row>
    <row r="88" spans="1:14" x14ac:dyDescent="0.35">
      <c r="A88" t="s">
        <v>206</v>
      </c>
      <c r="B88" t="s">
        <v>205</v>
      </c>
      <c r="C88" t="s">
        <v>122</v>
      </c>
      <c r="D88" s="37">
        <f t="shared" si="6"/>
        <v>1.8</v>
      </c>
      <c r="E88" s="6">
        <v>2</v>
      </c>
      <c r="F88" s="8">
        <v>3.6</v>
      </c>
      <c r="G88" s="20">
        <v>0</v>
      </c>
      <c r="H88" s="20">
        <v>0</v>
      </c>
      <c r="I88" s="8">
        <v>0.18</v>
      </c>
      <c r="J88" s="8">
        <v>3.42</v>
      </c>
      <c r="K88" s="8">
        <v>0</v>
      </c>
      <c r="L88" s="8">
        <v>3.42</v>
      </c>
      <c r="M88" s="1">
        <v>1</v>
      </c>
      <c r="N88" s="8">
        <v>0</v>
      </c>
    </row>
    <row r="89" spans="1:14" x14ac:dyDescent="0.35">
      <c r="A89" t="s">
        <v>129</v>
      </c>
      <c r="B89" t="s">
        <v>130</v>
      </c>
      <c r="C89" t="s">
        <v>122</v>
      </c>
      <c r="D89" s="37">
        <f>F89/E89</f>
        <v>1.8</v>
      </c>
      <c r="E89" s="6">
        <v>1</v>
      </c>
      <c r="F89" s="8">
        <v>1.8</v>
      </c>
      <c r="G89" s="20">
        <v>0</v>
      </c>
      <c r="H89" s="20">
        <v>0</v>
      </c>
      <c r="I89" s="8">
        <v>0.18</v>
      </c>
      <c r="J89" s="8">
        <v>1.62</v>
      </c>
      <c r="K89" s="8">
        <v>0</v>
      </c>
      <c r="L89" s="8">
        <v>1.62</v>
      </c>
      <c r="M89" s="1">
        <v>1</v>
      </c>
      <c r="N89" s="8">
        <v>0</v>
      </c>
    </row>
    <row r="90" spans="1:14" x14ac:dyDescent="0.35">
      <c r="A90" t="s">
        <v>135</v>
      </c>
      <c r="B90" t="s">
        <v>136</v>
      </c>
      <c r="C90" t="s">
        <v>122</v>
      </c>
      <c r="D90" s="37">
        <f t="shared" si="6"/>
        <v>1.8</v>
      </c>
      <c r="E90" s="6">
        <v>1</v>
      </c>
      <c r="F90" s="8">
        <v>1.8</v>
      </c>
      <c r="G90" s="20">
        <v>0</v>
      </c>
      <c r="H90" s="20">
        <v>0</v>
      </c>
      <c r="I90" s="8">
        <v>0</v>
      </c>
      <c r="J90" s="8">
        <v>1.8</v>
      </c>
      <c r="K90" s="8">
        <v>0</v>
      </c>
      <c r="L90" s="8">
        <v>1.8</v>
      </c>
      <c r="M90" s="1">
        <v>1</v>
      </c>
      <c r="N90" s="8">
        <v>0</v>
      </c>
    </row>
    <row r="91" spans="1:14" x14ac:dyDescent="0.35">
      <c r="A91" t="s">
        <v>137</v>
      </c>
      <c r="B91" t="s">
        <v>138</v>
      </c>
      <c r="C91" t="s">
        <v>122</v>
      </c>
      <c r="D91" s="37">
        <f t="shared" si="6"/>
        <v>1.8</v>
      </c>
      <c r="E91" s="6">
        <v>17</v>
      </c>
      <c r="F91" s="8">
        <v>30.6</v>
      </c>
      <c r="G91" s="20">
        <v>0</v>
      </c>
      <c r="H91" s="20">
        <v>0</v>
      </c>
      <c r="I91" s="8">
        <v>0.9</v>
      </c>
      <c r="J91" s="8">
        <v>29.7</v>
      </c>
      <c r="K91" s="8">
        <v>0</v>
      </c>
      <c r="L91" s="8">
        <v>29.7</v>
      </c>
      <c r="M91" s="1">
        <v>1</v>
      </c>
      <c r="N91" s="8">
        <v>0</v>
      </c>
    </row>
    <row r="92" spans="1:14" ht="15" thickBot="1" x14ac:dyDescent="0.4">
      <c r="E92" s="9">
        <f t="shared" ref="E92:L92" si="8">SUM(E84:E91)</f>
        <v>45</v>
      </c>
      <c r="F92" s="21">
        <f t="shared" si="8"/>
        <v>81</v>
      </c>
      <c r="G92" s="9">
        <f t="shared" si="8"/>
        <v>0</v>
      </c>
      <c r="H92" s="9">
        <f t="shared" si="8"/>
        <v>0</v>
      </c>
      <c r="I92" s="21">
        <f t="shared" si="8"/>
        <v>4.4700000000000006</v>
      </c>
      <c r="J92" s="21">
        <f t="shared" si="8"/>
        <v>76.53</v>
      </c>
      <c r="K92" s="21">
        <f t="shared" si="8"/>
        <v>0</v>
      </c>
      <c r="L92" s="21">
        <f t="shared" si="8"/>
        <v>76.53</v>
      </c>
      <c r="M92" s="1"/>
    </row>
    <row r="93" spans="1:14" ht="15" thickTop="1" x14ac:dyDescent="0.35">
      <c r="A93" s="15" t="s">
        <v>282</v>
      </c>
      <c r="M93" s="1"/>
    </row>
    <row r="94" spans="1:14" x14ac:dyDescent="0.35">
      <c r="A94" t="s">
        <v>167</v>
      </c>
      <c r="B94" t="s">
        <v>168</v>
      </c>
      <c r="C94" t="s">
        <v>169</v>
      </c>
      <c r="D94" s="37">
        <f>F94/E94</f>
        <v>5.8</v>
      </c>
      <c r="E94" s="6">
        <v>19</v>
      </c>
      <c r="F94" s="8">
        <v>110.2</v>
      </c>
      <c r="G94" s="20">
        <v>0</v>
      </c>
      <c r="H94" s="20">
        <v>0</v>
      </c>
      <c r="I94" s="8">
        <v>13.63</v>
      </c>
      <c r="J94" s="8">
        <v>96.57</v>
      </c>
      <c r="K94" s="8">
        <v>0</v>
      </c>
      <c r="L94" s="8">
        <v>96.57</v>
      </c>
      <c r="M94" s="1">
        <v>1</v>
      </c>
      <c r="N94" s="8">
        <v>0</v>
      </c>
    </row>
    <row r="95" spans="1:14" x14ac:dyDescent="0.35">
      <c r="A95" t="s">
        <v>170</v>
      </c>
      <c r="B95" t="s">
        <v>171</v>
      </c>
      <c r="C95" t="s">
        <v>169</v>
      </c>
      <c r="D95" s="37">
        <f t="shared" ref="D95:D103" si="9">F95/E95</f>
        <v>2</v>
      </c>
      <c r="E95" s="6">
        <v>7</v>
      </c>
      <c r="F95" s="8">
        <v>14</v>
      </c>
      <c r="G95" s="20">
        <v>0</v>
      </c>
      <c r="H95" s="20">
        <v>0</v>
      </c>
      <c r="I95" s="8">
        <v>0</v>
      </c>
      <c r="J95" s="8">
        <v>14</v>
      </c>
      <c r="K95" s="8">
        <v>0</v>
      </c>
      <c r="L95" s="8">
        <v>14</v>
      </c>
      <c r="M95" s="1">
        <v>1</v>
      </c>
      <c r="N95" s="8">
        <v>0</v>
      </c>
    </row>
    <row r="96" spans="1:14" x14ac:dyDescent="0.35">
      <c r="A96" t="s">
        <v>172</v>
      </c>
      <c r="B96" t="s">
        <v>173</v>
      </c>
      <c r="C96" t="s">
        <v>169</v>
      </c>
      <c r="D96" s="37">
        <f t="shared" si="9"/>
        <v>1.5</v>
      </c>
      <c r="E96" s="6">
        <v>54</v>
      </c>
      <c r="F96" s="8">
        <v>81</v>
      </c>
      <c r="G96" s="20">
        <v>0</v>
      </c>
      <c r="H96" s="20">
        <v>0</v>
      </c>
      <c r="I96" s="8">
        <v>5.0999999999999996</v>
      </c>
      <c r="J96" s="8">
        <v>75.900000000000006</v>
      </c>
      <c r="K96" s="8">
        <v>0</v>
      </c>
      <c r="L96" s="8">
        <v>75.900000000000006</v>
      </c>
      <c r="M96" s="1">
        <v>1</v>
      </c>
      <c r="N96" s="8">
        <v>0</v>
      </c>
    </row>
    <row r="97" spans="1:14" x14ac:dyDescent="0.35">
      <c r="A97" t="s">
        <v>174</v>
      </c>
      <c r="B97" t="s">
        <v>175</v>
      </c>
      <c r="C97" t="s">
        <v>169</v>
      </c>
      <c r="D97" s="37">
        <f t="shared" si="9"/>
        <v>2.8</v>
      </c>
      <c r="E97" s="6">
        <v>54</v>
      </c>
      <c r="F97" s="8">
        <v>151.19999999999999</v>
      </c>
      <c r="G97" s="20">
        <v>0</v>
      </c>
      <c r="H97" s="20">
        <v>0</v>
      </c>
      <c r="I97" s="8">
        <v>10.08</v>
      </c>
      <c r="J97" s="8">
        <v>141.12</v>
      </c>
      <c r="K97" s="8">
        <v>0</v>
      </c>
      <c r="L97" s="8">
        <v>141.12</v>
      </c>
      <c r="M97" s="1">
        <v>1</v>
      </c>
      <c r="N97" s="8">
        <v>0</v>
      </c>
    </row>
    <row r="98" spans="1:14" x14ac:dyDescent="0.35">
      <c r="A98" t="s">
        <v>176</v>
      </c>
      <c r="B98" t="s">
        <v>177</v>
      </c>
      <c r="C98" t="s">
        <v>169</v>
      </c>
      <c r="D98" s="37">
        <f t="shared" si="9"/>
        <v>4</v>
      </c>
      <c r="E98" s="6">
        <v>24</v>
      </c>
      <c r="F98" s="8">
        <v>96</v>
      </c>
      <c r="G98" s="20">
        <v>0</v>
      </c>
      <c r="H98" s="20">
        <v>0</v>
      </c>
      <c r="I98" s="8">
        <v>3.2</v>
      </c>
      <c r="J98" s="8">
        <v>92.8</v>
      </c>
      <c r="K98" s="8">
        <v>0</v>
      </c>
      <c r="L98" s="8">
        <v>92.8</v>
      </c>
      <c r="M98" s="1">
        <v>1</v>
      </c>
      <c r="N98" s="8">
        <v>0</v>
      </c>
    </row>
    <row r="99" spans="1:14" x14ac:dyDescent="0.35">
      <c r="A99" t="s">
        <v>178</v>
      </c>
      <c r="B99" t="s">
        <v>179</v>
      </c>
      <c r="C99" t="s">
        <v>169</v>
      </c>
      <c r="D99" s="37">
        <f t="shared" si="9"/>
        <v>1.8</v>
      </c>
      <c r="E99" s="6">
        <v>16</v>
      </c>
      <c r="F99" s="8">
        <v>28.8</v>
      </c>
      <c r="G99" s="20">
        <v>0</v>
      </c>
      <c r="H99" s="20">
        <v>0</v>
      </c>
      <c r="I99" s="8">
        <v>2.16</v>
      </c>
      <c r="J99" s="8">
        <v>26.64</v>
      </c>
      <c r="K99" s="8">
        <v>0</v>
      </c>
      <c r="L99" s="8">
        <v>26.64</v>
      </c>
      <c r="M99" s="1">
        <v>1</v>
      </c>
      <c r="N99" s="8">
        <v>0</v>
      </c>
    </row>
    <row r="100" spans="1:14" x14ac:dyDescent="0.35">
      <c r="A100" t="s">
        <v>180</v>
      </c>
      <c r="B100" t="s">
        <v>181</v>
      </c>
      <c r="C100" t="s">
        <v>169</v>
      </c>
      <c r="D100" s="37">
        <f t="shared" si="9"/>
        <v>3.8</v>
      </c>
      <c r="E100" s="6">
        <v>4</v>
      </c>
      <c r="F100" s="8">
        <v>15.2</v>
      </c>
      <c r="G100" s="20">
        <v>0</v>
      </c>
      <c r="H100" s="20">
        <v>0</v>
      </c>
      <c r="I100" s="8">
        <v>0</v>
      </c>
      <c r="J100" s="8">
        <v>15.2</v>
      </c>
      <c r="K100" s="8">
        <v>0</v>
      </c>
      <c r="L100" s="8">
        <v>15.2</v>
      </c>
      <c r="M100" s="1">
        <v>1</v>
      </c>
      <c r="N100" s="8">
        <v>0</v>
      </c>
    </row>
    <row r="101" spans="1:14" x14ac:dyDescent="0.35">
      <c r="A101" t="s">
        <v>182</v>
      </c>
      <c r="B101" t="s">
        <v>183</v>
      </c>
      <c r="C101" t="s">
        <v>169</v>
      </c>
      <c r="D101" s="37">
        <f t="shared" si="9"/>
        <v>1.8</v>
      </c>
      <c r="E101" s="6">
        <v>1</v>
      </c>
      <c r="F101" s="8">
        <v>1.8</v>
      </c>
      <c r="G101" s="20">
        <v>0</v>
      </c>
      <c r="H101" s="20">
        <v>0</v>
      </c>
      <c r="I101" s="8">
        <v>0</v>
      </c>
      <c r="J101" s="8">
        <v>1.8</v>
      </c>
      <c r="K101" s="8">
        <v>0</v>
      </c>
      <c r="L101" s="8">
        <v>1.8</v>
      </c>
      <c r="M101" s="1">
        <v>1</v>
      </c>
      <c r="N101" s="8">
        <v>0</v>
      </c>
    </row>
    <row r="102" spans="1:14" x14ac:dyDescent="0.35">
      <c r="A102" t="s">
        <v>202</v>
      </c>
      <c r="B102" t="s">
        <v>201</v>
      </c>
      <c r="C102" t="s">
        <v>169</v>
      </c>
      <c r="D102" s="37">
        <f t="shared" si="9"/>
        <v>1.8</v>
      </c>
      <c r="E102" s="6">
        <v>1</v>
      </c>
      <c r="F102" s="8">
        <v>1.8</v>
      </c>
      <c r="G102" s="20">
        <v>0</v>
      </c>
      <c r="H102" s="20">
        <v>0</v>
      </c>
      <c r="I102" s="8">
        <v>0</v>
      </c>
      <c r="J102" s="8">
        <v>1.8</v>
      </c>
      <c r="K102" s="8">
        <v>0</v>
      </c>
      <c r="L102" s="8">
        <v>1.8</v>
      </c>
      <c r="M102" s="1">
        <v>1</v>
      </c>
      <c r="N102" s="8">
        <v>0</v>
      </c>
    </row>
    <row r="103" spans="1:14" x14ac:dyDescent="0.35">
      <c r="A103" t="s">
        <v>200</v>
      </c>
      <c r="B103" t="s">
        <v>199</v>
      </c>
      <c r="C103" t="s">
        <v>169</v>
      </c>
      <c r="D103" s="37">
        <f t="shared" si="9"/>
        <v>3.8</v>
      </c>
      <c r="E103" s="6">
        <v>2</v>
      </c>
      <c r="F103" s="8">
        <v>7.6</v>
      </c>
      <c r="G103" s="20">
        <v>0</v>
      </c>
      <c r="H103" s="20">
        <v>0</v>
      </c>
      <c r="I103" s="8">
        <v>0.89</v>
      </c>
      <c r="J103" s="8">
        <v>6.71</v>
      </c>
      <c r="K103" s="8">
        <v>0</v>
      </c>
      <c r="L103" s="8">
        <v>6.71</v>
      </c>
      <c r="M103" s="1">
        <v>1</v>
      </c>
      <c r="N103" s="8">
        <v>0</v>
      </c>
    </row>
    <row r="104" spans="1:14" ht="15" thickBot="1" x14ac:dyDescent="0.4">
      <c r="E104" s="9">
        <f>SUM(E94:E103)</f>
        <v>182</v>
      </c>
      <c r="F104" s="21">
        <f>SUM(F94:F103)</f>
        <v>507.6</v>
      </c>
      <c r="G104" s="9">
        <f t="shared" ref="G104:L104" si="10">SUM(G94:G103)</f>
        <v>0</v>
      </c>
      <c r="H104" s="9">
        <f t="shared" si="10"/>
        <v>0</v>
      </c>
      <c r="I104" s="21">
        <f t="shared" si="10"/>
        <v>35.06</v>
      </c>
      <c r="J104" s="21">
        <f t="shared" si="10"/>
        <v>472.54</v>
      </c>
      <c r="K104" s="21">
        <f t="shared" si="10"/>
        <v>0</v>
      </c>
      <c r="L104" s="21">
        <f t="shared" si="10"/>
        <v>472.54</v>
      </c>
      <c r="M104" s="1"/>
    </row>
    <row r="105" spans="1:14" ht="15" thickTop="1" x14ac:dyDescent="0.35">
      <c r="A105" s="15" t="s">
        <v>284</v>
      </c>
      <c r="M105" s="1"/>
    </row>
    <row r="106" spans="1:14" x14ac:dyDescent="0.35">
      <c r="A106" t="s">
        <v>165</v>
      </c>
      <c r="B106">
        <v>10059</v>
      </c>
      <c r="C106" t="s">
        <v>166</v>
      </c>
      <c r="D106" s="37">
        <f>F106/E106</f>
        <v>7</v>
      </c>
      <c r="E106" s="6">
        <v>18</v>
      </c>
      <c r="F106" s="8">
        <v>126</v>
      </c>
      <c r="G106" s="20">
        <v>0</v>
      </c>
      <c r="H106" s="20">
        <v>0</v>
      </c>
      <c r="I106" s="8">
        <v>11.2</v>
      </c>
      <c r="J106" s="8">
        <v>114.8</v>
      </c>
      <c r="K106" s="8">
        <v>0</v>
      </c>
      <c r="L106" s="8">
        <v>114.8</v>
      </c>
      <c r="M106" s="1">
        <v>1</v>
      </c>
      <c r="N106" s="8">
        <v>0</v>
      </c>
    </row>
    <row r="107" spans="1:14" x14ac:dyDescent="0.35">
      <c r="A107" t="s">
        <v>198</v>
      </c>
      <c r="B107">
        <v>10000</v>
      </c>
      <c r="C107" t="s">
        <v>166</v>
      </c>
      <c r="D107" s="37">
        <f t="shared" ref="D107:D119" si="11">F107/E107</f>
        <v>7</v>
      </c>
      <c r="E107" s="6">
        <v>5</v>
      </c>
      <c r="F107" s="8">
        <v>35</v>
      </c>
      <c r="G107" s="20">
        <v>0</v>
      </c>
      <c r="H107" s="20">
        <v>0</v>
      </c>
      <c r="I107" s="8">
        <v>0.7</v>
      </c>
      <c r="J107" s="8">
        <v>34.299999999999997</v>
      </c>
      <c r="K107" s="8">
        <v>0</v>
      </c>
      <c r="L107" s="8">
        <v>34.299999999999997</v>
      </c>
      <c r="M107" s="1">
        <v>1</v>
      </c>
      <c r="N107" s="8">
        <v>0</v>
      </c>
    </row>
    <row r="108" spans="1:14" x14ac:dyDescent="0.35">
      <c r="A108" t="s">
        <v>184</v>
      </c>
      <c r="B108">
        <v>10049</v>
      </c>
      <c r="C108" t="s">
        <v>166</v>
      </c>
      <c r="D108" s="37">
        <f t="shared" si="11"/>
        <v>6</v>
      </c>
      <c r="E108" s="6">
        <v>10</v>
      </c>
      <c r="F108" s="8">
        <v>60</v>
      </c>
      <c r="G108" s="20">
        <v>0</v>
      </c>
      <c r="H108" s="20">
        <v>0</v>
      </c>
      <c r="I108" s="8">
        <v>2.4</v>
      </c>
      <c r="J108" s="8">
        <v>57.6</v>
      </c>
      <c r="K108" s="8">
        <v>0</v>
      </c>
      <c r="L108" s="8">
        <v>57.6</v>
      </c>
      <c r="M108" s="1">
        <v>1</v>
      </c>
      <c r="N108" s="8">
        <v>0</v>
      </c>
    </row>
    <row r="109" spans="1:14" x14ac:dyDescent="0.35">
      <c r="A109" t="s">
        <v>197</v>
      </c>
      <c r="B109">
        <v>10003</v>
      </c>
      <c r="C109" t="s">
        <v>166</v>
      </c>
      <c r="D109" s="37">
        <f t="shared" si="11"/>
        <v>6</v>
      </c>
      <c r="E109" s="6">
        <v>1</v>
      </c>
      <c r="F109" s="8">
        <v>6</v>
      </c>
      <c r="G109" s="20">
        <v>0</v>
      </c>
      <c r="H109" s="20">
        <v>0</v>
      </c>
      <c r="I109" s="8">
        <v>0</v>
      </c>
      <c r="J109" s="8">
        <v>6</v>
      </c>
      <c r="K109" s="8">
        <v>0</v>
      </c>
      <c r="L109" s="8">
        <v>6</v>
      </c>
      <c r="M109" s="1">
        <v>1</v>
      </c>
      <c r="N109" s="8">
        <v>0</v>
      </c>
    </row>
    <row r="110" spans="1:14" x14ac:dyDescent="0.35">
      <c r="A110" t="s">
        <v>196</v>
      </c>
      <c r="B110">
        <v>10004</v>
      </c>
      <c r="C110" t="s">
        <v>166</v>
      </c>
      <c r="D110" s="37">
        <f t="shared" si="11"/>
        <v>6</v>
      </c>
      <c r="E110" s="6">
        <v>1</v>
      </c>
      <c r="F110" s="8">
        <v>6</v>
      </c>
      <c r="G110" s="20">
        <v>0</v>
      </c>
      <c r="H110" s="20">
        <v>0</v>
      </c>
      <c r="I110" s="8">
        <v>0</v>
      </c>
      <c r="J110" s="8">
        <v>6</v>
      </c>
      <c r="K110" s="8">
        <v>0</v>
      </c>
      <c r="L110" s="8">
        <v>6</v>
      </c>
      <c r="M110" s="1">
        <v>1</v>
      </c>
      <c r="N110" s="8">
        <v>0</v>
      </c>
    </row>
    <row r="111" spans="1:14" ht="15" thickBot="1" x14ac:dyDescent="0.4">
      <c r="E111" s="9">
        <f t="shared" ref="E111:L111" si="12">SUM(E106:E110)</f>
        <v>35</v>
      </c>
      <c r="F111" s="21">
        <f t="shared" si="12"/>
        <v>233</v>
      </c>
      <c r="G111" s="9">
        <f t="shared" si="12"/>
        <v>0</v>
      </c>
      <c r="H111" s="9">
        <f t="shared" si="12"/>
        <v>0</v>
      </c>
      <c r="I111" s="21">
        <f t="shared" si="12"/>
        <v>14.299999999999999</v>
      </c>
      <c r="J111" s="21">
        <f t="shared" si="12"/>
        <v>218.7</v>
      </c>
      <c r="K111" s="21">
        <f t="shared" si="12"/>
        <v>0</v>
      </c>
      <c r="L111" s="21">
        <f t="shared" si="12"/>
        <v>218.7</v>
      </c>
      <c r="M111" s="1"/>
    </row>
    <row r="112" spans="1:14" ht="15" thickTop="1" x14ac:dyDescent="0.35">
      <c r="A112" s="15" t="s">
        <v>283</v>
      </c>
      <c r="M112" s="1"/>
    </row>
    <row r="113" spans="1:14" x14ac:dyDescent="0.35">
      <c r="A113" t="s">
        <v>195</v>
      </c>
      <c r="B113" t="s">
        <v>194</v>
      </c>
      <c r="C113" t="s">
        <v>15</v>
      </c>
      <c r="D113" s="37">
        <f t="shared" si="11"/>
        <v>0.7</v>
      </c>
      <c r="E113" s="6">
        <v>1</v>
      </c>
      <c r="F113" s="8">
        <v>0.7</v>
      </c>
      <c r="G113" s="20">
        <v>0</v>
      </c>
      <c r="H113" s="20">
        <v>0</v>
      </c>
      <c r="I113" s="8">
        <v>7.0000000000000007E-2</v>
      </c>
      <c r="J113" s="8">
        <v>0.63</v>
      </c>
      <c r="K113" s="8">
        <v>0</v>
      </c>
      <c r="L113" s="8">
        <v>0.63</v>
      </c>
      <c r="M113" s="1">
        <v>1</v>
      </c>
      <c r="N113" s="8">
        <v>0</v>
      </c>
    </row>
    <row r="114" spans="1:14" x14ac:dyDescent="0.35">
      <c r="A114" t="s">
        <v>13</v>
      </c>
      <c r="B114" t="s">
        <v>14</v>
      </c>
      <c r="C114" t="s">
        <v>15</v>
      </c>
      <c r="D114" s="37">
        <f>F114/E114</f>
        <v>1</v>
      </c>
      <c r="E114" s="6">
        <v>2</v>
      </c>
      <c r="F114" s="8">
        <v>2</v>
      </c>
      <c r="G114" s="20">
        <v>0</v>
      </c>
      <c r="H114" s="20">
        <v>0</v>
      </c>
      <c r="I114" s="8">
        <v>1</v>
      </c>
      <c r="J114" s="8">
        <v>1</v>
      </c>
      <c r="K114" s="8">
        <v>0</v>
      </c>
      <c r="L114" s="8">
        <v>1</v>
      </c>
      <c r="M114" s="1">
        <v>1</v>
      </c>
      <c r="N114" s="8">
        <v>0</v>
      </c>
    </row>
    <row r="115" spans="1:14" x14ac:dyDescent="0.35">
      <c r="A115" t="s">
        <v>16</v>
      </c>
      <c r="B115" t="s">
        <v>17</v>
      </c>
      <c r="C115" t="s">
        <v>15</v>
      </c>
      <c r="D115" s="37">
        <f>F115/E115</f>
        <v>2</v>
      </c>
      <c r="E115" s="6">
        <v>1</v>
      </c>
      <c r="F115" s="8">
        <v>2</v>
      </c>
      <c r="G115" s="20">
        <v>0</v>
      </c>
      <c r="H115" s="20">
        <v>0</v>
      </c>
      <c r="I115" s="8">
        <v>0</v>
      </c>
      <c r="J115" s="8">
        <v>2</v>
      </c>
      <c r="K115" s="8">
        <v>0</v>
      </c>
      <c r="L115" s="8">
        <v>2</v>
      </c>
      <c r="M115" s="1">
        <v>1</v>
      </c>
      <c r="N115" s="8">
        <v>0</v>
      </c>
    </row>
    <row r="116" spans="1:14" ht="15" thickBot="1" x14ac:dyDescent="0.4">
      <c r="E116" s="9">
        <f t="shared" ref="E116:L116" si="13">SUM(E113:E115)</f>
        <v>4</v>
      </c>
      <c r="F116" s="21">
        <f t="shared" si="13"/>
        <v>4.7</v>
      </c>
      <c r="G116" s="9">
        <f t="shared" si="13"/>
        <v>0</v>
      </c>
      <c r="H116" s="9">
        <f t="shared" si="13"/>
        <v>0</v>
      </c>
      <c r="I116" s="21">
        <f t="shared" si="13"/>
        <v>1.07</v>
      </c>
      <c r="J116" s="21">
        <f t="shared" si="13"/>
        <v>3.63</v>
      </c>
      <c r="K116" s="21">
        <f t="shared" si="13"/>
        <v>0</v>
      </c>
      <c r="L116" s="21">
        <f t="shared" si="13"/>
        <v>3.63</v>
      </c>
      <c r="M116" s="1"/>
    </row>
    <row r="117" spans="1:14" ht="15" thickTop="1" x14ac:dyDescent="0.35">
      <c r="A117" s="15" t="s">
        <v>286</v>
      </c>
    </row>
    <row r="118" spans="1:14" x14ac:dyDescent="0.35">
      <c r="A118" t="s">
        <v>218</v>
      </c>
      <c r="B118">
        <v>10026</v>
      </c>
      <c r="C118" t="s">
        <v>216</v>
      </c>
      <c r="D118" s="37">
        <f>F118/E118</f>
        <v>100</v>
      </c>
      <c r="E118" s="6">
        <v>1</v>
      </c>
      <c r="F118" s="8">
        <v>100</v>
      </c>
      <c r="G118" s="20">
        <v>0</v>
      </c>
      <c r="H118" s="20">
        <v>0</v>
      </c>
      <c r="I118" s="8">
        <v>0</v>
      </c>
      <c r="J118" s="8">
        <v>100</v>
      </c>
      <c r="K118" s="8">
        <v>0</v>
      </c>
      <c r="L118" s="8">
        <v>100</v>
      </c>
      <c r="M118" s="1">
        <v>1</v>
      </c>
      <c r="N118" s="8">
        <v>0</v>
      </c>
    </row>
    <row r="119" spans="1:14" x14ac:dyDescent="0.35">
      <c r="A119" t="s">
        <v>217</v>
      </c>
      <c r="B119">
        <v>10027</v>
      </c>
      <c r="C119" t="s">
        <v>216</v>
      </c>
      <c r="D119" s="37">
        <f t="shared" si="11"/>
        <v>200</v>
      </c>
      <c r="E119" s="6">
        <v>4</v>
      </c>
      <c r="F119" s="8">
        <v>800</v>
      </c>
      <c r="G119" s="20">
        <v>0</v>
      </c>
      <c r="H119" s="20">
        <v>0</v>
      </c>
      <c r="I119" s="8">
        <v>0</v>
      </c>
      <c r="J119" s="8">
        <v>800</v>
      </c>
      <c r="K119" s="8">
        <v>0</v>
      </c>
      <c r="L119" s="8">
        <v>800</v>
      </c>
      <c r="M119" s="1">
        <v>1</v>
      </c>
      <c r="N119" s="8">
        <v>0</v>
      </c>
    </row>
    <row r="120" spans="1:14" ht="15" thickBot="1" x14ac:dyDescent="0.4">
      <c r="E120" s="9">
        <f t="shared" ref="E120:L120" si="14">SUM(E118:E119)</f>
        <v>5</v>
      </c>
      <c r="F120" s="21">
        <f t="shared" si="14"/>
        <v>900</v>
      </c>
      <c r="G120" s="9">
        <f t="shared" si="14"/>
        <v>0</v>
      </c>
      <c r="H120" s="9">
        <f t="shared" si="14"/>
        <v>0</v>
      </c>
      <c r="I120" s="21">
        <f t="shared" si="14"/>
        <v>0</v>
      </c>
      <c r="J120" s="21">
        <f t="shared" si="14"/>
        <v>900</v>
      </c>
      <c r="K120" s="21">
        <f t="shared" si="14"/>
        <v>0</v>
      </c>
      <c r="L120" s="21">
        <f t="shared" si="14"/>
        <v>900</v>
      </c>
    </row>
    <row r="121" spans="1:14" ht="15" thickTop="1" x14ac:dyDescent="0.35"/>
    <row r="124" spans="1:14" x14ac:dyDescent="0.35">
      <c r="D124" s="16" t="s">
        <v>193</v>
      </c>
      <c r="E124" s="18">
        <f t="shared" ref="E124:L124" si="15">E22+E36+E49+E54+E82+E92+E104+E111+E116+E120</f>
        <v>4816</v>
      </c>
      <c r="F124" s="22">
        <f t="shared" si="15"/>
        <v>24534.300000000003</v>
      </c>
      <c r="G124" s="18">
        <f t="shared" si="15"/>
        <v>13</v>
      </c>
      <c r="H124" s="18">
        <f t="shared" si="15"/>
        <v>78.5</v>
      </c>
      <c r="I124" s="22">
        <f t="shared" si="15"/>
        <v>1017.4</v>
      </c>
      <c r="J124" s="22">
        <f t="shared" si="15"/>
        <v>23438.399999999998</v>
      </c>
      <c r="K124" s="22">
        <f t="shared" si="15"/>
        <v>0</v>
      </c>
      <c r="L124" s="23">
        <f t="shared" si="15"/>
        <v>23438.399999999998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E918-0717-4877-B56C-43EC007B189E}">
  <sheetPr codeName="Sheet3"/>
  <dimension ref="A1:N128"/>
  <sheetViews>
    <sheetView topLeftCell="A112" workbookViewId="0">
      <selection activeCell="P121" sqref="P121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11.799999999999999</v>
      </c>
      <c r="E3" s="6">
        <v>122</v>
      </c>
      <c r="F3" s="8">
        <v>1439.6</v>
      </c>
      <c r="G3" s="4">
        <v>1</v>
      </c>
      <c r="H3" s="4">
        <v>11.8</v>
      </c>
      <c r="I3" s="8">
        <v>76.400000000000006</v>
      </c>
      <c r="J3" s="8">
        <v>1351.4</v>
      </c>
      <c r="K3" s="8">
        <v>0</v>
      </c>
      <c r="L3" s="8">
        <v>1351.4</v>
      </c>
      <c r="M3" s="1">
        <v>1</v>
      </c>
      <c r="N3" s="8">
        <v>0</v>
      </c>
    </row>
    <row r="4" spans="1:14" x14ac:dyDescent="0.35">
      <c r="A4" t="s">
        <v>36</v>
      </c>
      <c r="B4" t="s">
        <v>37</v>
      </c>
      <c r="C4" t="s">
        <v>20</v>
      </c>
      <c r="D4" s="37">
        <f t="shared" ref="D4:D54" si="0">F4/E4</f>
        <v>3.0909774436090229</v>
      </c>
      <c r="E4" s="6">
        <v>133</v>
      </c>
      <c r="F4" s="8">
        <v>411.1</v>
      </c>
      <c r="G4" s="4">
        <v>0</v>
      </c>
      <c r="H4" s="4">
        <v>0</v>
      </c>
      <c r="I4" s="8">
        <v>24.47</v>
      </c>
      <c r="J4" s="8">
        <v>386.63</v>
      </c>
      <c r="K4" s="8">
        <v>0</v>
      </c>
      <c r="L4" s="8">
        <v>386.63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6.0350180505415167</v>
      </c>
      <c r="E5" s="6">
        <v>554</v>
      </c>
      <c r="F5" s="8">
        <v>3343.4</v>
      </c>
      <c r="G5" s="4">
        <v>1</v>
      </c>
      <c r="H5" s="4">
        <v>6</v>
      </c>
      <c r="I5" s="8">
        <v>167.44</v>
      </c>
      <c r="J5" s="8">
        <v>3169.96</v>
      </c>
      <c r="K5" s="8">
        <v>0</v>
      </c>
      <c r="L5" s="8">
        <v>3169.96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16</v>
      </c>
      <c r="F6" s="8">
        <v>128</v>
      </c>
      <c r="G6" s="4">
        <v>0</v>
      </c>
      <c r="H6" s="4">
        <v>0</v>
      </c>
      <c r="I6" s="8">
        <v>7.74</v>
      </c>
      <c r="J6" s="8">
        <v>120.26</v>
      </c>
      <c r="K6" s="8">
        <v>0</v>
      </c>
      <c r="L6" s="8">
        <v>120.26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10.036842105263156</v>
      </c>
      <c r="E7" s="6">
        <v>19</v>
      </c>
      <c r="F7" s="8">
        <v>190.7</v>
      </c>
      <c r="G7" s="4">
        <v>0</v>
      </c>
      <c r="H7" s="4">
        <v>0</v>
      </c>
      <c r="I7" s="8">
        <v>6.71</v>
      </c>
      <c r="J7" s="8">
        <v>183.99</v>
      </c>
      <c r="K7" s="8">
        <v>0</v>
      </c>
      <c r="L7" s="8">
        <v>183.99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4.0393617021276595</v>
      </c>
      <c r="E8" s="6">
        <v>94</v>
      </c>
      <c r="F8" s="8">
        <v>379.7</v>
      </c>
      <c r="G8" s="4">
        <v>1</v>
      </c>
      <c r="H8" s="4">
        <v>4</v>
      </c>
      <c r="I8" s="8">
        <v>17.350000000000001</v>
      </c>
      <c r="J8" s="8">
        <v>358.35</v>
      </c>
      <c r="K8" s="8">
        <v>0</v>
      </c>
      <c r="L8" s="8">
        <v>358.35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7.0370833333333334</v>
      </c>
      <c r="E9" s="6">
        <v>480</v>
      </c>
      <c r="F9" s="8">
        <v>3377.8</v>
      </c>
      <c r="G9" s="4">
        <v>0</v>
      </c>
      <c r="H9" s="4">
        <v>0</v>
      </c>
      <c r="I9" s="8">
        <v>155.03</v>
      </c>
      <c r="J9" s="8">
        <v>3222.77</v>
      </c>
      <c r="K9" s="8">
        <v>0</v>
      </c>
      <c r="L9" s="8">
        <v>3222.77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3.0148936170212766</v>
      </c>
      <c r="E10" s="6">
        <v>47</v>
      </c>
      <c r="F10" s="8">
        <v>141.69999999999999</v>
      </c>
      <c r="G10" s="4">
        <v>1</v>
      </c>
      <c r="H10" s="4">
        <v>3</v>
      </c>
      <c r="I10" s="8">
        <v>2.19</v>
      </c>
      <c r="J10" s="8">
        <v>136.51</v>
      </c>
      <c r="K10" s="8">
        <v>0</v>
      </c>
      <c r="L10" s="8">
        <v>136.51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5</v>
      </c>
      <c r="F11" s="8">
        <v>40</v>
      </c>
      <c r="G11" s="4">
        <v>0</v>
      </c>
      <c r="H11" s="4">
        <v>0</v>
      </c>
      <c r="I11" s="8">
        <v>0</v>
      </c>
      <c r="J11" s="8">
        <v>40</v>
      </c>
      <c r="K11" s="8">
        <v>0</v>
      </c>
      <c r="L11" s="8">
        <v>40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6.0539682539682538</v>
      </c>
      <c r="E12" s="6">
        <v>126</v>
      </c>
      <c r="F12" s="8">
        <v>762.8</v>
      </c>
      <c r="G12" s="4">
        <v>1</v>
      </c>
      <c r="H12" s="4">
        <v>6</v>
      </c>
      <c r="I12" s="8">
        <v>29.81</v>
      </c>
      <c r="J12" s="8">
        <v>726.99</v>
      </c>
      <c r="K12" s="8">
        <v>0</v>
      </c>
      <c r="L12" s="8">
        <v>726.99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</v>
      </c>
      <c r="E13" s="6">
        <v>77</v>
      </c>
      <c r="F13" s="8">
        <v>231</v>
      </c>
      <c r="G13" s="4">
        <v>0</v>
      </c>
      <c r="H13" s="4">
        <v>0</v>
      </c>
      <c r="I13" s="8">
        <v>9.06</v>
      </c>
      <c r="J13" s="8">
        <v>221.94</v>
      </c>
      <c r="K13" s="8">
        <v>0</v>
      </c>
      <c r="L13" s="8">
        <v>221.94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8.25</v>
      </c>
      <c r="E14" s="6">
        <v>12</v>
      </c>
      <c r="F14" s="8">
        <v>99</v>
      </c>
      <c r="G14" s="4">
        <v>0</v>
      </c>
      <c r="H14" s="4">
        <v>0</v>
      </c>
      <c r="I14" s="8">
        <v>7.38</v>
      </c>
      <c r="J14" s="8">
        <v>91.62</v>
      </c>
      <c r="K14" s="8">
        <v>0</v>
      </c>
      <c r="L14" s="8">
        <v>91.62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6.0370270270270261</v>
      </c>
      <c r="E15" s="6">
        <v>370</v>
      </c>
      <c r="F15" s="8">
        <v>2233.6999999999998</v>
      </c>
      <c r="G15" s="4">
        <v>2</v>
      </c>
      <c r="H15" s="4">
        <v>12</v>
      </c>
      <c r="I15" s="8">
        <v>96.39</v>
      </c>
      <c r="J15" s="8">
        <v>2125.31</v>
      </c>
      <c r="K15" s="8">
        <v>0</v>
      </c>
      <c r="L15" s="8">
        <v>2125.31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35</v>
      </c>
      <c r="F16" s="8">
        <v>140</v>
      </c>
      <c r="G16" s="4">
        <v>0</v>
      </c>
      <c r="H16" s="4">
        <v>0</v>
      </c>
      <c r="I16" s="8">
        <v>5.21</v>
      </c>
      <c r="J16" s="8">
        <v>134.79</v>
      </c>
      <c r="K16" s="8">
        <v>0</v>
      </c>
      <c r="L16" s="8">
        <v>134.79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2</v>
      </c>
      <c r="F17" s="8">
        <v>20</v>
      </c>
      <c r="G17" s="4">
        <v>0</v>
      </c>
      <c r="H17" s="4">
        <v>0</v>
      </c>
      <c r="I17" s="8">
        <v>1</v>
      </c>
      <c r="J17" s="8">
        <v>19</v>
      </c>
      <c r="K17" s="8">
        <v>0</v>
      </c>
      <c r="L17" s="8">
        <v>19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7.0071428571428571</v>
      </c>
      <c r="E18" s="6">
        <v>140</v>
      </c>
      <c r="F18" s="8">
        <v>981</v>
      </c>
      <c r="G18" s="4">
        <v>0</v>
      </c>
      <c r="H18" s="4">
        <v>0</v>
      </c>
      <c r="I18" s="8">
        <v>40.29</v>
      </c>
      <c r="J18" s="8">
        <v>940.71</v>
      </c>
      <c r="K18" s="8">
        <v>0</v>
      </c>
      <c r="L18" s="8">
        <v>940.71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3.0701754385964914</v>
      </c>
      <c r="E19" s="6">
        <v>57</v>
      </c>
      <c r="F19" s="8">
        <v>175</v>
      </c>
      <c r="G19" s="4">
        <v>0</v>
      </c>
      <c r="H19" s="4">
        <v>0</v>
      </c>
      <c r="I19" s="8">
        <v>9.73</v>
      </c>
      <c r="J19" s="8">
        <v>165.27</v>
      </c>
      <c r="K19" s="8">
        <v>0</v>
      </c>
      <c r="L19" s="8">
        <v>165.27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</v>
      </c>
      <c r="E20" s="6">
        <v>7</v>
      </c>
      <c r="F20" s="8">
        <v>56</v>
      </c>
      <c r="G20" s="4">
        <v>0</v>
      </c>
      <c r="H20" s="4">
        <v>0</v>
      </c>
      <c r="I20" s="8">
        <v>1.6</v>
      </c>
      <c r="J20" s="8">
        <v>54.4</v>
      </c>
      <c r="K20" s="8">
        <v>0</v>
      </c>
      <c r="L20" s="8">
        <v>54.4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6.0180000000000007</v>
      </c>
      <c r="E21" s="6">
        <v>150</v>
      </c>
      <c r="F21" s="8">
        <v>902.7</v>
      </c>
      <c r="G21" s="4">
        <v>0</v>
      </c>
      <c r="H21" s="4">
        <v>0</v>
      </c>
      <c r="I21" s="8">
        <v>41.43</v>
      </c>
      <c r="J21" s="8">
        <v>861.27</v>
      </c>
      <c r="K21" s="8">
        <v>0</v>
      </c>
      <c r="L21" s="8">
        <v>861.27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2446</v>
      </c>
      <c r="F22" s="21">
        <f t="shared" si="1"/>
        <v>15053.2</v>
      </c>
      <c r="G22" s="9">
        <f t="shared" si="1"/>
        <v>7</v>
      </c>
      <c r="H22" s="9">
        <f t="shared" si="1"/>
        <v>42.8</v>
      </c>
      <c r="I22" s="21">
        <f t="shared" si="1"/>
        <v>699.23</v>
      </c>
      <c r="J22" s="21">
        <f t="shared" si="1"/>
        <v>14311.170000000004</v>
      </c>
      <c r="K22" s="21">
        <f t="shared" si="1"/>
        <v>0</v>
      </c>
      <c r="L22" s="21">
        <f t="shared" si="1"/>
        <v>14311.170000000004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7</v>
      </c>
      <c r="F24" s="8">
        <v>56</v>
      </c>
      <c r="G24" s="4">
        <v>0</v>
      </c>
      <c r="H24" s="4">
        <v>0</v>
      </c>
      <c r="I24" s="8">
        <v>3.94</v>
      </c>
      <c r="J24" s="8">
        <v>52.06</v>
      </c>
      <c r="K24" s="8">
        <v>0</v>
      </c>
      <c r="L24" s="8">
        <v>52.06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</v>
      </c>
      <c r="E25" s="6">
        <v>25</v>
      </c>
      <c r="F25" s="8">
        <v>75</v>
      </c>
      <c r="G25" s="4">
        <v>0</v>
      </c>
      <c r="H25" s="4">
        <v>0</v>
      </c>
      <c r="I25" s="8">
        <v>3.68</v>
      </c>
      <c r="J25" s="8">
        <v>71.319999999999993</v>
      </c>
      <c r="K25" s="8">
        <v>0</v>
      </c>
      <c r="L25" s="8">
        <v>71.319999999999993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6.0226277372262773</v>
      </c>
      <c r="E26" s="6">
        <v>137</v>
      </c>
      <c r="F26" s="8">
        <v>825.1</v>
      </c>
      <c r="G26" s="4">
        <v>0</v>
      </c>
      <c r="H26" s="4">
        <v>0</v>
      </c>
      <c r="I26" s="8">
        <v>35.78</v>
      </c>
      <c r="J26" s="8">
        <v>789.32</v>
      </c>
      <c r="K26" s="8">
        <v>0</v>
      </c>
      <c r="L26" s="8">
        <v>789.32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3.0714285714285716</v>
      </c>
      <c r="E27" s="6">
        <v>42</v>
      </c>
      <c r="F27" s="8">
        <v>129</v>
      </c>
      <c r="G27" s="4">
        <v>0</v>
      </c>
      <c r="H27" s="4">
        <v>0</v>
      </c>
      <c r="I27" s="8">
        <v>12.26</v>
      </c>
      <c r="J27" s="8">
        <v>116.74</v>
      </c>
      <c r="K27" s="8">
        <v>0</v>
      </c>
      <c r="L27" s="8">
        <v>116.74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6.1686868686868692</v>
      </c>
      <c r="E28" s="6">
        <v>99</v>
      </c>
      <c r="F28" s="8">
        <v>610.70000000000005</v>
      </c>
      <c r="G28" s="4">
        <v>0</v>
      </c>
      <c r="H28" s="4">
        <v>0</v>
      </c>
      <c r="I28" s="8">
        <v>29.61</v>
      </c>
      <c r="J28" s="8">
        <v>581.09</v>
      </c>
      <c r="K28" s="8">
        <v>0</v>
      </c>
      <c r="L28" s="8">
        <v>581.09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2</v>
      </c>
      <c r="F29" s="8">
        <v>16</v>
      </c>
      <c r="G29" s="4">
        <v>0</v>
      </c>
      <c r="H29" s="4">
        <v>0</v>
      </c>
      <c r="I29" s="8">
        <v>0.8</v>
      </c>
      <c r="J29" s="8">
        <v>15.2</v>
      </c>
      <c r="K29" s="8">
        <v>0</v>
      </c>
      <c r="L29" s="8">
        <v>15.2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0</v>
      </c>
      <c r="J30" s="8">
        <v>48</v>
      </c>
      <c r="K30" s="8">
        <v>0</v>
      </c>
      <c r="L30" s="8">
        <v>48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6.0254054054054054</v>
      </c>
      <c r="E31" s="6">
        <v>185</v>
      </c>
      <c r="F31" s="8">
        <v>1114.7</v>
      </c>
      <c r="G31" s="4">
        <v>2</v>
      </c>
      <c r="H31" s="4">
        <v>12</v>
      </c>
      <c r="I31" s="8">
        <v>45.68</v>
      </c>
      <c r="J31" s="8">
        <v>1057.02</v>
      </c>
      <c r="K31" s="8">
        <v>0</v>
      </c>
      <c r="L31" s="8">
        <v>1057.02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3.0354166666666664</v>
      </c>
      <c r="E32" s="6">
        <v>48</v>
      </c>
      <c r="F32" s="8">
        <v>145.69999999999999</v>
      </c>
      <c r="G32" s="4">
        <v>0</v>
      </c>
      <c r="H32" s="4">
        <v>0</v>
      </c>
      <c r="I32" s="8">
        <v>6.52</v>
      </c>
      <c r="J32" s="8">
        <v>139.18</v>
      </c>
      <c r="K32" s="8">
        <v>0</v>
      </c>
      <c r="L32" s="8">
        <v>139.18</v>
      </c>
      <c r="M32" s="1">
        <v>1</v>
      </c>
      <c r="N32" s="8">
        <v>0</v>
      </c>
    </row>
    <row r="33" spans="1:14" x14ac:dyDescent="0.35">
      <c r="A33" t="s">
        <v>30</v>
      </c>
      <c r="B33" t="s">
        <v>31</v>
      </c>
      <c r="C33" t="s">
        <v>23</v>
      </c>
      <c r="D33" s="37">
        <f t="shared" si="0"/>
        <v>6.0987654320987659</v>
      </c>
      <c r="E33" s="6">
        <v>81</v>
      </c>
      <c r="F33" s="8">
        <v>494</v>
      </c>
      <c r="G33" s="4">
        <v>0</v>
      </c>
      <c r="H33" s="4">
        <v>0</v>
      </c>
      <c r="I33" s="8">
        <v>31.52</v>
      </c>
      <c r="J33" s="8">
        <v>462.48</v>
      </c>
      <c r="K33" s="8">
        <v>0</v>
      </c>
      <c r="L33" s="8">
        <v>462.48</v>
      </c>
      <c r="M33" s="1">
        <v>1</v>
      </c>
      <c r="N33" s="8">
        <v>0</v>
      </c>
    </row>
    <row r="34" spans="1:14" x14ac:dyDescent="0.35">
      <c r="A34" t="s">
        <v>28</v>
      </c>
      <c r="B34" t="s">
        <v>29</v>
      </c>
      <c r="C34" t="s">
        <v>23</v>
      </c>
      <c r="D34" s="37">
        <f t="shared" si="0"/>
        <v>3.1904761904761907</v>
      </c>
      <c r="E34" s="6">
        <v>21</v>
      </c>
      <c r="F34" s="8">
        <v>67</v>
      </c>
      <c r="G34" s="4">
        <v>0</v>
      </c>
      <c r="H34" s="4">
        <v>0</v>
      </c>
      <c r="I34" s="8">
        <v>18.5</v>
      </c>
      <c r="J34" s="8">
        <v>48.5</v>
      </c>
      <c r="K34" s="8">
        <v>0</v>
      </c>
      <c r="L34" s="8">
        <v>48.5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</v>
      </c>
      <c r="E35" s="6">
        <v>3</v>
      </c>
      <c r="F35" s="8">
        <v>24</v>
      </c>
      <c r="G35" s="4">
        <v>0</v>
      </c>
      <c r="H35" s="4">
        <v>0</v>
      </c>
      <c r="I35" s="8">
        <v>2.0099999999999998</v>
      </c>
      <c r="J35" s="8">
        <v>21.99</v>
      </c>
      <c r="K35" s="8">
        <v>0</v>
      </c>
      <c r="L35" s="8">
        <v>21.99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656</v>
      </c>
      <c r="F36" s="21">
        <f t="shared" si="2"/>
        <v>3605.2</v>
      </c>
      <c r="G36" s="9">
        <f t="shared" si="2"/>
        <v>2</v>
      </c>
      <c r="H36" s="9">
        <f t="shared" si="2"/>
        <v>12</v>
      </c>
      <c r="I36" s="21">
        <f t="shared" si="2"/>
        <v>190.3</v>
      </c>
      <c r="J36" s="21">
        <f t="shared" si="2"/>
        <v>3402.8999999999996</v>
      </c>
      <c r="K36" s="21">
        <f t="shared" si="2"/>
        <v>0</v>
      </c>
      <c r="L36" s="21">
        <f t="shared" si="2"/>
        <v>3402.8999999999996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 t="shared" si="0"/>
        <v>7</v>
      </c>
      <c r="E38" s="6">
        <v>48</v>
      </c>
      <c r="F38" s="8">
        <v>336</v>
      </c>
      <c r="G38" s="4">
        <v>0</v>
      </c>
      <c r="H38" s="4">
        <v>0</v>
      </c>
      <c r="I38" s="8">
        <v>12.56</v>
      </c>
      <c r="J38" s="8">
        <v>323.44</v>
      </c>
      <c r="K38" s="8">
        <v>0</v>
      </c>
      <c r="L38" s="8">
        <v>323.44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si="0"/>
        <v>12</v>
      </c>
      <c r="E39" s="6">
        <v>40</v>
      </c>
      <c r="F39" s="8">
        <v>480</v>
      </c>
      <c r="G39" s="4">
        <v>2</v>
      </c>
      <c r="H39" s="4">
        <v>24</v>
      </c>
      <c r="I39" s="8">
        <v>14.26</v>
      </c>
      <c r="J39" s="8">
        <v>441.74</v>
      </c>
      <c r="K39" s="8">
        <v>0</v>
      </c>
      <c r="L39" s="8">
        <v>441.74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0"/>
        <v>17</v>
      </c>
      <c r="E40" s="6">
        <v>24</v>
      </c>
      <c r="F40" s="8">
        <v>408</v>
      </c>
      <c r="G40" s="4">
        <v>0</v>
      </c>
      <c r="H40" s="4">
        <v>0</v>
      </c>
      <c r="I40" s="8">
        <v>23.42</v>
      </c>
      <c r="J40" s="8">
        <v>384.58</v>
      </c>
      <c r="K40" s="8">
        <v>0</v>
      </c>
      <c r="L40" s="8">
        <v>384.58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0"/>
        <v>5.8</v>
      </c>
      <c r="E41" s="6">
        <v>35</v>
      </c>
      <c r="F41" s="8">
        <v>203</v>
      </c>
      <c r="G41" s="4">
        <v>0</v>
      </c>
      <c r="H41" s="4">
        <v>0</v>
      </c>
      <c r="I41" s="8">
        <v>8.64</v>
      </c>
      <c r="J41" s="8">
        <v>194.36</v>
      </c>
      <c r="K41" s="8">
        <v>0</v>
      </c>
      <c r="L41" s="8">
        <v>194.36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0"/>
        <v>2</v>
      </c>
      <c r="E42" s="6">
        <v>40</v>
      </c>
      <c r="F42" s="8">
        <v>80</v>
      </c>
      <c r="G42" s="4">
        <v>0</v>
      </c>
      <c r="H42" s="4">
        <v>0</v>
      </c>
      <c r="I42" s="8">
        <v>14.63</v>
      </c>
      <c r="J42" s="8">
        <v>65.37</v>
      </c>
      <c r="K42" s="8">
        <v>0</v>
      </c>
      <c r="L42" s="8">
        <v>65.37</v>
      </c>
      <c r="M42" s="1">
        <v>1</v>
      </c>
      <c r="N42" s="8">
        <v>0</v>
      </c>
    </row>
    <row r="43" spans="1:14" x14ac:dyDescent="0.35">
      <c r="A43" t="s">
        <v>224</v>
      </c>
      <c r="B43" t="s">
        <v>223</v>
      </c>
      <c r="C43" t="s">
        <v>84</v>
      </c>
      <c r="D43" s="37">
        <f t="shared" si="0"/>
        <v>3.8</v>
      </c>
      <c r="E43" s="6">
        <v>10</v>
      </c>
      <c r="F43" s="8">
        <v>38</v>
      </c>
      <c r="G43" s="4">
        <v>0</v>
      </c>
      <c r="H43" s="4">
        <v>0</v>
      </c>
      <c r="I43" s="8">
        <v>1.73</v>
      </c>
      <c r="J43" s="8">
        <v>36.270000000000003</v>
      </c>
      <c r="K43" s="8">
        <v>0</v>
      </c>
      <c r="L43" s="8">
        <v>36.270000000000003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0"/>
        <v>4.5</v>
      </c>
      <c r="E44" s="6">
        <v>98</v>
      </c>
      <c r="F44" s="8">
        <v>441</v>
      </c>
      <c r="G44" s="4">
        <v>1</v>
      </c>
      <c r="H44" s="4">
        <v>4.5</v>
      </c>
      <c r="I44" s="8">
        <v>22.42</v>
      </c>
      <c r="J44" s="8">
        <v>414.08</v>
      </c>
      <c r="K44" s="8">
        <v>0</v>
      </c>
      <c r="L44" s="8">
        <v>414.08</v>
      </c>
      <c r="M44" s="1">
        <v>1</v>
      </c>
      <c r="N44" s="8">
        <v>0</v>
      </c>
    </row>
    <row r="45" spans="1:14" x14ac:dyDescent="0.35">
      <c r="A45" t="s">
        <v>97</v>
      </c>
      <c r="B45" t="s">
        <v>98</v>
      </c>
      <c r="C45" t="s">
        <v>84</v>
      </c>
      <c r="D45" s="37">
        <f t="shared" si="0"/>
        <v>7.5</v>
      </c>
      <c r="E45" s="6">
        <v>34</v>
      </c>
      <c r="F45" s="8">
        <v>255</v>
      </c>
      <c r="G45" s="4">
        <v>0</v>
      </c>
      <c r="H45" s="4">
        <v>0</v>
      </c>
      <c r="I45" s="8">
        <v>12.9</v>
      </c>
      <c r="J45" s="8">
        <v>242.1</v>
      </c>
      <c r="K45" s="8">
        <v>0</v>
      </c>
      <c r="L45" s="8">
        <v>242.1</v>
      </c>
      <c r="M45" s="1">
        <v>1</v>
      </c>
      <c r="N45" s="8">
        <v>0</v>
      </c>
    </row>
    <row r="46" spans="1:14" x14ac:dyDescent="0.35">
      <c r="A46" t="s">
        <v>99</v>
      </c>
      <c r="B46" t="s">
        <v>100</v>
      </c>
      <c r="C46" t="s">
        <v>84</v>
      </c>
      <c r="D46" s="37">
        <f t="shared" si="0"/>
        <v>4</v>
      </c>
      <c r="E46" s="6">
        <v>43</v>
      </c>
      <c r="F46" s="8">
        <v>172</v>
      </c>
      <c r="G46" s="4">
        <v>0</v>
      </c>
      <c r="H46" s="4">
        <v>0</v>
      </c>
      <c r="I46" s="8">
        <v>6.87</v>
      </c>
      <c r="J46" s="8">
        <v>165.13</v>
      </c>
      <c r="K46" s="8">
        <v>0</v>
      </c>
      <c r="L46" s="8">
        <v>165.13</v>
      </c>
      <c r="M46" s="1">
        <v>1</v>
      </c>
      <c r="N46" s="8">
        <v>0</v>
      </c>
    </row>
    <row r="47" spans="1:14" x14ac:dyDescent="0.35">
      <c r="A47" t="s">
        <v>101</v>
      </c>
      <c r="B47" t="s">
        <v>102</v>
      </c>
      <c r="C47" t="s">
        <v>84</v>
      </c>
      <c r="D47" s="37">
        <f t="shared" si="0"/>
        <v>6</v>
      </c>
      <c r="E47" s="6">
        <v>12</v>
      </c>
      <c r="F47" s="8">
        <v>72</v>
      </c>
      <c r="G47" s="4">
        <v>0</v>
      </c>
      <c r="H47" s="4">
        <v>0</v>
      </c>
      <c r="I47" s="8">
        <v>2.36</v>
      </c>
      <c r="J47" s="8">
        <v>69.64</v>
      </c>
      <c r="K47" s="8">
        <v>0</v>
      </c>
      <c r="L47" s="8">
        <v>69.64</v>
      </c>
      <c r="M47" s="1">
        <v>1</v>
      </c>
      <c r="N47" s="8">
        <v>0</v>
      </c>
    </row>
    <row r="48" spans="1:14" x14ac:dyDescent="0.35">
      <c r="A48" t="s">
        <v>89</v>
      </c>
      <c r="B48" t="s">
        <v>90</v>
      </c>
      <c r="C48" t="s">
        <v>84</v>
      </c>
      <c r="D48" s="37">
        <f>F48/E48</f>
        <v>3.8000000000000003</v>
      </c>
      <c r="E48" s="6">
        <v>7</v>
      </c>
      <c r="F48" s="8">
        <v>26.6</v>
      </c>
      <c r="G48" s="4">
        <v>0</v>
      </c>
      <c r="H48" s="4">
        <v>0</v>
      </c>
      <c r="I48" s="8">
        <v>2.41</v>
      </c>
      <c r="J48" s="8">
        <v>24.19</v>
      </c>
      <c r="K48" s="8">
        <v>0</v>
      </c>
      <c r="L48" s="8">
        <v>24.19</v>
      </c>
      <c r="M48" s="1">
        <v>1</v>
      </c>
      <c r="N48" s="8">
        <v>0</v>
      </c>
    </row>
    <row r="49" spans="1:14" x14ac:dyDescent="0.35">
      <c r="A49" t="s">
        <v>189</v>
      </c>
      <c r="B49" t="s">
        <v>190</v>
      </c>
      <c r="C49" t="s">
        <v>84</v>
      </c>
      <c r="D49" s="37">
        <f>F49/E49</f>
        <v>1</v>
      </c>
      <c r="E49" s="6">
        <v>150</v>
      </c>
      <c r="F49" s="8">
        <v>150</v>
      </c>
      <c r="G49" s="4">
        <v>0</v>
      </c>
      <c r="H49" s="4">
        <v>0</v>
      </c>
      <c r="I49" s="8">
        <v>5.92</v>
      </c>
      <c r="J49" s="8">
        <v>144.08000000000001</v>
      </c>
      <c r="K49" s="8">
        <v>0</v>
      </c>
      <c r="L49" s="8">
        <v>144.08000000000001</v>
      </c>
      <c r="M49" s="1">
        <v>1</v>
      </c>
      <c r="N49" s="8">
        <v>0</v>
      </c>
    </row>
    <row r="50" spans="1:14" ht="15" thickBot="1" x14ac:dyDescent="0.4">
      <c r="E50" s="9">
        <f t="shared" ref="E50:L50" si="3">SUM(E38:E49)</f>
        <v>541</v>
      </c>
      <c r="F50" s="21">
        <f t="shared" si="3"/>
        <v>2661.6</v>
      </c>
      <c r="G50" s="9">
        <f t="shared" si="3"/>
        <v>3</v>
      </c>
      <c r="H50" s="9">
        <f t="shared" si="3"/>
        <v>28.5</v>
      </c>
      <c r="I50" s="21">
        <f t="shared" si="3"/>
        <v>128.12</v>
      </c>
      <c r="J50" s="21">
        <f t="shared" si="3"/>
        <v>2504.9799999999996</v>
      </c>
      <c r="K50" s="21">
        <f t="shared" si="3"/>
        <v>0</v>
      </c>
      <c r="L50" s="21">
        <f t="shared" si="3"/>
        <v>2504.9799999999996</v>
      </c>
      <c r="M50" s="1"/>
    </row>
    <row r="51" spans="1:14" ht="15" thickTop="1" x14ac:dyDescent="0.35">
      <c r="A51" s="15" t="s">
        <v>285</v>
      </c>
      <c r="M51" s="1"/>
    </row>
    <row r="52" spans="1:14" x14ac:dyDescent="0.35">
      <c r="A52" t="s">
        <v>213</v>
      </c>
      <c r="B52" t="s">
        <v>212</v>
      </c>
      <c r="C52" t="s">
        <v>209</v>
      </c>
      <c r="D52" s="37">
        <f t="shared" si="0"/>
        <v>5</v>
      </c>
      <c r="E52" s="6">
        <v>31</v>
      </c>
      <c r="F52" s="8">
        <v>155</v>
      </c>
      <c r="G52" s="4">
        <v>1</v>
      </c>
      <c r="H52" s="4">
        <v>5</v>
      </c>
      <c r="I52" s="8">
        <v>3.9</v>
      </c>
      <c r="J52" s="8">
        <v>146.1</v>
      </c>
      <c r="K52" s="8">
        <v>0</v>
      </c>
      <c r="L52" s="8">
        <v>146.1</v>
      </c>
      <c r="M52" s="1">
        <v>1</v>
      </c>
      <c r="N52" s="8">
        <v>0</v>
      </c>
    </row>
    <row r="53" spans="1:14" x14ac:dyDescent="0.35">
      <c r="A53" t="s">
        <v>211</v>
      </c>
      <c r="B53" t="s">
        <v>210</v>
      </c>
      <c r="C53" t="s">
        <v>209</v>
      </c>
      <c r="D53" s="37">
        <f t="shared" si="0"/>
        <v>5.8</v>
      </c>
      <c r="E53" s="6">
        <v>7</v>
      </c>
      <c r="F53" s="8">
        <v>40.6</v>
      </c>
      <c r="G53" s="4">
        <v>0</v>
      </c>
      <c r="H53" s="4">
        <v>0</v>
      </c>
      <c r="I53" s="8">
        <v>1.83</v>
      </c>
      <c r="J53" s="8">
        <v>38.770000000000003</v>
      </c>
      <c r="K53" s="8">
        <v>0</v>
      </c>
      <c r="L53" s="8">
        <v>38.770000000000003</v>
      </c>
      <c r="M53" s="1">
        <v>1</v>
      </c>
      <c r="N53" s="8">
        <v>0</v>
      </c>
    </row>
    <row r="54" spans="1:14" x14ac:dyDescent="0.35">
      <c r="A54" t="s">
        <v>215</v>
      </c>
      <c r="B54" t="s">
        <v>214</v>
      </c>
      <c r="C54" t="s">
        <v>209</v>
      </c>
      <c r="D54" s="37">
        <f t="shared" si="0"/>
        <v>5.8</v>
      </c>
      <c r="E54" s="6">
        <v>50</v>
      </c>
      <c r="F54" s="8">
        <v>290</v>
      </c>
      <c r="G54" s="4">
        <v>0</v>
      </c>
      <c r="H54" s="4">
        <v>0</v>
      </c>
      <c r="I54" s="8">
        <v>12.54</v>
      </c>
      <c r="J54" s="8">
        <v>277.45999999999998</v>
      </c>
      <c r="K54" s="8">
        <v>0</v>
      </c>
      <c r="L54" s="8">
        <v>277.45999999999998</v>
      </c>
      <c r="M54" s="1">
        <v>1</v>
      </c>
      <c r="N54" s="8">
        <v>0</v>
      </c>
    </row>
    <row r="55" spans="1:14" ht="15" thickBot="1" x14ac:dyDescent="0.4">
      <c r="E55" s="9">
        <f t="shared" ref="E55:L55" si="4">SUM(E52:E54)</f>
        <v>88</v>
      </c>
      <c r="F55" s="21">
        <f t="shared" si="4"/>
        <v>485.6</v>
      </c>
      <c r="G55" s="9">
        <f t="shared" si="4"/>
        <v>1</v>
      </c>
      <c r="H55" s="9">
        <f t="shared" si="4"/>
        <v>5</v>
      </c>
      <c r="I55" s="21">
        <f t="shared" si="4"/>
        <v>18.27</v>
      </c>
      <c r="J55" s="21">
        <f t="shared" si="4"/>
        <v>462.33</v>
      </c>
      <c r="K55" s="21">
        <f t="shared" si="4"/>
        <v>0</v>
      </c>
      <c r="L55" s="21">
        <f t="shared" si="4"/>
        <v>462.33</v>
      </c>
      <c r="M55" s="1"/>
    </row>
    <row r="56" spans="1:14" ht="15" thickTop="1" x14ac:dyDescent="0.35">
      <c r="A56" s="15" t="s">
        <v>280</v>
      </c>
      <c r="M56" s="1"/>
    </row>
    <row r="57" spans="1:14" x14ac:dyDescent="0.35">
      <c r="A57" t="s">
        <v>103</v>
      </c>
      <c r="B57" t="s">
        <v>104</v>
      </c>
      <c r="C57" t="s">
        <v>105</v>
      </c>
      <c r="D57" s="37">
        <f>F57/E57</f>
        <v>3.8000000000000003</v>
      </c>
      <c r="E57" s="6">
        <v>72</v>
      </c>
      <c r="F57" s="8">
        <v>273.60000000000002</v>
      </c>
      <c r="G57" s="4">
        <v>0</v>
      </c>
      <c r="H57" s="4">
        <v>0</v>
      </c>
      <c r="I57" s="8">
        <v>22.39</v>
      </c>
      <c r="J57" s="8">
        <v>251.21</v>
      </c>
      <c r="K57" s="8">
        <v>0</v>
      </c>
      <c r="L57" s="8">
        <v>251.21</v>
      </c>
      <c r="M57" s="1">
        <v>1</v>
      </c>
      <c r="N57" s="8">
        <v>0</v>
      </c>
    </row>
    <row r="58" spans="1:14" x14ac:dyDescent="0.35">
      <c r="A58" t="s">
        <v>106</v>
      </c>
      <c r="B58" t="s">
        <v>107</v>
      </c>
      <c r="C58" t="s">
        <v>105</v>
      </c>
      <c r="D58" s="37">
        <f t="shared" ref="D58:D94" si="5">F58/E58</f>
        <v>2.8000000000000003</v>
      </c>
      <c r="E58" s="6">
        <v>38</v>
      </c>
      <c r="F58" s="8">
        <v>106.4</v>
      </c>
      <c r="G58" s="4">
        <v>0</v>
      </c>
      <c r="H58" s="4">
        <v>0</v>
      </c>
      <c r="I58" s="8">
        <v>12.5</v>
      </c>
      <c r="J58" s="8">
        <v>93.9</v>
      </c>
      <c r="K58" s="8">
        <v>0</v>
      </c>
      <c r="L58" s="8">
        <v>93.9</v>
      </c>
      <c r="M58" s="1">
        <v>1</v>
      </c>
      <c r="N58" s="8">
        <v>0</v>
      </c>
    </row>
    <row r="59" spans="1:14" x14ac:dyDescent="0.35">
      <c r="A59" t="s">
        <v>131</v>
      </c>
      <c r="B59" t="s">
        <v>132</v>
      </c>
      <c r="C59" t="s">
        <v>105</v>
      </c>
      <c r="D59" s="37">
        <f t="shared" si="5"/>
        <v>3.7053571428571428</v>
      </c>
      <c r="E59" s="6">
        <v>112</v>
      </c>
      <c r="F59" s="8">
        <v>415</v>
      </c>
      <c r="G59" s="4">
        <v>0</v>
      </c>
      <c r="H59" s="4">
        <v>0</v>
      </c>
      <c r="I59" s="8">
        <v>19.41</v>
      </c>
      <c r="J59" s="8">
        <v>395.59</v>
      </c>
      <c r="K59" s="8">
        <v>0</v>
      </c>
      <c r="L59" s="8">
        <v>395.59</v>
      </c>
      <c r="M59" s="1">
        <v>1</v>
      </c>
      <c r="N59" s="8">
        <v>0</v>
      </c>
    </row>
    <row r="60" spans="1:14" x14ac:dyDescent="0.35">
      <c r="A60" t="s">
        <v>133</v>
      </c>
      <c r="B60" t="s">
        <v>134</v>
      </c>
      <c r="C60" t="s">
        <v>105</v>
      </c>
      <c r="D60" s="37">
        <f t="shared" si="5"/>
        <v>2.6083333333333334</v>
      </c>
      <c r="E60" s="6">
        <v>60</v>
      </c>
      <c r="F60" s="8">
        <v>156.5</v>
      </c>
      <c r="G60" s="4">
        <v>0</v>
      </c>
      <c r="H60" s="4">
        <v>0</v>
      </c>
      <c r="I60" s="8">
        <v>15.85</v>
      </c>
      <c r="J60" s="8">
        <v>140.65</v>
      </c>
      <c r="K60" s="8">
        <v>0</v>
      </c>
      <c r="L60" s="8">
        <v>140.65</v>
      </c>
      <c r="M60" s="1">
        <v>1</v>
      </c>
      <c r="N60" s="8">
        <v>0</v>
      </c>
    </row>
    <row r="61" spans="1:14" x14ac:dyDescent="0.35">
      <c r="A61" t="s">
        <v>139</v>
      </c>
      <c r="B61" t="s">
        <v>140</v>
      </c>
      <c r="C61" t="s">
        <v>105</v>
      </c>
      <c r="D61" s="37">
        <f t="shared" si="5"/>
        <v>2</v>
      </c>
      <c r="E61" s="6">
        <v>64</v>
      </c>
      <c r="F61" s="8">
        <v>128</v>
      </c>
      <c r="G61" s="4">
        <v>0</v>
      </c>
      <c r="H61" s="4">
        <v>0</v>
      </c>
      <c r="I61" s="8">
        <v>10.9</v>
      </c>
      <c r="J61" s="8">
        <v>117.1</v>
      </c>
      <c r="K61" s="8">
        <v>0</v>
      </c>
      <c r="L61" s="8">
        <v>117.1</v>
      </c>
      <c r="M61" s="1">
        <v>1</v>
      </c>
      <c r="N61" s="8">
        <v>0</v>
      </c>
    </row>
    <row r="62" spans="1:14" x14ac:dyDescent="0.35">
      <c r="A62" t="s">
        <v>141</v>
      </c>
      <c r="B62" t="s">
        <v>142</v>
      </c>
      <c r="C62" t="s">
        <v>105</v>
      </c>
      <c r="D62" s="37">
        <f t="shared" si="5"/>
        <v>3</v>
      </c>
      <c r="E62" s="6">
        <v>115</v>
      </c>
      <c r="F62" s="8">
        <v>345</v>
      </c>
      <c r="G62" s="4">
        <v>0</v>
      </c>
      <c r="H62" s="4">
        <v>0</v>
      </c>
      <c r="I62" s="8">
        <v>26.23</v>
      </c>
      <c r="J62" s="8">
        <v>318.77</v>
      </c>
      <c r="K62" s="8">
        <v>0</v>
      </c>
      <c r="L62" s="8">
        <v>318.77</v>
      </c>
      <c r="M62" s="1">
        <v>1</v>
      </c>
      <c r="N62" s="8">
        <v>0</v>
      </c>
    </row>
    <row r="63" spans="1:14" x14ac:dyDescent="0.35">
      <c r="A63" t="s">
        <v>143</v>
      </c>
      <c r="B63" t="s">
        <v>144</v>
      </c>
      <c r="C63" t="s">
        <v>105</v>
      </c>
      <c r="D63" s="37">
        <f t="shared" si="5"/>
        <v>3.1476923076923078</v>
      </c>
      <c r="E63" s="6">
        <v>650</v>
      </c>
      <c r="F63" s="8">
        <v>2046</v>
      </c>
      <c r="G63" s="4">
        <v>1</v>
      </c>
      <c r="H63" s="4">
        <v>4</v>
      </c>
      <c r="I63" s="8">
        <v>129.72999999999999</v>
      </c>
      <c r="J63" s="8">
        <v>1912.27</v>
      </c>
      <c r="K63" s="8">
        <v>0</v>
      </c>
      <c r="L63" s="8">
        <v>1912.27</v>
      </c>
      <c r="M63" s="1">
        <v>1</v>
      </c>
      <c r="N63" s="8">
        <v>0</v>
      </c>
    </row>
    <row r="64" spans="1:14" x14ac:dyDescent="0.35">
      <c r="A64" t="s">
        <v>145</v>
      </c>
      <c r="B64" t="s">
        <v>146</v>
      </c>
      <c r="C64" t="s">
        <v>105</v>
      </c>
      <c r="D64" s="37">
        <f t="shared" si="5"/>
        <v>2.0962264150943395</v>
      </c>
      <c r="E64" s="6">
        <v>265</v>
      </c>
      <c r="F64" s="8">
        <v>555.5</v>
      </c>
      <c r="G64" s="4">
        <v>0</v>
      </c>
      <c r="H64" s="4">
        <v>0</v>
      </c>
      <c r="I64" s="8">
        <v>37.92</v>
      </c>
      <c r="J64" s="8">
        <v>517.58000000000004</v>
      </c>
      <c r="K64" s="8">
        <v>0</v>
      </c>
      <c r="L64" s="8">
        <v>517.58000000000004</v>
      </c>
      <c r="M64" s="1">
        <v>1</v>
      </c>
      <c r="N64" s="8">
        <v>0</v>
      </c>
    </row>
    <row r="65" spans="1:14" x14ac:dyDescent="0.35">
      <c r="A65" t="s">
        <v>147</v>
      </c>
      <c r="B65" t="s">
        <v>148</v>
      </c>
      <c r="C65" t="s">
        <v>105</v>
      </c>
      <c r="D65" s="37">
        <f t="shared" si="5"/>
        <v>3</v>
      </c>
      <c r="E65" s="6">
        <v>38</v>
      </c>
      <c r="F65" s="8">
        <v>114</v>
      </c>
      <c r="G65" s="4">
        <v>0</v>
      </c>
      <c r="H65" s="4">
        <v>0</v>
      </c>
      <c r="I65" s="8">
        <v>9.69</v>
      </c>
      <c r="J65" s="8">
        <v>104.31</v>
      </c>
      <c r="K65" s="8">
        <v>0</v>
      </c>
      <c r="L65" s="8">
        <v>104.31</v>
      </c>
      <c r="M65" s="1">
        <v>1</v>
      </c>
      <c r="N65" s="8">
        <v>0</v>
      </c>
    </row>
    <row r="66" spans="1:14" x14ac:dyDescent="0.35">
      <c r="A66" t="s">
        <v>149</v>
      </c>
      <c r="B66" t="s">
        <v>150</v>
      </c>
      <c r="C66" t="s">
        <v>105</v>
      </c>
      <c r="D66" s="37">
        <f t="shared" si="5"/>
        <v>2</v>
      </c>
      <c r="E66" s="6">
        <v>17</v>
      </c>
      <c r="F66" s="8">
        <v>34</v>
      </c>
      <c r="G66" s="4">
        <v>0</v>
      </c>
      <c r="H66" s="4">
        <v>0</v>
      </c>
      <c r="I66" s="8">
        <v>3.26</v>
      </c>
      <c r="J66" s="8">
        <v>30.74</v>
      </c>
      <c r="K66" s="8">
        <v>0</v>
      </c>
      <c r="L66" s="8">
        <v>30.74</v>
      </c>
      <c r="M66" s="1">
        <v>1</v>
      </c>
      <c r="N66" s="8">
        <v>0</v>
      </c>
    </row>
    <row r="67" spans="1:14" x14ac:dyDescent="0.35">
      <c r="A67" t="s">
        <v>151</v>
      </c>
      <c r="B67" t="s">
        <v>152</v>
      </c>
      <c r="C67" t="s">
        <v>105</v>
      </c>
      <c r="D67" s="37">
        <f t="shared" si="5"/>
        <v>3.2222222222222223</v>
      </c>
      <c r="E67" s="6">
        <v>9</v>
      </c>
      <c r="F67" s="8">
        <v>29</v>
      </c>
      <c r="G67" s="4">
        <v>0</v>
      </c>
      <c r="H67" s="4">
        <v>0</v>
      </c>
      <c r="I67" s="8">
        <v>0.85</v>
      </c>
      <c r="J67" s="8">
        <v>28.15</v>
      </c>
      <c r="K67" s="8">
        <v>0</v>
      </c>
      <c r="L67" s="8">
        <v>28.15</v>
      </c>
      <c r="M67" s="1">
        <v>1</v>
      </c>
      <c r="N67" s="8">
        <v>0</v>
      </c>
    </row>
    <row r="68" spans="1:14" x14ac:dyDescent="0.35">
      <c r="A68" t="s">
        <v>153</v>
      </c>
      <c r="B68" t="s">
        <v>154</v>
      </c>
      <c r="C68" t="s">
        <v>105</v>
      </c>
      <c r="D68" s="37">
        <f t="shared" si="5"/>
        <v>2</v>
      </c>
      <c r="E68" s="6">
        <v>4</v>
      </c>
      <c r="F68" s="8">
        <v>8</v>
      </c>
      <c r="G68" s="4">
        <v>0</v>
      </c>
      <c r="H68" s="4">
        <v>0</v>
      </c>
      <c r="I68" s="8">
        <v>0.19</v>
      </c>
      <c r="J68" s="8">
        <v>7.81</v>
      </c>
      <c r="K68" s="8">
        <v>0</v>
      </c>
      <c r="L68" s="8">
        <v>7.81</v>
      </c>
      <c r="M68" s="1">
        <v>1</v>
      </c>
      <c r="N68" s="8">
        <v>0</v>
      </c>
    </row>
    <row r="69" spans="1:14" x14ac:dyDescent="0.35">
      <c r="A69" t="s">
        <v>155</v>
      </c>
      <c r="B69" t="s">
        <v>156</v>
      </c>
      <c r="C69" t="s">
        <v>105</v>
      </c>
      <c r="D69" s="37">
        <f t="shared" si="5"/>
        <v>3</v>
      </c>
      <c r="E69" s="6">
        <v>5</v>
      </c>
      <c r="F69" s="8">
        <v>15</v>
      </c>
      <c r="G69" s="4">
        <v>0</v>
      </c>
      <c r="H69" s="4">
        <v>0</v>
      </c>
      <c r="I69" s="8">
        <v>0.63</v>
      </c>
      <c r="J69" s="8">
        <v>14.37</v>
      </c>
      <c r="K69" s="8">
        <v>0</v>
      </c>
      <c r="L69" s="8">
        <v>14.37</v>
      </c>
      <c r="M69" s="1">
        <v>1</v>
      </c>
      <c r="N69" s="8">
        <v>0</v>
      </c>
    </row>
    <row r="70" spans="1:14" x14ac:dyDescent="0.35">
      <c r="A70" t="s">
        <v>204</v>
      </c>
      <c r="B70" t="s">
        <v>203</v>
      </c>
      <c r="C70" t="s">
        <v>105</v>
      </c>
      <c r="D70" s="37">
        <f t="shared" si="5"/>
        <v>2.25</v>
      </c>
      <c r="E70" s="6">
        <v>2</v>
      </c>
      <c r="F70" s="8">
        <v>4.5</v>
      </c>
      <c r="G70" s="4">
        <v>0</v>
      </c>
      <c r="H70" s="4">
        <v>0</v>
      </c>
      <c r="I70" s="8">
        <v>0</v>
      </c>
      <c r="J70" s="8">
        <v>4.5</v>
      </c>
      <c r="K70" s="8">
        <v>0</v>
      </c>
      <c r="L70" s="8">
        <v>4.5</v>
      </c>
      <c r="M70" s="1">
        <v>1</v>
      </c>
      <c r="N70" s="8">
        <v>0</v>
      </c>
    </row>
    <row r="71" spans="1:14" x14ac:dyDescent="0.35">
      <c r="A71" t="s">
        <v>157</v>
      </c>
      <c r="B71" t="s">
        <v>158</v>
      </c>
      <c r="C71" t="s">
        <v>105</v>
      </c>
      <c r="D71" s="37">
        <f t="shared" si="5"/>
        <v>3.0344827586206895</v>
      </c>
      <c r="E71" s="6">
        <v>29</v>
      </c>
      <c r="F71" s="8">
        <v>88</v>
      </c>
      <c r="G71" s="4">
        <v>0</v>
      </c>
      <c r="H71" s="4">
        <v>0</v>
      </c>
      <c r="I71" s="8">
        <v>11.71</v>
      </c>
      <c r="J71" s="8">
        <v>76.290000000000006</v>
      </c>
      <c r="K71" s="8">
        <v>0</v>
      </c>
      <c r="L71" s="8">
        <v>76.290000000000006</v>
      </c>
      <c r="M71" s="1">
        <v>1</v>
      </c>
      <c r="N71" s="8">
        <v>0</v>
      </c>
    </row>
    <row r="72" spans="1:14" x14ac:dyDescent="0.35">
      <c r="A72" t="s">
        <v>159</v>
      </c>
      <c r="B72" t="s">
        <v>160</v>
      </c>
      <c r="C72" t="s">
        <v>105</v>
      </c>
      <c r="D72" s="37">
        <f t="shared" si="5"/>
        <v>2</v>
      </c>
      <c r="E72" s="6">
        <v>4</v>
      </c>
      <c r="F72" s="8">
        <v>8</v>
      </c>
      <c r="G72" s="4">
        <v>0</v>
      </c>
      <c r="H72" s="4">
        <v>0</v>
      </c>
      <c r="I72" s="8">
        <v>0.47</v>
      </c>
      <c r="J72" s="8">
        <v>7.53</v>
      </c>
      <c r="K72" s="8">
        <v>0</v>
      </c>
      <c r="L72" s="8">
        <v>7.53</v>
      </c>
      <c r="M72" s="1">
        <v>1</v>
      </c>
      <c r="N72" s="8">
        <v>0</v>
      </c>
    </row>
    <row r="73" spans="1:14" x14ac:dyDescent="0.35">
      <c r="A73" t="s">
        <v>161</v>
      </c>
      <c r="B73" t="s">
        <v>162</v>
      </c>
      <c r="C73" t="s">
        <v>105</v>
      </c>
      <c r="D73" s="37">
        <f t="shared" si="5"/>
        <v>3</v>
      </c>
      <c r="E73" s="6">
        <v>7</v>
      </c>
      <c r="F73" s="8">
        <v>21</v>
      </c>
      <c r="G73" s="4">
        <v>0</v>
      </c>
      <c r="H73" s="4">
        <v>0</v>
      </c>
      <c r="I73" s="8">
        <v>0.63</v>
      </c>
      <c r="J73" s="8">
        <v>20.37</v>
      </c>
      <c r="K73" s="8">
        <v>0</v>
      </c>
      <c r="L73" s="8">
        <v>20.37</v>
      </c>
      <c r="M73" s="1">
        <v>1</v>
      </c>
      <c r="N73" s="8">
        <v>0</v>
      </c>
    </row>
    <row r="74" spans="1:14" x14ac:dyDescent="0.35">
      <c r="A74" t="s">
        <v>163</v>
      </c>
      <c r="B74" t="s">
        <v>164</v>
      </c>
      <c r="C74" t="s">
        <v>105</v>
      </c>
      <c r="D74" s="37">
        <f t="shared" si="5"/>
        <v>2</v>
      </c>
      <c r="E74" s="6">
        <v>3</v>
      </c>
      <c r="F74" s="8">
        <v>6</v>
      </c>
      <c r="G74" s="4">
        <v>0</v>
      </c>
      <c r="H74" s="4">
        <v>0</v>
      </c>
      <c r="I74" s="8">
        <v>0.42</v>
      </c>
      <c r="J74" s="8">
        <v>5.58</v>
      </c>
      <c r="K74" s="8">
        <v>0</v>
      </c>
      <c r="L74" s="8">
        <v>5.58</v>
      </c>
      <c r="M74" s="1">
        <v>1</v>
      </c>
      <c r="N74" s="8">
        <v>0</v>
      </c>
    </row>
    <row r="75" spans="1:14" x14ac:dyDescent="0.35">
      <c r="A75" t="s">
        <v>108</v>
      </c>
      <c r="B75" t="s">
        <v>109</v>
      </c>
      <c r="C75" t="s">
        <v>105</v>
      </c>
      <c r="D75" s="37">
        <f t="shared" si="5"/>
        <v>3</v>
      </c>
      <c r="E75" s="6">
        <v>2</v>
      </c>
      <c r="F75" s="8">
        <v>6</v>
      </c>
      <c r="G75" s="4">
        <v>0</v>
      </c>
      <c r="H75" s="4">
        <v>0</v>
      </c>
      <c r="I75" s="8">
        <v>0</v>
      </c>
      <c r="J75" s="8">
        <v>6</v>
      </c>
      <c r="K75" s="8">
        <v>0</v>
      </c>
      <c r="L75" s="8">
        <v>6</v>
      </c>
      <c r="M75" s="1">
        <v>1</v>
      </c>
      <c r="N75" s="8">
        <v>0</v>
      </c>
    </row>
    <row r="76" spans="1:14" x14ac:dyDescent="0.35">
      <c r="A76" t="s">
        <v>110</v>
      </c>
      <c r="B76" t="s">
        <v>111</v>
      </c>
      <c r="C76" t="s">
        <v>105</v>
      </c>
      <c r="D76" s="37">
        <f t="shared" si="5"/>
        <v>2</v>
      </c>
      <c r="E76" s="6">
        <v>3</v>
      </c>
      <c r="F76" s="8">
        <v>6</v>
      </c>
      <c r="G76" s="4">
        <v>0</v>
      </c>
      <c r="H76" s="4">
        <v>0</v>
      </c>
      <c r="I76" s="8">
        <v>0.37</v>
      </c>
      <c r="J76" s="8">
        <v>5.63</v>
      </c>
      <c r="K76" s="8">
        <v>0</v>
      </c>
      <c r="L76" s="8">
        <v>5.63</v>
      </c>
      <c r="M76" s="1">
        <v>1</v>
      </c>
      <c r="N76" s="8">
        <v>0</v>
      </c>
    </row>
    <row r="77" spans="1:14" x14ac:dyDescent="0.35">
      <c r="A77" t="s">
        <v>112</v>
      </c>
      <c r="B77" t="s">
        <v>113</v>
      </c>
      <c r="C77" t="s">
        <v>105</v>
      </c>
      <c r="D77" s="37">
        <f t="shared" si="5"/>
        <v>3</v>
      </c>
      <c r="E77" s="6">
        <v>5</v>
      </c>
      <c r="F77" s="8">
        <v>15</v>
      </c>
      <c r="G77" s="4">
        <v>0</v>
      </c>
      <c r="H77" s="4">
        <v>0</v>
      </c>
      <c r="I77" s="8">
        <v>1.29</v>
      </c>
      <c r="J77" s="8">
        <v>13.71</v>
      </c>
      <c r="K77" s="8">
        <v>0</v>
      </c>
      <c r="L77" s="8">
        <v>13.71</v>
      </c>
      <c r="M77" s="1">
        <v>1</v>
      </c>
      <c r="N77" s="8">
        <v>0</v>
      </c>
    </row>
    <row r="78" spans="1:14" x14ac:dyDescent="0.35">
      <c r="A78" t="s">
        <v>114</v>
      </c>
      <c r="B78" t="s">
        <v>115</v>
      </c>
      <c r="C78" t="s">
        <v>105</v>
      </c>
      <c r="D78" s="37">
        <f t="shared" si="5"/>
        <v>2</v>
      </c>
      <c r="E78" s="6">
        <v>1</v>
      </c>
      <c r="F78" s="8">
        <v>2</v>
      </c>
      <c r="G78" s="4">
        <v>0</v>
      </c>
      <c r="H78" s="4">
        <v>0</v>
      </c>
      <c r="I78" s="8">
        <v>0</v>
      </c>
      <c r="J78" s="8">
        <v>2</v>
      </c>
      <c r="K78" s="8">
        <v>0</v>
      </c>
      <c r="L78" s="8">
        <v>2</v>
      </c>
      <c r="M78" s="1">
        <v>1</v>
      </c>
      <c r="N78" s="8">
        <v>0</v>
      </c>
    </row>
    <row r="79" spans="1:14" x14ac:dyDescent="0.35">
      <c r="A79" t="s">
        <v>116</v>
      </c>
      <c r="B79" t="s">
        <v>117</v>
      </c>
      <c r="C79" t="s">
        <v>105</v>
      </c>
      <c r="D79" s="37">
        <f t="shared" si="5"/>
        <v>2</v>
      </c>
      <c r="E79" s="6">
        <v>1</v>
      </c>
      <c r="F79" s="8">
        <v>2</v>
      </c>
      <c r="G79" s="4">
        <v>0</v>
      </c>
      <c r="H79" s="4">
        <v>0</v>
      </c>
      <c r="I79" s="8">
        <v>0.23</v>
      </c>
      <c r="J79" s="8">
        <v>1.77</v>
      </c>
      <c r="K79" s="8">
        <v>0</v>
      </c>
      <c r="L79" s="8">
        <v>1.77</v>
      </c>
      <c r="M79" s="1">
        <v>1</v>
      </c>
      <c r="N79" s="8">
        <v>0</v>
      </c>
    </row>
    <row r="80" spans="1:14" x14ac:dyDescent="0.35">
      <c r="A80" t="s">
        <v>208</v>
      </c>
      <c r="B80" t="s">
        <v>207</v>
      </c>
      <c r="C80" t="s">
        <v>105</v>
      </c>
      <c r="D80" s="37">
        <f t="shared" si="5"/>
        <v>3</v>
      </c>
      <c r="E80" s="6">
        <v>1</v>
      </c>
      <c r="F80" s="8">
        <v>3</v>
      </c>
      <c r="G80" s="4">
        <v>0</v>
      </c>
      <c r="H80" s="4">
        <v>0</v>
      </c>
      <c r="I80" s="8">
        <v>0.34</v>
      </c>
      <c r="J80" s="8">
        <v>2.66</v>
      </c>
      <c r="K80" s="8">
        <v>0</v>
      </c>
      <c r="L80" s="8">
        <v>2.66</v>
      </c>
      <c r="M80" s="1">
        <v>1</v>
      </c>
      <c r="N80" s="8">
        <v>0</v>
      </c>
    </row>
    <row r="81" spans="1:14" x14ac:dyDescent="0.35">
      <c r="A81" t="s">
        <v>118</v>
      </c>
      <c r="B81" t="s">
        <v>119</v>
      </c>
      <c r="C81" t="s">
        <v>105</v>
      </c>
      <c r="D81" s="37">
        <f t="shared" si="5"/>
        <v>3</v>
      </c>
      <c r="E81" s="6">
        <v>8</v>
      </c>
      <c r="F81" s="8">
        <v>24</v>
      </c>
      <c r="G81" s="4">
        <v>0</v>
      </c>
      <c r="H81" s="4">
        <v>0</v>
      </c>
      <c r="I81" s="8">
        <v>0.55000000000000004</v>
      </c>
      <c r="J81" s="8">
        <v>23.45</v>
      </c>
      <c r="K81" s="8">
        <v>0</v>
      </c>
      <c r="L81" s="8">
        <v>23.45</v>
      </c>
      <c r="M81" s="1">
        <v>1</v>
      </c>
      <c r="N81" s="8">
        <v>0</v>
      </c>
    </row>
    <row r="82" spans="1:14" x14ac:dyDescent="0.35">
      <c r="A82" t="s">
        <v>222</v>
      </c>
      <c r="B82" t="s">
        <v>221</v>
      </c>
      <c r="C82" t="s">
        <v>105</v>
      </c>
      <c r="D82" s="37">
        <f t="shared" si="5"/>
        <v>2</v>
      </c>
      <c r="E82" s="6">
        <v>3</v>
      </c>
      <c r="F82" s="8">
        <v>6</v>
      </c>
      <c r="G82" s="4">
        <v>0</v>
      </c>
      <c r="H82" s="4">
        <v>0</v>
      </c>
      <c r="I82" s="8">
        <v>0.47</v>
      </c>
      <c r="J82" s="8">
        <v>5.53</v>
      </c>
      <c r="K82" s="8">
        <v>0</v>
      </c>
      <c r="L82" s="8">
        <v>5.53</v>
      </c>
      <c r="M82" s="1">
        <v>1</v>
      </c>
      <c r="N82" s="8">
        <v>0</v>
      </c>
    </row>
    <row r="83" spans="1:14" x14ac:dyDescent="0.35">
      <c r="A83" t="s">
        <v>185</v>
      </c>
      <c r="B83" t="s">
        <v>186</v>
      </c>
      <c r="C83" t="s">
        <v>105</v>
      </c>
      <c r="D83" s="37">
        <f>F83/E83</f>
        <v>1.5</v>
      </c>
      <c r="E83" s="6">
        <v>45</v>
      </c>
      <c r="F83" s="8">
        <v>67.5</v>
      </c>
      <c r="G83" s="4">
        <v>0</v>
      </c>
      <c r="H83" s="4">
        <v>0</v>
      </c>
      <c r="I83" s="8">
        <v>1.63</v>
      </c>
      <c r="J83" s="8">
        <v>65.87</v>
      </c>
      <c r="K83" s="8">
        <v>0</v>
      </c>
      <c r="L83" s="8">
        <v>65.87</v>
      </c>
      <c r="M83" s="1">
        <v>1</v>
      </c>
      <c r="N83" s="8">
        <v>0</v>
      </c>
    </row>
    <row r="84" spans="1:14" x14ac:dyDescent="0.35">
      <c r="A84" t="s">
        <v>187</v>
      </c>
      <c r="B84" t="s">
        <v>188</v>
      </c>
      <c r="C84" t="s">
        <v>105</v>
      </c>
      <c r="D84" s="37">
        <f>F84/E84</f>
        <v>1.5</v>
      </c>
      <c r="E84" s="6">
        <v>45</v>
      </c>
      <c r="F84" s="8">
        <v>67.5</v>
      </c>
      <c r="G84" s="4">
        <v>0</v>
      </c>
      <c r="H84" s="4">
        <v>0</v>
      </c>
      <c r="I84" s="8">
        <v>0.3</v>
      </c>
      <c r="J84" s="8">
        <v>67.2</v>
      </c>
      <c r="K84" s="8">
        <v>0</v>
      </c>
      <c r="L84" s="8">
        <v>67.2</v>
      </c>
      <c r="M84" s="1">
        <v>1</v>
      </c>
      <c r="N84" s="8">
        <v>0</v>
      </c>
    </row>
    <row r="85" spans="1:14" ht="15" thickBot="1" x14ac:dyDescent="0.4">
      <c r="E85" s="9">
        <f t="shared" ref="E85:L85" si="6">SUM(E57:E84)</f>
        <v>1608</v>
      </c>
      <c r="F85" s="21">
        <f t="shared" si="6"/>
        <v>4552.5</v>
      </c>
      <c r="G85" s="9">
        <f t="shared" si="6"/>
        <v>1</v>
      </c>
      <c r="H85" s="9">
        <f t="shared" si="6"/>
        <v>4</v>
      </c>
      <c r="I85" s="21">
        <f t="shared" si="6"/>
        <v>307.96000000000009</v>
      </c>
      <c r="J85" s="21">
        <f t="shared" si="6"/>
        <v>4240.5399999999991</v>
      </c>
      <c r="K85" s="21">
        <f t="shared" si="6"/>
        <v>0</v>
      </c>
      <c r="L85" s="21">
        <f t="shared" si="6"/>
        <v>4240.5399999999991</v>
      </c>
      <c r="M85" s="1"/>
    </row>
    <row r="86" spans="1:14" ht="15" thickTop="1" x14ac:dyDescent="0.35">
      <c r="A86" s="15" t="s">
        <v>281</v>
      </c>
      <c r="M86" s="1"/>
    </row>
    <row r="87" spans="1:14" x14ac:dyDescent="0.35">
      <c r="A87" t="s">
        <v>120</v>
      </c>
      <c r="B87" t="s">
        <v>121</v>
      </c>
      <c r="C87" t="s">
        <v>122</v>
      </c>
      <c r="D87" s="37">
        <f t="shared" si="5"/>
        <v>1.8</v>
      </c>
      <c r="E87" s="6">
        <v>23</v>
      </c>
      <c r="F87" s="8">
        <v>41.4</v>
      </c>
      <c r="G87" s="4">
        <v>0</v>
      </c>
      <c r="H87" s="4">
        <v>0</v>
      </c>
      <c r="I87" s="8">
        <v>2.3199999999999998</v>
      </c>
      <c r="J87" s="8">
        <v>39.08</v>
      </c>
      <c r="K87" s="8">
        <v>0</v>
      </c>
      <c r="L87" s="8">
        <v>39.08</v>
      </c>
      <c r="M87" s="1">
        <v>1</v>
      </c>
      <c r="N87" s="8">
        <v>0</v>
      </c>
    </row>
    <row r="88" spans="1:14" x14ac:dyDescent="0.35">
      <c r="A88" t="s">
        <v>123</v>
      </c>
      <c r="B88" t="s">
        <v>124</v>
      </c>
      <c r="C88" t="s">
        <v>122</v>
      </c>
      <c r="D88" s="37">
        <f t="shared" si="5"/>
        <v>1.8</v>
      </c>
      <c r="E88" s="6">
        <v>4</v>
      </c>
      <c r="F88" s="8">
        <v>7.2</v>
      </c>
      <c r="G88" s="4">
        <v>0</v>
      </c>
      <c r="H88" s="4">
        <v>0</v>
      </c>
      <c r="I88" s="8">
        <v>0.41</v>
      </c>
      <c r="J88" s="8">
        <v>6.79</v>
      </c>
      <c r="K88" s="8">
        <v>0</v>
      </c>
      <c r="L88" s="8">
        <v>6.79</v>
      </c>
      <c r="M88" s="1">
        <v>1</v>
      </c>
      <c r="N88" s="8">
        <v>0</v>
      </c>
    </row>
    <row r="89" spans="1:14" x14ac:dyDescent="0.35">
      <c r="A89" t="s">
        <v>125</v>
      </c>
      <c r="B89" t="s">
        <v>126</v>
      </c>
      <c r="C89" t="s">
        <v>122</v>
      </c>
      <c r="D89" s="37">
        <f t="shared" si="5"/>
        <v>1.8</v>
      </c>
      <c r="E89" s="6">
        <v>5</v>
      </c>
      <c r="F89" s="8">
        <v>9</v>
      </c>
      <c r="G89" s="4">
        <v>1</v>
      </c>
      <c r="H89" s="4">
        <v>1.8</v>
      </c>
      <c r="I89" s="8">
        <v>0.69</v>
      </c>
      <c r="J89" s="8">
        <v>6.51</v>
      </c>
      <c r="K89" s="8">
        <v>0</v>
      </c>
      <c r="L89" s="8">
        <v>6.51</v>
      </c>
      <c r="M89" s="1">
        <v>1</v>
      </c>
      <c r="N89" s="8">
        <v>0</v>
      </c>
    </row>
    <row r="90" spans="1:14" x14ac:dyDescent="0.35">
      <c r="A90" t="s">
        <v>127</v>
      </c>
      <c r="B90" t="s">
        <v>128</v>
      </c>
      <c r="C90" t="s">
        <v>122</v>
      </c>
      <c r="D90" s="37">
        <f t="shared" si="5"/>
        <v>1.7999999999999998</v>
      </c>
      <c r="E90" s="6">
        <v>13</v>
      </c>
      <c r="F90" s="8">
        <v>23.4</v>
      </c>
      <c r="G90" s="4">
        <v>0</v>
      </c>
      <c r="H90" s="4">
        <v>0</v>
      </c>
      <c r="I90" s="8">
        <v>0.75</v>
      </c>
      <c r="J90" s="8">
        <v>22.65</v>
      </c>
      <c r="K90" s="8">
        <v>0</v>
      </c>
      <c r="L90" s="8">
        <v>22.65</v>
      </c>
      <c r="M90" s="1">
        <v>1</v>
      </c>
      <c r="N90" s="8">
        <v>0</v>
      </c>
    </row>
    <row r="91" spans="1:14" x14ac:dyDescent="0.35">
      <c r="A91" t="s">
        <v>206</v>
      </c>
      <c r="B91" t="s">
        <v>205</v>
      </c>
      <c r="C91" t="s">
        <v>122</v>
      </c>
      <c r="D91" s="37">
        <f t="shared" si="5"/>
        <v>1.8</v>
      </c>
      <c r="E91" s="6">
        <v>2</v>
      </c>
      <c r="F91" s="8">
        <v>3.6</v>
      </c>
      <c r="G91" s="4">
        <v>0</v>
      </c>
      <c r="H91" s="4">
        <v>0</v>
      </c>
      <c r="I91" s="8">
        <v>0</v>
      </c>
      <c r="J91" s="8">
        <v>3.6</v>
      </c>
      <c r="K91" s="8">
        <v>0</v>
      </c>
      <c r="L91" s="8">
        <v>3.6</v>
      </c>
      <c r="M91" s="1">
        <v>1</v>
      </c>
      <c r="N91" s="8">
        <v>0</v>
      </c>
    </row>
    <row r="92" spans="1:14" x14ac:dyDescent="0.35">
      <c r="A92" t="s">
        <v>129</v>
      </c>
      <c r="B92" t="s">
        <v>130</v>
      </c>
      <c r="C92" t="s">
        <v>122</v>
      </c>
      <c r="D92" s="37">
        <f t="shared" si="5"/>
        <v>1.8</v>
      </c>
      <c r="E92" s="6">
        <v>2</v>
      </c>
      <c r="F92" s="8">
        <v>3.6</v>
      </c>
      <c r="G92" s="4">
        <v>0</v>
      </c>
      <c r="H92" s="4">
        <v>0</v>
      </c>
      <c r="I92" s="8">
        <v>0.46</v>
      </c>
      <c r="J92" s="8">
        <v>3.14</v>
      </c>
      <c r="K92" s="8">
        <v>0</v>
      </c>
      <c r="L92" s="8">
        <v>3.14</v>
      </c>
      <c r="M92" s="1">
        <v>1</v>
      </c>
      <c r="N92" s="8">
        <v>0</v>
      </c>
    </row>
    <row r="93" spans="1:14" x14ac:dyDescent="0.35">
      <c r="A93" t="s">
        <v>135</v>
      </c>
      <c r="B93" t="s">
        <v>136</v>
      </c>
      <c r="C93" t="s">
        <v>122</v>
      </c>
      <c r="D93" s="37">
        <f t="shared" si="5"/>
        <v>1.8</v>
      </c>
      <c r="E93" s="6">
        <v>4</v>
      </c>
      <c r="F93" s="8">
        <v>7.2</v>
      </c>
      <c r="G93" s="4">
        <v>0</v>
      </c>
      <c r="H93" s="4">
        <v>0</v>
      </c>
      <c r="I93" s="8">
        <v>0.37</v>
      </c>
      <c r="J93" s="8">
        <v>6.83</v>
      </c>
      <c r="K93" s="8">
        <v>0</v>
      </c>
      <c r="L93" s="8">
        <v>6.83</v>
      </c>
      <c r="M93" s="1">
        <v>1</v>
      </c>
      <c r="N93" s="8">
        <v>0</v>
      </c>
    </row>
    <row r="94" spans="1:14" x14ac:dyDescent="0.35">
      <c r="A94" t="s">
        <v>137</v>
      </c>
      <c r="B94" t="s">
        <v>138</v>
      </c>
      <c r="C94" t="s">
        <v>122</v>
      </c>
      <c r="D94" s="37">
        <f t="shared" si="5"/>
        <v>1.8</v>
      </c>
      <c r="E94" s="6">
        <v>17</v>
      </c>
      <c r="F94" s="8">
        <v>30.6</v>
      </c>
      <c r="G94" s="4">
        <v>0</v>
      </c>
      <c r="H94" s="4">
        <v>0</v>
      </c>
      <c r="I94" s="8">
        <v>2.0299999999999998</v>
      </c>
      <c r="J94" s="8">
        <v>28.57</v>
      </c>
      <c r="K94" s="8">
        <v>0</v>
      </c>
      <c r="L94" s="8">
        <v>28.57</v>
      </c>
      <c r="M94" s="1">
        <v>1</v>
      </c>
      <c r="N94" s="8">
        <v>0</v>
      </c>
    </row>
    <row r="95" spans="1:14" ht="15" thickBot="1" x14ac:dyDescent="0.4">
      <c r="E95" s="9">
        <f t="shared" ref="E95:L95" si="7">SUM(E87:E94)</f>
        <v>70</v>
      </c>
      <c r="F95" s="21">
        <f t="shared" si="7"/>
        <v>126</v>
      </c>
      <c r="G95" s="9">
        <f t="shared" si="7"/>
        <v>1</v>
      </c>
      <c r="H95" s="9">
        <f t="shared" si="7"/>
        <v>1.8</v>
      </c>
      <c r="I95" s="21">
        <f t="shared" si="7"/>
        <v>7.0299999999999994</v>
      </c>
      <c r="J95" s="21">
        <f t="shared" si="7"/>
        <v>117.16999999999999</v>
      </c>
      <c r="K95" s="21">
        <f t="shared" si="7"/>
        <v>0</v>
      </c>
      <c r="L95" s="21">
        <f t="shared" si="7"/>
        <v>117.16999999999999</v>
      </c>
      <c r="M95" s="1"/>
    </row>
    <row r="96" spans="1:14" ht="15" thickTop="1" x14ac:dyDescent="0.35">
      <c r="A96" s="15" t="s">
        <v>282</v>
      </c>
    </row>
    <row r="97" spans="1:14" x14ac:dyDescent="0.35">
      <c r="A97" t="s">
        <v>167</v>
      </c>
      <c r="B97" t="s">
        <v>168</v>
      </c>
      <c r="C97" t="s">
        <v>169</v>
      </c>
      <c r="D97" s="37">
        <f>F97/E97</f>
        <v>5.8</v>
      </c>
      <c r="E97" s="6">
        <v>14</v>
      </c>
      <c r="F97" s="8">
        <v>81.2</v>
      </c>
      <c r="G97" s="4">
        <v>0</v>
      </c>
      <c r="H97" s="4">
        <v>0</v>
      </c>
      <c r="I97" s="8">
        <v>5.51</v>
      </c>
      <c r="J97" s="8">
        <v>75.69</v>
      </c>
      <c r="K97" s="8">
        <v>0</v>
      </c>
      <c r="L97" s="8">
        <v>75.69</v>
      </c>
      <c r="M97" s="1">
        <v>1</v>
      </c>
      <c r="N97" s="8">
        <v>0</v>
      </c>
    </row>
    <row r="98" spans="1:14" x14ac:dyDescent="0.35">
      <c r="A98" t="s">
        <v>170</v>
      </c>
      <c r="B98" t="s">
        <v>171</v>
      </c>
      <c r="C98" t="s">
        <v>169</v>
      </c>
      <c r="D98" s="37">
        <f t="shared" ref="D98:D105" si="8">F98/E98</f>
        <v>2</v>
      </c>
      <c r="E98" s="6">
        <v>4</v>
      </c>
      <c r="F98" s="8">
        <v>8</v>
      </c>
      <c r="G98" s="4">
        <v>0</v>
      </c>
      <c r="H98" s="4">
        <v>0</v>
      </c>
      <c r="I98" s="8">
        <v>0.32</v>
      </c>
      <c r="J98" s="8">
        <v>7.68</v>
      </c>
      <c r="K98" s="8">
        <v>0</v>
      </c>
      <c r="L98" s="8">
        <v>7.68</v>
      </c>
      <c r="M98" s="1">
        <v>1</v>
      </c>
      <c r="N98" s="8">
        <v>0</v>
      </c>
    </row>
    <row r="99" spans="1:14" x14ac:dyDescent="0.35">
      <c r="A99" t="s">
        <v>172</v>
      </c>
      <c r="B99" t="s">
        <v>173</v>
      </c>
      <c r="C99" t="s">
        <v>169</v>
      </c>
      <c r="D99" s="37">
        <f t="shared" si="8"/>
        <v>1.5</v>
      </c>
      <c r="E99" s="6">
        <v>39</v>
      </c>
      <c r="F99" s="8">
        <v>58.5</v>
      </c>
      <c r="G99" s="4">
        <v>0</v>
      </c>
      <c r="H99" s="4">
        <v>0</v>
      </c>
      <c r="I99" s="8">
        <v>2.83</v>
      </c>
      <c r="J99" s="8">
        <v>55.67</v>
      </c>
      <c r="K99" s="8">
        <v>0</v>
      </c>
      <c r="L99" s="8">
        <v>55.67</v>
      </c>
      <c r="M99" s="1">
        <v>1</v>
      </c>
      <c r="N99" s="8">
        <v>0</v>
      </c>
    </row>
    <row r="100" spans="1:14" x14ac:dyDescent="0.35">
      <c r="A100" t="s">
        <v>174</v>
      </c>
      <c r="B100" t="s">
        <v>175</v>
      </c>
      <c r="C100" t="s">
        <v>169</v>
      </c>
      <c r="D100" s="37">
        <f t="shared" si="8"/>
        <v>2.8000000000000003</v>
      </c>
      <c r="E100" s="6">
        <v>53</v>
      </c>
      <c r="F100" s="8">
        <v>148.4</v>
      </c>
      <c r="G100" s="4">
        <v>0</v>
      </c>
      <c r="H100" s="4">
        <v>0</v>
      </c>
      <c r="I100" s="8">
        <v>2.79</v>
      </c>
      <c r="J100" s="8">
        <v>145.61000000000001</v>
      </c>
      <c r="K100" s="8">
        <v>0</v>
      </c>
      <c r="L100" s="8">
        <v>145.61000000000001</v>
      </c>
      <c r="M100" s="1">
        <v>1</v>
      </c>
      <c r="N100" s="8">
        <v>0</v>
      </c>
    </row>
    <row r="101" spans="1:14" x14ac:dyDescent="0.35">
      <c r="A101" t="s">
        <v>176</v>
      </c>
      <c r="B101" t="s">
        <v>177</v>
      </c>
      <c r="C101" t="s">
        <v>169</v>
      </c>
      <c r="D101" s="37">
        <f t="shared" si="8"/>
        <v>4</v>
      </c>
      <c r="E101" s="6">
        <v>16</v>
      </c>
      <c r="F101" s="8">
        <v>64</v>
      </c>
      <c r="G101" s="4">
        <v>0</v>
      </c>
      <c r="H101" s="4">
        <v>0</v>
      </c>
      <c r="I101" s="8">
        <v>2.42</v>
      </c>
      <c r="J101" s="8">
        <v>61.58</v>
      </c>
      <c r="K101" s="8">
        <v>0</v>
      </c>
      <c r="L101" s="8">
        <v>61.58</v>
      </c>
      <c r="M101" s="1">
        <v>1</v>
      </c>
      <c r="N101" s="8">
        <v>0</v>
      </c>
    </row>
    <row r="102" spans="1:14" x14ac:dyDescent="0.35">
      <c r="A102" t="s">
        <v>178</v>
      </c>
      <c r="B102" t="s">
        <v>179</v>
      </c>
      <c r="C102" t="s">
        <v>169</v>
      </c>
      <c r="D102" s="37">
        <f t="shared" si="8"/>
        <v>1.7999999999999998</v>
      </c>
      <c r="E102" s="6">
        <v>18</v>
      </c>
      <c r="F102" s="8">
        <v>32.4</v>
      </c>
      <c r="G102" s="4">
        <v>0</v>
      </c>
      <c r="H102" s="4">
        <v>0</v>
      </c>
      <c r="I102" s="8">
        <v>3.91</v>
      </c>
      <c r="J102" s="8">
        <v>28.49</v>
      </c>
      <c r="K102" s="8">
        <v>0</v>
      </c>
      <c r="L102" s="8">
        <v>28.49</v>
      </c>
      <c r="M102" s="1">
        <v>1</v>
      </c>
      <c r="N102" s="8">
        <v>0</v>
      </c>
    </row>
    <row r="103" spans="1:14" x14ac:dyDescent="0.35">
      <c r="A103" t="s">
        <v>182</v>
      </c>
      <c r="B103" t="s">
        <v>183</v>
      </c>
      <c r="C103" t="s">
        <v>169</v>
      </c>
      <c r="D103" s="37">
        <f t="shared" si="8"/>
        <v>1.8</v>
      </c>
      <c r="E103" s="6">
        <v>2</v>
      </c>
      <c r="F103" s="8">
        <v>3.6</v>
      </c>
      <c r="G103" s="4">
        <v>0</v>
      </c>
      <c r="H103" s="4">
        <v>0</v>
      </c>
      <c r="I103" s="8">
        <v>0.18</v>
      </c>
      <c r="J103" s="8">
        <v>3.42</v>
      </c>
      <c r="K103" s="8">
        <v>0</v>
      </c>
      <c r="L103" s="8">
        <v>3.42</v>
      </c>
      <c r="M103" s="1">
        <v>1</v>
      </c>
      <c r="N103" s="8">
        <v>0</v>
      </c>
    </row>
    <row r="104" spans="1:14" x14ac:dyDescent="0.35">
      <c r="A104" t="s">
        <v>202</v>
      </c>
      <c r="B104" t="s">
        <v>201</v>
      </c>
      <c r="C104" t="s">
        <v>169</v>
      </c>
      <c r="D104" s="37">
        <f t="shared" si="8"/>
        <v>1.8</v>
      </c>
      <c r="E104" s="6">
        <v>5</v>
      </c>
      <c r="F104" s="8">
        <v>9</v>
      </c>
      <c r="G104" s="4">
        <v>0</v>
      </c>
      <c r="H104" s="4">
        <v>0</v>
      </c>
      <c r="I104" s="8">
        <v>0.54</v>
      </c>
      <c r="J104" s="8">
        <v>8.4600000000000009</v>
      </c>
      <c r="K104" s="8">
        <v>0</v>
      </c>
      <c r="L104" s="8">
        <v>8.4600000000000009</v>
      </c>
      <c r="M104" s="1">
        <v>1</v>
      </c>
      <c r="N104" s="8">
        <v>0</v>
      </c>
    </row>
    <row r="105" spans="1:14" x14ac:dyDescent="0.35">
      <c r="A105" t="s">
        <v>200</v>
      </c>
      <c r="B105" t="s">
        <v>199</v>
      </c>
      <c r="C105" t="s">
        <v>169</v>
      </c>
      <c r="D105" s="37">
        <f t="shared" si="8"/>
        <v>3.8</v>
      </c>
      <c r="E105" s="6">
        <v>2</v>
      </c>
      <c r="F105" s="8">
        <v>7.6</v>
      </c>
      <c r="G105" s="4">
        <v>0</v>
      </c>
      <c r="H105" s="4">
        <v>0</v>
      </c>
      <c r="I105" s="8">
        <v>0</v>
      </c>
      <c r="J105" s="8">
        <v>7.6</v>
      </c>
      <c r="K105" s="8">
        <v>0</v>
      </c>
      <c r="L105" s="8">
        <v>7.6</v>
      </c>
      <c r="M105" s="1">
        <v>1</v>
      </c>
      <c r="N105" s="8">
        <v>0</v>
      </c>
    </row>
    <row r="106" spans="1:14" ht="15" thickBot="1" x14ac:dyDescent="0.4">
      <c r="E106" s="9">
        <f t="shared" ref="E106:L106" si="9">SUM(E97:E105)</f>
        <v>153</v>
      </c>
      <c r="F106" s="21">
        <f>SUM(F97:F105)</f>
        <v>412.70000000000005</v>
      </c>
      <c r="G106" s="9">
        <f t="shared" si="9"/>
        <v>0</v>
      </c>
      <c r="H106" s="9">
        <f t="shared" si="9"/>
        <v>0</v>
      </c>
      <c r="I106" s="21">
        <f t="shared" si="9"/>
        <v>18.5</v>
      </c>
      <c r="J106" s="21">
        <f t="shared" si="9"/>
        <v>394.20000000000005</v>
      </c>
      <c r="K106" s="21">
        <f t="shared" si="9"/>
        <v>0</v>
      </c>
      <c r="L106" s="21">
        <f t="shared" si="9"/>
        <v>394.20000000000005</v>
      </c>
      <c r="M106" s="1"/>
    </row>
    <row r="107" spans="1:14" ht="15" thickTop="1" x14ac:dyDescent="0.35">
      <c r="A107" s="15" t="s">
        <v>284</v>
      </c>
      <c r="M107" s="1"/>
    </row>
    <row r="108" spans="1:14" x14ac:dyDescent="0.35">
      <c r="A108" t="s">
        <v>165</v>
      </c>
      <c r="B108">
        <v>10059</v>
      </c>
      <c r="C108" t="s">
        <v>166</v>
      </c>
      <c r="D108" s="37">
        <f>F108/E108</f>
        <v>7</v>
      </c>
      <c r="E108" s="6">
        <v>8</v>
      </c>
      <c r="F108" s="8">
        <v>56</v>
      </c>
      <c r="G108" s="4">
        <v>0</v>
      </c>
      <c r="H108" s="4">
        <v>0</v>
      </c>
      <c r="I108" s="8">
        <v>2.1</v>
      </c>
      <c r="J108" s="8">
        <v>53.9</v>
      </c>
      <c r="K108" s="8">
        <v>0</v>
      </c>
      <c r="L108" s="8">
        <v>53.9</v>
      </c>
      <c r="M108" s="1">
        <v>1</v>
      </c>
      <c r="N108" s="8">
        <v>0</v>
      </c>
    </row>
    <row r="109" spans="1:14" x14ac:dyDescent="0.35">
      <c r="A109" t="s">
        <v>198</v>
      </c>
      <c r="B109">
        <v>10000</v>
      </c>
      <c r="C109" t="s">
        <v>166</v>
      </c>
      <c r="D109" s="37">
        <f t="shared" ref="D109:D120" si="10">F109/E109</f>
        <v>7</v>
      </c>
      <c r="E109" s="6">
        <v>2</v>
      </c>
      <c r="F109" s="8">
        <v>14</v>
      </c>
      <c r="G109" s="4">
        <v>0</v>
      </c>
      <c r="H109" s="4">
        <v>0</v>
      </c>
      <c r="I109" s="8">
        <v>2.1</v>
      </c>
      <c r="J109" s="8">
        <v>11.9</v>
      </c>
      <c r="K109" s="8">
        <v>0</v>
      </c>
      <c r="L109" s="8">
        <v>11.9</v>
      </c>
      <c r="M109" s="1">
        <v>1</v>
      </c>
      <c r="N109" s="8">
        <v>0</v>
      </c>
    </row>
    <row r="110" spans="1:14" x14ac:dyDescent="0.35">
      <c r="A110" t="s">
        <v>184</v>
      </c>
      <c r="B110">
        <v>10049</v>
      </c>
      <c r="C110" t="s">
        <v>166</v>
      </c>
      <c r="D110" s="37">
        <f t="shared" si="10"/>
        <v>6</v>
      </c>
      <c r="E110" s="6">
        <v>9</v>
      </c>
      <c r="F110" s="8">
        <v>54</v>
      </c>
      <c r="G110" s="4">
        <v>0</v>
      </c>
      <c r="H110" s="4">
        <v>0</v>
      </c>
      <c r="I110" s="8">
        <v>0.83</v>
      </c>
      <c r="J110" s="8">
        <v>53.17</v>
      </c>
      <c r="K110" s="8">
        <v>0</v>
      </c>
      <c r="L110" s="8">
        <v>53.17</v>
      </c>
      <c r="M110" s="1">
        <v>1</v>
      </c>
      <c r="N110" s="8">
        <v>0</v>
      </c>
    </row>
    <row r="111" spans="1:14" x14ac:dyDescent="0.35">
      <c r="A111" t="s">
        <v>196</v>
      </c>
      <c r="B111">
        <v>10004</v>
      </c>
      <c r="C111" t="s">
        <v>166</v>
      </c>
      <c r="D111" s="37">
        <f>F111/E111</f>
        <v>6</v>
      </c>
      <c r="E111" s="6">
        <v>1</v>
      </c>
      <c r="F111" s="8">
        <v>6</v>
      </c>
      <c r="G111" s="4">
        <v>0</v>
      </c>
      <c r="H111" s="4">
        <v>0</v>
      </c>
      <c r="I111" s="8">
        <v>0</v>
      </c>
      <c r="J111" s="8">
        <v>6</v>
      </c>
      <c r="K111" s="8">
        <v>0</v>
      </c>
      <c r="L111" s="8">
        <v>6</v>
      </c>
      <c r="M111" s="1">
        <v>1</v>
      </c>
      <c r="N111" s="8">
        <v>0</v>
      </c>
    </row>
    <row r="112" spans="1:14" ht="15" thickBot="1" x14ac:dyDescent="0.4">
      <c r="E112" s="9">
        <f t="shared" ref="E112:L112" si="11">SUM(E108:E111)</f>
        <v>20</v>
      </c>
      <c r="F112" s="21">
        <f t="shared" si="11"/>
        <v>130</v>
      </c>
      <c r="G112" s="9">
        <f t="shared" si="11"/>
        <v>0</v>
      </c>
      <c r="H112" s="9">
        <f t="shared" si="11"/>
        <v>0</v>
      </c>
      <c r="I112" s="21">
        <f t="shared" si="11"/>
        <v>5.03</v>
      </c>
      <c r="J112" s="21">
        <f t="shared" si="11"/>
        <v>124.97</v>
      </c>
      <c r="K112" s="21">
        <f t="shared" si="11"/>
        <v>0</v>
      </c>
      <c r="L112" s="21">
        <f t="shared" si="11"/>
        <v>124.97</v>
      </c>
    </row>
    <row r="113" spans="1:14" ht="15" thickTop="1" x14ac:dyDescent="0.35">
      <c r="A113" s="15" t="s">
        <v>283</v>
      </c>
      <c r="M113" s="1"/>
    </row>
    <row r="114" spans="1:14" x14ac:dyDescent="0.35">
      <c r="A114" t="s">
        <v>195</v>
      </c>
      <c r="B114" t="s">
        <v>194</v>
      </c>
      <c r="C114" t="s">
        <v>15</v>
      </c>
      <c r="D114" s="37">
        <f t="shared" si="10"/>
        <v>0.70000000000000007</v>
      </c>
      <c r="E114" s="6">
        <v>3</v>
      </c>
      <c r="F114" s="8">
        <v>2.1</v>
      </c>
      <c r="G114" s="4">
        <v>0</v>
      </c>
      <c r="H114" s="4">
        <v>0</v>
      </c>
      <c r="I114" s="8">
        <v>0.21</v>
      </c>
      <c r="J114" s="8">
        <v>1.89</v>
      </c>
      <c r="K114" s="8">
        <v>0</v>
      </c>
      <c r="L114" s="8">
        <v>1.89</v>
      </c>
      <c r="M114" s="1">
        <v>1</v>
      </c>
      <c r="N114" s="8">
        <v>0</v>
      </c>
    </row>
    <row r="115" spans="1:14" x14ac:dyDescent="0.35">
      <c r="A115" t="s">
        <v>191</v>
      </c>
      <c r="B115" t="s">
        <v>192</v>
      </c>
      <c r="C115" t="s">
        <v>15</v>
      </c>
      <c r="D115" s="37">
        <f>F115/E115</f>
        <v>2.5</v>
      </c>
      <c r="E115" s="6">
        <v>1</v>
      </c>
      <c r="F115" s="8">
        <v>2.5</v>
      </c>
      <c r="G115" s="4">
        <v>0</v>
      </c>
      <c r="H115" s="4">
        <v>0</v>
      </c>
      <c r="I115" s="8">
        <v>0.25</v>
      </c>
      <c r="J115" s="8">
        <v>2.25</v>
      </c>
      <c r="K115" s="8">
        <v>0</v>
      </c>
      <c r="L115" s="8">
        <v>2.25</v>
      </c>
      <c r="M115" s="1">
        <v>1</v>
      </c>
      <c r="N115" s="8">
        <v>0</v>
      </c>
    </row>
    <row r="116" spans="1:14" x14ac:dyDescent="0.35">
      <c r="A116" t="s">
        <v>13</v>
      </c>
      <c r="B116" t="s">
        <v>14</v>
      </c>
      <c r="C116" t="s">
        <v>15</v>
      </c>
      <c r="D116" s="37">
        <f>F116/E116</f>
        <v>1</v>
      </c>
      <c r="E116" s="6">
        <v>10</v>
      </c>
      <c r="F116" s="8">
        <v>10</v>
      </c>
      <c r="G116" s="4">
        <v>0</v>
      </c>
      <c r="H116" s="4">
        <v>0</v>
      </c>
      <c r="I116" s="8">
        <v>0</v>
      </c>
      <c r="J116" s="8">
        <v>10</v>
      </c>
      <c r="K116" s="8">
        <v>0</v>
      </c>
      <c r="L116" s="8">
        <v>10</v>
      </c>
      <c r="M116" s="1">
        <v>1</v>
      </c>
      <c r="N116" s="8">
        <v>0</v>
      </c>
    </row>
    <row r="117" spans="1:14" x14ac:dyDescent="0.35">
      <c r="A117" t="s">
        <v>16</v>
      </c>
      <c r="B117" t="s">
        <v>17</v>
      </c>
      <c r="C117" t="s">
        <v>15</v>
      </c>
      <c r="D117" s="37">
        <f>F117/E117</f>
        <v>2</v>
      </c>
      <c r="E117" s="6">
        <v>2</v>
      </c>
      <c r="F117" s="8">
        <v>4</v>
      </c>
      <c r="G117" s="4">
        <v>0</v>
      </c>
      <c r="H117" s="4">
        <v>0</v>
      </c>
      <c r="I117" s="8">
        <v>0</v>
      </c>
      <c r="J117" s="8">
        <v>4</v>
      </c>
      <c r="K117" s="8">
        <v>0</v>
      </c>
      <c r="L117" s="8">
        <v>4</v>
      </c>
      <c r="M117" s="1">
        <v>1</v>
      </c>
      <c r="N117" s="8">
        <v>0</v>
      </c>
    </row>
    <row r="118" spans="1:14" ht="15" thickBot="1" x14ac:dyDescent="0.4">
      <c r="E118" s="9">
        <f t="shared" ref="E118:L118" si="12">SUM(E114:E117)</f>
        <v>16</v>
      </c>
      <c r="F118" s="21">
        <f t="shared" si="12"/>
        <v>18.600000000000001</v>
      </c>
      <c r="G118" s="9">
        <f t="shared" si="12"/>
        <v>0</v>
      </c>
      <c r="H118" s="9">
        <f t="shared" si="12"/>
        <v>0</v>
      </c>
      <c r="I118" s="21">
        <f t="shared" si="12"/>
        <v>0.45999999999999996</v>
      </c>
      <c r="J118" s="21">
        <f t="shared" si="12"/>
        <v>18.14</v>
      </c>
      <c r="K118" s="21">
        <f t="shared" si="12"/>
        <v>0</v>
      </c>
      <c r="L118" s="21">
        <f t="shared" si="12"/>
        <v>18.14</v>
      </c>
      <c r="M118" s="1"/>
    </row>
    <row r="119" spans="1:14" ht="15" thickTop="1" x14ac:dyDescent="0.35">
      <c r="A119" s="15" t="s">
        <v>286</v>
      </c>
    </row>
    <row r="120" spans="1:14" x14ac:dyDescent="0.35">
      <c r="A120" t="s">
        <v>217</v>
      </c>
      <c r="B120">
        <v>10027</v>
      </c>
      <c r="C120" t="s">
        <v>216</v>
      </c>
      <c r="D120" s="37">
        <f t="shared" si="10"/>
        <v>200</v>
      </c>
      <c r="E120" s="6">
        <v>1</v>
      </c>
      <c r="F120" s="8">
        <v>200</v>
      </c>
      <c r="G120" s="4">
        <v>0</v>
      </c>
      <c r="H120" s="4">
        <v>0</v>
      </c>
      <c r="I120" s="8">
        <v>0</v>
      </c>
      <c r="J120" s="8">
        <v>200</v>
      </c>
      <c r="K120" s="8">
        <v>0</v>
      </c>
      <c r="L120" s="8">
        <v>200</v>
      </c>
      <c r="M120" s="1">
        <v>1</v>
      </c>
      <c r="N120" s="8">
        <v>0</v>
      </c>
    </row>
    <row r="121" spans="1:14" ht="15" thickBot="1" x14ac:dyDescent="0.4">
      <c r="E121" s="9">
        <f t="shared" ref="E121:L121" si="13">SUM(E120)</f>
        <v>1</v>
      </c>
      <c r="F121" s="21">
        <f t="shared" si="13"/>
        <v>200</v>
      </c>
      <c r="G121" s="9">
        <f t="shared" si="13"/>
        <v>0</v>
      </c>
      <c r="H121" s="9">
        <f t="shared" si="13"/>
        <v>0</v>
      </c>
      <c r="I121" s="21">
        <f t="shared" si="13"/>
        <v>0</v>
      </c>
      <c r="J121" s="21">
        <f t="shared" si="13"/>
        <v>200</v>
      </c>
      <c r="K121" s="21">
        <f t="shared" si="13"/>
        <v>0</v>
      </c>
      <c r="L121" s="21">
        <f t="shared" si="13"/>
        <v>200</v>
      </c>
    </row>
    <row r="122" spans="1:14" ht="15" thickTop="1" x14ac:dyDescent="0.35">
      <c r="A122" s="15" t="s">
        <v>287</v>
      </c>
    </row>
    <row r="123" spans="1:14" x14ac:dyDescent="0.35">
      <c r="A123" t="s">
        <v>220</v>
      </c>
      <c r="B123">
        <v>10006</v>
      </c>
      <c r="C123" t="s">
        <v>219</v>
      </c>
      <c r="D123" s="37">
        <f>F123/E123</f>
        <v>1.5</v>
      </c>
      <c r="E123" s="6">
        <v>2</v>
      </c>
      <c r="F123" s="8">
        <v>3</v>
      </c>
      <c r="G123" s="4">
        <v>0</v>
      </c>
      <c r="H123" s="4">
        <v>0</v>
      </c>
      <c r="I123" s="8">
        <v>0</v>
      </c>
      <c r="J123" s="8">
        <v>3</v>
      </c>
      <c r="K123" s="8">
        <v>0</v>
      </c>
      <c r="L123" s="8">
        <v>3</v>
      </c>
      <c r="M123" s="1">
        <v>1</v>
      </c>
      <c r="N123" s="8">
        <v>0</v>
      </c>
    </row>
    <row r="124" spans="1:14" ht="15" thickBot="1" x14ac:dyDescent="0.4">
      <c r="E124" s="9">
        <f t="shared" ref="E124:L124" si="14">SUM(E123)</f>
        <v>2</v>
      </c>
      <c r="F124" s="21">
        <f t="shared" si="14"/>
        <v>3</v>
      </c>
      <c r="G124" s="9">
        <f t="shared" si="14"/>
        <v>0</v>
      </c>
      <c r="H124" s="9">
        <f t="shared" si="14"/>
        <v>0</v>
      </c>
      <c r="I124" s="21">
        <f t="shared" si="14"/>
        <v>0</v>
      </c>
      <c r="J124" s="21">
        <f t="shared" si="14"/>
        <v>3</v>
      </c>
      <c r="K124" s="21">
        <f t="shared" si="14"/>
        <v>0</v>
      </c>
      <c r="L124" s="21">
        <f t="shared" si="14"/>
        <v>3</v>
      </c>
      <c r="M124" s="1"/>
    </row>
    <row r="125" spans="1:14" ht="15" thickTop="1" x14ac:dyDescent="0.35">
      <c r="E125" s="38"/>
      <c r="F125" s="39"/>
      <c r="G125" s="38"/>
      <c r="H125" s="38"/>
      <c r="I125" s="39"/>
      <c r="J125" s="39"/>
      <c r="K125" s="39"/>
      <c r="L125" s="39"/>
      <c r="M125" s="1"/>
    </row>
    <row r="126" spans="1:14" x14ac:dyDescent="0.35">
      <c r="M126" s="1"/>
    </row>
    <row r="128" spans="1:14" x14ac:dyDescent="0.35">
      <c r="D128" s="16" t="s">
        <v>193</v>
      </c>
      <c r="E128" s="18">
        <f t="shared" ref="E128:L128" si="15">E22+E36+E50+E55+E85+E95+E106+E112+E118+E121+E124</f>
        <v>5601</v>
      </c>
      <c r="F128" s="22">
        <f t="shared" si="15"/>
        <v>27248.399999999998</v>
      </c>
      <c r="G128" s="18">
        <f t="shared" si="15"/>
        <v>15</v>
      </c>
      <c r="H128" s="18">
        <f t="shared" si="15"/>
        <v>94.1</v>
      </c>
      <c r="I128" s="22">
        <f t="shared" si="15"/>
        <v>1374.9</v>
      </c>
      <c r="J128" s="22">
        <f t="shared" si="15"/>
        <v>25779.400000000005</v>
      </c>
      <c r="K128" s="22">
        <f t="shared" si="15"/>
        <v>0</v>
      </c>
      <c r="L128" s="23">
        <f t="shared" si="15"/>
        <v>25779.400000000005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34B6-8122-4314-8482-771DB5622ADA}">
  <sheetPr codeName="Sheet4"/>
  <dimension ref="A1:N128"/>
  <sheetViews>
    <sheetView topLeftCell="A112" zoomScaleNormal="100" workbookViewId="0">
      <selection activeCell="M94" sqref="M1:N1048576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11.832926829268292</v>
      </c>
      <c r="E3" s="6">
        <v>82</v>
      </c>
      <c r="F3" s="8">
        <v>970.3</v>
      </c>
      <c r="G3" s="4">
        <v>1</v>
      </c>
      <c r="H3" s="4">
        <v>11.8</v>
      </c>
      <c r="I3" s="8">
        <v>44.84</v>
      </c>
      <c r="J3" s="8">
        <v>913.66</v>
      </c>
      <c r="K3" s="8">
        <v>0</v>
      </c>
      <c r="L3" s="8">
        <v>913.66</v>
      </c>
      <c r="M3" s="1">
        <v>1</v>
      </c>
      <c r="N3" s="8">
        <v>0</v>
      </c>
    </row>
    <row r="4" spans="1:14" x14ac:dyDescent="0.35">
      <c r="A4" t="s">
        <v>38</v>
      </c>
      <c r="B4" t="s">
        <v>39</v>
      </c>
      <c r="C4" t="s">
        <v>20</v>
      </c>
      <c r="D4" s="37">
        <f t="shared" ref="D4:D35" si="0">F4/E4</f>
        <v>8.1304347826086953</v>
      </c>
      <c r="E4" s="6">
        <v>23</v>
      </c>
      <c r="F4" s="8">
        <v>187</v>
      </c>
      <c r="G4" s="4">
        <v>0</v>
      </c>
      <c r="H4" s="4">
        <v>0</v>
      </c>
      <c r="I4" s="8">
        <v>4.0999999999999996</v>
      </c>
      <c r="J4" s="8">
        <v>182.9</v>
      </c>
      <c r="K4" s="8">
        <v>0</v>
      </c>
      <c r="L4" s="8">
        <v>182.9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6.0638954869358672</v>
      </c>
      <c r="E5" s="6">
        <v>421</v>
      </c>
      <c r="F5" s="8">
        <v>2552.9</v>
      </c>
      <c r="G5" s="4">
        <v>4</v>
      </c>
      <c r="H5" s="4">
        <v>25</v>
      </c>
      <c r="I5" s="8">
        <v>135.93</v>
      </c>
      <c r="J5" s="8">
        <v>2391.9699999999998</v>
      </c>
      <c r="K5" s="8">
        <v>0</v>
      </c>
      <c r="L5" s="8">
        <v>2391.9699999999998</v>
      </c>
      <c r="M5" s="1">
        <v>1</v>
      </c>
      <c r="N5" s="8">
        <v>0</v>
      </c>
    </row>
    <row r="6" spans="1:14" x14ac:dyDescent="0.35">
      <c r="A6" t="s">
        <v>36</v>
      </c>
      <c r="B6" t="s">
        <v>37</v>
      </c>
      <c r="C6" t="s">
        <v>20</v>
      </c>
      <c r="D6" s="37">
        <f t="shared" si="0"/>
        <v>3.0329268292682925</v>
      </c>
      <c r="E6" s="6">
        <v>82</v>
      </c>
      <c r="F6" s="8">
        <v>248.7</v>
      </c>
      <c r="G6" s="4">
        <v>1</v>
      </c>
      <c r="H6" s="4">
        <v>3</v>
      </c>
      <c r="I6" s="8">
        <v>16.37</v>
      </c>
      <c r="J6" s="8">
        <v>229.33</v>
      </c>
      <c r="K6" s="8">
        <v>0</v>
      </c>
      <c r="L6" s="8">
        <v>229.33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10.049999999999999</v>
      </c>
      <c r="E7" s="6">
        <v>14</v>
      </c>
      <c r="F7" s="8">
        <v>140.69999999999999</v>
      </c>
      <c r="G7" s="4">
        <v>1</v>
      </c>
      <c r="H7" s="4">
        <v>10</v>
      </c>
      <c r="I7" s="8">
        <v>5</v>
      </c>
      <c r="J7" s="8">
        <v>125.7</v>
      </c>
      <c r="K7" s="8">
        <v>0</v>
      </c>
      <c r="L7" s="8">
        <v>125.7</v>
      </c>
      <c r="M7" s="1">
        <v>1</v>
      </c>
      <c r="N7" s="8">
        <v>0</v>
      </c>
    </row>
    <row r="8" spans="1:14" x14ac:dyDescent="0.35">
      <c r="A8" t="s">
        <v>44</v>
      </c>
      <c r="B8" t="s">
        <v>45</v>
      </c>
      <c r="C8" t="s">
        <v>20</v>
      </c>
      <c r="D8" s="37">
        <f t="shared" si="0"/>
        <v>7.0207831325301209</v>
      </c>
      <c r="E8" s="6">
        <v>332</v>
      </c>
      <c r="F8" s="8">
        <v>2330.9</v>
      </c>
      <c r="G8" s="4">
        <v>3</v>
      </c>
      <c r="H8" s="4">
        <v>21</v>
      </c>
      <c r="I8" s="8">
        <v>91.97</v>
      </c>
      <c r="J8" s="8">
        <v>2217.9299999999998</v>
      </c>
      <c r="K8" s="8">
        <v>0</v>
      </c>
      <c r="L8" s="8">
        <v>2217.9299999999998</v>
      </c>
      <c r="M8" s="1">
        <v>1</v>
      </c>
      <c r="N8" s="8">
        <v>0</v>
      </c>
    </row>
    <row r="9" spans="1:14" x14ac:dyDescent="0.35">
      <c r="A9" t="s">
        <v>42</v>
      </c>
      <c r="B9" t="s">
        <v>43</v>
      </c>
      <c r="C9" t="s">
        <v>20</v>
      </c>
      <c r="D9" s="37">
        <f t="shared" si="0"/>
        <v>4.0129629629629626</v>
      </c>
      <c r="E9" s="6">
        <v>54</v>
      </c>
      <c r="F9" s="8">
        <v>216.7</v>
      </c>
      <c r="G9" s="4">
        <v>1</v>
      </c>
      <c r="H9" s="4">
        <v>4</v>
      </c>
      <c r="I9" s="8">
        <v>8.8000000000000007</v>
      </c>
      <c r="J9" s="8">
        <v>203.9</v>
      </c>
      <c r="K9" s="8">
        <v>0</v>
      </c>
      <c r="L9" s="8">
        <v>203.9</v>
      </c>
      <c r="M9" s="1">
        <v>1</v>
      </c>
      <c r="N9" s="8">
        <v>0</v>
      </c>
    </row>
    <row r="10" spans="1:14" x14ac:dyDescent="0.35">
      <c r="A10" t="s">
        <v>48</v>
      </c>
      <c r="B10" t="s">
        <v>49</v>
      </c>
      <c r="C10" t="s">
        <v>20</v>
      </c>
      <c r="D10" s="37">
        <f t="shared" si="0"/>
        <v>8</v>
      </c>
      <c r="E10" s="6">
        <v>4</v>
      </c>
      <c r="F10" s="8">
        <v>32</v>
      </c>
      <c r="G10" s="4">
        <v>0</v>
      </c>
      <c r="H10" s="4">
        <v>0</v>
      </c>
      <c r="I10" s="8">
        <v>1.6</v>
      </c>
      <c r="J10" s="8">
        <v>30.4</v>
      </c>
      <c r="K10" s="8">
        <v>0</v>
      </c>
      <c r="L10" s="8">
        <v>30.4</v>
      </c>
      <c r="M10" s="1">
        <v>1</v>
      </c>
      <c r="N10" s="8">
        <v>0</v>
      </c>
    </row>
    <row r="11" spans="1:14" x14ac:dyDescent="0.35">
      <c r="A11" t="s">
        <v>50</v>
      </c>
      <c r="B11" t="s">
        <v>51</v>
      </c>
      <c r="C11" t="s">
        <v>20</v>
      </c>
      <c r="D11" s="37">
        <f t="shared" si="0"/>
        <v>6.024390243902439</v>
      </c>
      <c r="E11" s="6">
        <v>82</v>
      </c>
      <c r="F11" s="8">
        <v>494</v>
      </c>
      <c r="G11" s="4">
        <v>0</v>
      </c>
      <c r="H11" s="4">
        <v>0</v>
      </c>
      <c r="I11" s="8">
        <v>16.7</v>
      </c>
      <c r="J11" s="8">
        <v>477.3</v>
      </c>
      <c r="K11" s="8">
        <v>0</v>
      </c>
      <c r="L11" s="8">
        <v>477.3</v>
      </c>
      <c r="M11" s="1">
        <v>1</v>
      </c>
      <c r="N11" s="8">
        <v>0</v>
      </c>
    </row>
    <row r="12" spans="1:14" x14ac:dyDescent="0.35">
      <c r="A12" t="s">
        <v>46</v>
      </c>
      <c r="B12" t="s">
        <v>47</v>
      </c>
      <c r="C12" t="s">
        <v>20</v>
      </c>
      <c r="D12" s="37">
        <f t="shared" si="0"/>
        <v>3</v>
      </c>
      <c r="E12" s="6">
        <v>33</v>
      </c>
      <c r="F12" s="8">
        <v>99</v>
      </c>
      <c r="G12" s="4">
        <v>0</v>
      </c>
      <c r="H12" s="4">
        <v>0</v>
      </c>
      <c r="I12" s="8">
        <v>2.1</v>
      </c>
      <c r="J12" s="8">
        <v>96.9</v>
      </c>
      <c r="K12" s="8">
        <v>0</v>
      </c>
      <c r="L12" s="8">
        <v>96.9</v>
      </c>
      <c r="M12" s="1">
        <v>1</v>
      </c>
      <c r="N12" s="8">
        <v>0</v>
      </c>
    </row>
    <row r="13" spans="1:14" x14ac:dyDescent="0.35">
      <c r="A13" t="s">
        <v>54</v>
      </c>
      <c r="B13" t="s">
        <v>55</v>
      </c>
      <c r="C13" t="s">
        <v>20</v>
      </c>
      <c r="D13" s="37">
        <f t="shared" si="0"/>
        <v>8</v>
      </c>
      <c r="E13" s="6">
        <v>11</v>
      </c>
      <c r="F13" s="8">
        <v>88</v>
      </c>
      <c r="G13" s="4">
        <v>0</v>
      </c>
      <c r="H13" s="4">
        <v>0</v>
      </c>
      <c r="I13" s="8">
        <v>4</v>
      </c>
      <c r="J13" s="8">
        <v>84</v>
      </c>
      <c r="K13" s="8">
        <v>0</v>
      </c>
      <c r="L13" s="8">
        <v>84</v>
      </c>
      <c r="M13" s="1">
        <v>1</v>
      </c>
      <c r="N13" s="8">
        <v>0</v>
      </c>
    </row>
    <row r="14" spans="1:14" x14ac:dyDescent="0.35">
      <c r="A14" t="s">
        <v>56</v>
      </c>
      <c r="B14" t="s">
        <v>57</v>
      </c>
      <c r="C14" t="s">
        <v>20</v>
      </c>
      <c r="D14" s="37">
        <f t="shared" si="0"/>
        <v>6.0250896057347667</v>
      </c>
      <c r="E14" s="6">
        <v>279</v>
      </c>
      <c r="F14" s="8">
        <v>1681</v>
      </c>
      <c r="G14" s="4">
        <v>3</v>
      </c>
      <c r="H14" s="4">
        <v>18</v>
      </c>
      <c r="I14" s="8">
        <v>59.13</v>
      </c>
      <c r="J14" s="8">
        <v>1603.87</v>
      </c>
      <c r="K14" s="8">
        <v>0</v>
      </c>
      <c r="L14" s="8">
        <v>1603.87</v>
      </c>
      <c r="M14" s="1">
        <v>1</v>
      </c>
      <c r="N14" s="8">
        <v>0</v>
      </c>
    </row>
    <row r="15" spans="1:14" x14ac:dyDescent="0.35">
      <c r="A15" t="s">
        <v>52</v>
      </c>
      <c r="B15" t="s">
        <v>53</v>
      </c>
      <c r="C15" t="s">
        <v>20</v>
      </c>
      <c r="D15" s="37">
        <f t="shared" si="0"/>
        <v>3.04</v>
      </c>
      <c r="E15" s="6">
        <v>50</v>
      </c>
      <c r="F15" s="8">
        <v>152</v>
      </c>
      <c r="G15" s="4">
        <v>0</v>
      </c>
      <c r="H15" s="4">
        <v>0</v>
      </c>
      <c r="I15" s="8">
        <v>4.4000000000000004</v>
      </c>
      <c r="J15" s="8">
        <v>147.6</v>
      </c>
      <c r="K15" s="8">
        <v>0</v>
      </c>
      <c r="L15" s="8">
        <v>147.6</v>
      </c>
      <c r="M15" s="1">
        <v>1</v>
      </c>
      <c r="N15" s="8">
        <v>0</v>
      </c>
    </row>
    <row r="16" spans="1:14" x14ac:dyDescent="0.35">
      <c r="A16" t="s">
        <v>60</v>
      </c>
      <c r="B16" t="s">
        <v>61</v>
      </c>
      <c r="C16" t="s">
        <v>20</v>
      </c>
      <c r="D16" s="37">
        <f t="shared" si="0"/>
        <v>11</v>
      </c>
      <c r="E16" s="6">
        <v>1</v>
      </c>
      <c r="F16" s="8">
        <v>11</v>
      </c>
      <c r="G16" s="4">
        <v>0</v>
      </c>
      <c r="H16" s="4">
        <v>0</v>
      </c>
      <c r="I16" s="8">
        <v>0</v>
      </c>
      <c r="J16" s="8">
        <v>11</v>
      </c>
      <c r="K16" s="8">
        <v>0</v>
      </c>
      <c r="L16" s="8">
        <v>11</v>
      </c>
      <c r="M16" s="1">
        <v>1</v>
      </c>
      <c r="N16" s="8">
        <v>0</v>
      </c>
    </row>
    <row r="17" spans="1:14" x14ac:dyDescent="0.35">
      <c r="A17" t="s">
        <v>62</v>
      </c>
      <c r="B17" t="s">
        <v>63</v>
      </c>
      <c r="C17" t="s">
        <v>20</v>
      </c>
      <c r="D17" s="37">
        <f t="shared" si="0"/>
        <v>7.0367647058823533</v>
      </c>
      <c r="E17" s="6">
        <v>136</v>
      </c>
      <c r="F17" s="8">
        <v>957</v>
      </c>
      <c r="G17" s="4">
        <v>3</v>
      </c>
      <c r="H17" s="4">
        <v>21</v>
      </c>
      <c r="I17" s="8">
        <v>32.729999999999997</v>
      </c>
      <c r="J17" s="8">
        <v>903.27</v>
      </c>
      <c r="K17" s="8">
        <v>0</v>
      </c>
      <c r="L17" s="8">
        <v>903.27</v>
      </c>
      <c r="M17" s="1">
        <v>1</v>
      </c>
      <c r="N17" s="8">
        <v>0</v>
      </c>
    </row>
    <row r="18" spans="1:14" x14ac:dyDescent="0.35">
      <c r="A18" t="s">
        <v>58</v>
      </c>
      <c r="B18" t="s">
        <v>59</v>
      </c>
      <c r="C18" t="s">
        <v>20</v>
      </c>
      <c r="D18" s="37">
        <f t="shared" si="0"/>
        <v>4</v>
      </c>
      <c r="E18" s="6">
        <v>30</v>
      </c>
      <c r="F18" s="8">
        <v>120</v>
      </c>
      <c r="G18" s="4">
        <v>0</v>
      </c>
      <c r="H18" s="4">
        <v>0</v>
      </c>
      <c r="I18" s="8">
        <v>7.2</v>
      </c>
      <c r="J18" s="8">
        <v>112.8</v>
      </c>
      <c r="K18" s="8">
        <v>0</v>
      </c>
      <c r="L18" s="8">
        <v>112.8</v>
      </c>
      <c r="M18" s="1">
        <v>1</v>
      </c>
      <c r="N18" s="8">
        <v>0</v>
      </c>
    </row>
    <row r="19" spans="1:14" x14ac:dyDescent="0.35">
      <c r="A19" t="s">
        <v>66</v>
      </c>
      <c r="B19" t="s">
        <v>67</v>
      </c>
      <c r="C19" t="s">
        <v>20</v>
      </c>
      <c r="D19" s="37">
        <f t="shared" si="0"/>
        <v>8</v>
      </c>
      <c r="E19" s="6">
        <v>7</v>
      </c>
      <c r="F19" s="8">
        <v>56</v>
      </c>
      <c r="G19" s="4">
        <v>0</v>
      </c>
      <c r="H19" s="4">
        <v>0</v>
      </c>
      <c r="I19" s="8">
        <v>1.6</v>
      </c>
      <c r="J19" s="8">
        <v>54.4</v>
      </c>
      <c r="K19" s="8">
        <v>0</v>
      </c>
      <c r="L19" s="8">
        <v>54.4</v>
      </c>
      <c r="M19" s="1">
        <v>1</v>
      </c>
      <c r="N19" s="8">
        <v>0</v>
      </c>
    </row>
    <row r="20" spans="1:14" x14ac:dyDescent="0.35">
      <c r="A20" t="s">
        <v>68</v>
      </c>
      <c r="B20" t="s">
        <v>69</v>
      </c>
      <c r="C20" t="s">
        <v>20</v>
      </c>
      <c r="D20" s="37">
        <f t="shared" si="0"/>
        <v>6.0286516853932577</v>
      </c>
      <c r="E20" s="6">
        <v>178</v>
      </c>
      <c r="F20" s="8">
        <v>1073.0999999999999</v>
      </c>
      <c r="G20" s="4">
        <v>1</v>
      </c>
      <c r="H20" s="4">
        <v>6.7</v>
      </c>
      <c r="I20" s="8">
        <v>40.950000000000003</v>
      </c>
      <c r="J20" s="8">
        <v>1025.45</v>
      </c>
      <c r="K20" s="8">
        <v>0</v>
      </c>
      <c r="L20" s="8">
        <v>1025.45</v>
      </c>
      <c r="M20" s="1">
        <v>1</v>
      </c>
      <c r="N20" s="8">
        <v>0</v>
      </c>
    </row>
    <row r="21" spans="1:14" x14ac:dyDescent="0.35">
      <c r="A21" t="s">
        <v>64</v>
      </c>
      <c r="B21" t="s">
        <v>65</v>
      </c>
      <c r="C21" t="s">
        <v>20</v>
      </c>
      <c r="D21" s="37">
        <f t="shared" si="0"/>
        <v>3.078125</v>
      </c>
      <c r="E21" s="6">
        <v>64</v>
      </c>
      <c r="F21" s="8">
        <v>197</v>
      </c>
      <c r="G21" s="4">
        <v>0</v>
      </c>
      <c r="H21" s="4">
        <v>0</v>
      </c>
      <c r="I21" s="8">
        <v>8.9</v>
      </c>
      <c r="J21" s="8">
        <v>188.1</v>
      </c>
      <c r="K21" s="8">
        <v>0</v>
      </c>
      <c r="L21" s="8">
        <v>188.1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1883</v>
      </c>
      <c r="F22" s="21">
        <f t="shared" si="1"/>
        <v>11607.300000000001</v>
      </c>
      <c r="G22" s="9">
        <f t="shared" si="1"/>
        <v>18</v>
      </c>
      <c r="H22" s="9">
        <f t="shared" si="1"/>
        <v>120.5</v>
      </c>
      <c r="I22" s="21">
        <f t="shared" si="1"/>
        <v>486.32000000000005</v>
      </c>
      <c r="J22" s="21">
        <f t="shared" si="1"/>
        <v>11000.48</v>
      </c>
      <c r="K22" s="21">
        <f t="shared" si="1"/>
        <v>0</v>
      </c>
      <c r="L22" s="21">
        <f t="shared" si="1"/>
        <v>11000.48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1</v>
      </c>
      <c r="F24" s="8">
        <v>8</v>
      </c>
      <c r="G24" s="4">
        <v>0</v>
      </c>
      <c r="H24" s="4">
        <v>0</v>
      </c>
      <c r="I24" s="8">
        <v>0</v>
      </c>
      <c r="J24" s="8">
        <v>8</v>
      </c>
      <c r="K24" s="8">
        <v>0</v>
      </c>
      <c r="L24" s="8">
        <v>8</v>
      </c>
      <c r="M24" s="1">
        <v>1</v>
      </c>
      <c r="N24" s="8">
        <v>0</v>
      </c>
    </row>
    <row r="25" spans="1:14" x14ac:dyDescent="0.35">
      <c r="A25" t="s">
        <v>74</v>
      </c>
      <c r="B25" t="s">
        <v>75</v>
      </c>
      <c r="C25" t="s">
        <v>23</v>
      </c>
      <c r="D25" s="37">
        <f t="shared" si="0"/>
        <v>6.0435897435897434</v>
      </c>
      <c r="E25" s="6">
        <v>78</v>
      </c>
      <c r="F25" s="8">
        <v>471.4</v>
      </c>
      <c r="G25" s="4">
        <v>0</v>
      </c>
      <c r="H25" s="4">
        <v>0</v>
      </c>
      <c r="I25" s="8">
        <v>19.27</v>
      </c>
      <c r="J25" s="8">
        <v>452.13</v>
      </c>
      <c r="K25" s="8">
        <v>0</v>
      </c>
      <c r="L25" s="8">
        <v>452.13</v>
      </c>
      <c r="M25" s="1">
        <v>1</v>
      </c>
      <c r="N25" s="8">
        <v>0</v>
      </c>
    </row>
    <row r="26" spans="1:14" x14ac:dyDescent="0.35">
      <c r="A26" t="s">
        <v>72</v>
      </c>
      <c r="B26" t="s">
        <v>73</v>
      </c>
      <c r="C26" t="s">
        <v>23</v>
      </c>
      <c r="D26" s="37">
        <f t="shared" si="0"/>
        <v>3.1111111111111112</v>
      </c>
      <c r="E26" s="6">
        <v>18</v>
      </c>
      <c r="F26" s="8">
        <v>56</v>
      </c>
      <c r="G26" s="4">
        <v>0</v>
      </c>
      <c r="H26" s="4">
        <v>0</v>
      </c>
      <c r="I26" s="8">
        <v>1.2</v>
      </c>
      <c r="J26" s="8">
        <v>54.8</v>
      </c>
      <c r="K26" s="8">
        <v>0</v>
      </c>
      <c r="L26" s="8">
        <v>54.8</v>
      </c>
      <c r="M26" s="1">
        <v>1</v>
      </c>
      <c r="N26" s="8">
        <v>0</v>
      </c>
    </row>
    <row r="27" spans="1:14" x14ac:dyDescent="0.35">
      <c r="A27" t="s">
        <v>80</v>
      </c>
      <c r="B27" t="s">
        <v>81</v>
      </c>
      <c r="C27" t="s">
        <v>23</v>
      </c>
      <c r="D27" s="37">
        <f t="shared" si="0"/>
        <v>8</v>
      </c>
      <c r="E27" s="6">
        <v>2</v>
      </c>
      <c r="F27" s="8">
        <v>16</v>
      </c>
      <c r="G27" s="4">
        <v>0</v>
      </c>
      <c r="H27" s="4">
        <v>0</v>
      </c>
      <c r="I27" s="8">
        <v>1.6</v>
      </c>
      <c r="J27" s="8">
        <v>14.4</v>
      </c>
      <c r="K27" s="8">
        <v>0</v>
      </c>
      <c r="L27" s="8">
        <v>14.4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6.0540540540540544</v>
      </c>
      <c r="E28" s="6">
        <v>74</v>
      </c>
      <c r="F28" s="8">
        <v>448</v>
      </c>
      <c r="G28" s="4">
        <v>0</v>
      </c>
      <c r="H28" s="4">
        <v>0</v>
      </c>
      <c r="I28" s="8">
        <v>20.81</v>
      </c>
      <c r="J28" s="8">
        <v>427.19</v>
      </c>
      <c r="K28" s="8">
        <v>0</v>
      </c>
      <c r="L28" s="8">
        <v>427.19</v>
      </c>
      <c r="M28" s="1">
        <v>1</v>
      </c>
      <c r="N28" s="8">
        <v>0</v>
      </c>
    </row>
    <row r="29" spans="1:14" x14ac:dyDescent="0.35">
      <c r="A29" t="s">
        <v>76</v>
      </c>
      <c r="B29" t="s">
        <v>77</v>
      </c>
      <c r="C29" t="s">
        <v>23</v>
      </c>
      <c r="D29" s="37">
        <f t="shared" si="0"/>
        <v>3.28</v>
      </c>
      <c r="E29" s="6">
        <v>25</v>
      </c>
      <c r="F29" s="8">
        <v>82</v>
      </c>
      <c r="G29" s="4">
        <v>1</v>
      </c>
      <c r="H29" s="4">
        <v>3</v>
      </c>
      <c r="I29" s="8">
        <v>2.7</v>
      </c>
      <c r="J29" s="8">
        <v>76.3</v>
      </c>
      <c r="K29" s="8">
        <v>0</v>
      </c>
      <c r="L29" s="8">
        <v>76.3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1.6</v>
      </c>
      <c r="J30" s="8">
        <v>46.4</v>
      </c>
      <c r="K30" s="8">
        <v>0</v>
      </c>
      <c r="L30" s="8">
        <v>46.4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6.0602484472049696</v>
      </c>
      <c r="E31" s="6">
        <v>161</v>
      </c>
      <c r="F31" s="8">
        <v>975.7</v>
      </c>
      <c r="G31" s="4">
        <v>0</v>
      </c>
      <c r="H31" s="4">
        <v>0</v>
      </c>
      <c r="I31" s="8">
        <v>34.21</v>
      </c>
      <c r="J31" s="8">
        <v>941.49</v>
      </c>
      <c r="K31" s="8">
        <v>0</v>
      </c>
      <c r="L31" s="8">
        <v>941.49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3.0613636363636361</v>
      </c>
      <c r="E32" s="6">
        <v>44</v>
      </c>
      <c r="F32" s="8">
        <v>134.69999999999999</v>
      </c>
      <c r="G32" s="4">
        <v>0</v>
      </c>
      <c r="H32" s="4">
        <v>0</v>
      </c>
      <c r="I32" s="8">
        <v>3.75</v>
      </c>
      <c r="J32" s="8">
        <v>130.94999999999999</v>
      </c>
      <c r="K32" s="8">
        <v>0</v>
      </c>
      <c r="L32" s="8">
        <v>130.94999999999999</v>
      </c>
      <c r="M32" s="1">
        <v>1</v>
      </c>
      <c r="N32" s="8">
        <v>0</v>
      </c>
    </row>
    <row r="33" spans="1:14" x14ac:dyDescent="0.35">
      <c r="A33" t="s">
        <v>32</v>
      </c>
      <c r="B33" t="s">
        <v>33</v>
      </c>
      <c r="C33" t="s">
        <v>23</v>
      </c>
      <c r="D33" s="37">
        <f t="shared" si="0"/>
        <v>8</v>
      </c>
      <c r="E33" s="6">
        <v>3</v>
      </c>
      <c r="F33" s="8">
        <v>24</v>
      </c>
      <c r="G33" s="4">
        <v>0</v>
      </c>
      <c r="H33" s="4">
        <v>0</v>
      </c>
      <c r="I33" s="8">
        <v>0</v>
      </c>
      <c r="J33" s="8">
        <v>24</v>
      </c>
      <c r="K33" s="8">
        <v>0</v>
      </c>
      <c r="L33" s="8">
        <v>24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6.036986301369863</v>
      </c>
      <c r="E34" s="6">
        <v>73</v>
      </c>
      <c r="F34" s="8">
        <v>440.7</v>
      </c>
      <c r="G34" s="4">
        <v>0</v>
      </c>
      <c r="H34" s="4">
        <v>0</v>
      </c>
      <c r="I34" s="8">
        <v>20.67</v>
      </c>
      <c r="J34" s="8">
        <v>420.03</v>
      </c>
      <c r="K34" s="8">
        <v>0</v>
      </c>
      <c r="L34" s="8">
        <v>420.03</v>
      </c>
      <c r="M34" s="1">
        <v>1</v>
      </c>
      <c r="N34" s="8">
        <v>0</v>
      </c>
    </row>
    <row r="35" spans="1:14" x14ac:dyDescent="0.35">
      <c r="A35" t="s">
        <v>28</v>
      </c>
      <c r="B35" t="s">
        <v>29</v>
      </c>
      <c r="C35" t="s">
        <v>23</v>
      </c>
      <c r="D35" s="37">
        <f t="shared" si="0"/>
        <v>3</v>
      </c>
      <c r="E35" s="6">
        <v>15</v>
      </c>
      <c r="F35" s="8">
        <v>45</v>
      </c>
      <c r="G35" s="4">
        <v>0</v>
      </c>
      <c r="H35" s="4">
        <v>0</v>
      </c>
      <c r="I35" s="8">
        <v>2.7</v>
      </c>
      <c r="J35" s="8">
        <v>42.3</v>
      </c>
      <c r="K35" s="8">
        <v>0</v>
      </c>
      <c r="L35" s="8">
        <v>42.3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500</v>
      </c>
      <c r="F36" s="21">
        <f t="shared" si="2"/>
        <v>2749.5</v>
      </c>
      <c r="G36" s="9">
        <f t="shared" si="2"/>
        <v>1</v>
      </c>
      <c r="H36" s="9">
        <f t="shared" si="2"/>
        <v>3</v>
      </c>
      <c r="I36" s="21">
        <f t="shared" si="2"/>
        <v>108.51</v>
      </c>
      <c r="J36" s="21">
        <f t="shared" si="2"/>
        <v>2637.99</v>
      </c>
      <c r="K36" s="21">
        <f t="shared" si="2"/>
        <v>0</v>
      </c>
      <c r="L36" s="21">
        <f t="shared" si="2"/>
        <v>2637.99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42</v>
      </c>
      <c r="F38" s="8">
        <v>294</v>
      </c>
      <c r="G38" s="4">
        <v>0</v>
      </c>
      <c r="H38" s="4">
        <v>0</v>
      </c>
      <c r="I38" s="8">
        <v>10.5</v>
      </c>
      <c r="J38" s="8">
        <v>283.5</v>
      </c>
      <c r="K38" s="8">
        <v>0</v>
      </c>
      <c r="L38" s="8">
        <v>283.5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6" si="3">F39/E39</f>
        <v>12</v>
      </c>
      <c r="E39" s="6">
        <v>28</v>
      </c>
      <c r="F39" s="8">
        <v>336</v>
      </c>
      <c r="G39" s="4">
        <v>1</v>
      </c>
      <c r="H39" s="4">
        <v>12</v>
      </c>
      <c r="I39" s="8">
        <v>16.8</v>
      </c>
      <c r="J39" s="8">
        <v>307.2</v>
      </c>
      <c r="K39" s="8">
        <v>0</v>
      </c>
      <c r="L39" s="8">
        <v>307.2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8</v>
      </c>
      <c r="F40" s="8">
        <v>136</v>
      </c>
      <c r="G40" s="4">
        <v>0</v>
      </c>
      <c r="H40" s="4">
        <v>0</v>
      </c>
      <c r="I40" s="8">
        <v>0</v>
      </c>
      <c r="J40" s="8">
        <v>136</v>
      </c>
      <c r="K40" s="8">
        <v>0</v>
      </c>
      <c r="L40" s="8">
        <v>136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27</v>
      </c>
      <c r="F41" s="8">
        <v>156.6</v>
      </c>
      <c r="G41" s="4">
        <v>0</v>
      </c>
      <c r="H41" s="4">
        <v>0</v>
      </c>
      <c r="I41" s="8">
        <v>8.85</v>
      </c>
      <c r="J41" s="8">
        <v>147.75</v>
      </c>
      <c r="K41" s="8">
        <v>0</v>
      </c>
      <c r="L41" s="8">
        <v>147.75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31</v>
      </c>
      <c r="F42" s="8">
        <v>62</v>
      </c>
      <c r="G42" s="4">
        <v>0</v>
      </c>
      <c r="H42" s="4">
        <v>0</v>
      </c>
      <c r="I42" s="8">
        <v>3.6</v>
      </c>
      <c r="J42" s="8">
        <v>58.4</v>
      </c>
      <c r="K42" s="8">
        <v>0</v>
      </c>
      <c r="L42" s="8">
        <v>58.4</v>
      </c>
      <c r="M42" s="1">
        <v>1</v>
      </c>
      <c r="N42" s="8">
        <v>0</v>
      </c>
    </row>
    <row r="43" spans="1:14" x14ac:dyDescent="0.35">
      <c r="A43" t="s">
        <v>97</v>
      </c>
      <c r="B43" t="s">
        <v>98</v>
      </c>
      <c r="C43" t="s">
        <v>84</v>
      </c>
      <c r="D43" s="37">
        <f t="shared" ref="D43:D48" si="4">F43/E43</f>
        <v>7.5</v>
      </c>
      <c r="E43" s="6">
        <v>25</v>
      </c>
      <c r="F43" s="8">
        <v>187.5</v>
      </c>
      <c r="G43" s="4">
        <v>1</v>
      </c>
      <c r="H43" s="4">
        <v>7.5</v>
      </c>
      <c r="I43" s="8">
        <v>8.6999999999999993</v>
      </c>
      <c r="J43" s="8">
        <v>171.3</v>
      </c>
      <c r="K43" s="8">
        <v>0</v>
      </c>
      <c r="L43" s="8">
        <v>171.3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4"/>
        <v>4.5</v>
      </c>
      <c r="E44" s="6">
        <v>60</v>
      </c>
      <c r="F44" s="8">
        <v>270</v>
      </c>
      <c r="G44" s="4">
        <v>1</v>
      </c>
      <c r="H44" s="4">
        <v>4.5</v>
      </c>
      <c r="I44" s="8">
        <v>18.899999999999999</v>
      </c>
      <c r="J44" s="8">
        <v>246.6</v>
      </c>
      <c r="K44" s="8">
        <v>0</v>
      </c>
      <c r="L44" s="8">
        <v>246.6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4"/>
        <v>4</v>
      </c>
      <c r="E45" s="6">
        <v>23</v>
      </c>
      <c r="F45" s="8">
        <v>92</v>
      </c>
      <c r="G45" s="4">
        <v>1</v>
      </c>
      <c r="H45" s="4">
        <v>4</v>
      </c>
      <c r="I45" s="8">
        <v>3.2</v>
      </c>
      <c r="J45" s="8">
        <v>84.8</v>
      </c>
      <c r="K45" s="8">
        <v>0</v>
      </c>
      <c r="L45" s="8">
        <v>84.8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4"/>
        <v>6</v>
      </c>
      <c r="E46" s="6">
        <v>9</v>
      </c>
      <c r="F46" s="8">
        <v>54</v>
      </c>
      <c r="G46" s="4">
        <v>0</v>
      </c>
      <c r="H46" s="4">
        <v>0</v>
      </c>
      <c r="I46" s="8">
        <v>0</v>
      </c>
      <c r="J46" s="8">
        <v>54</v>
      </c>
      <c r="K46" s="8">
        <v>0</v>
      </c>
      <c r="L46" s="8">
        <v>54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4"/>
        <v>3.8000000000000003</v>
      </c>
      <c r="E47" s="6">
        <v>12</v>
      </c>
      <c r="F47" s="8">
        <v>45.6</v>
      </c>
      <c r="G47" s="4">
        <v>0</v>
      </c>
      <c r="H47" s="4">
        <v>0</v>
      </c>
      <c r="I47" s="8">
        <v>2.2799999999999998</v>
      </c>
      <c r="J47" s="8">
        <v>43.32</v>
      </c>
      <c r="K47" s="8">
        <v>0</v>
      </c>
      <c r="L47" s="8">
        <v>43.32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 t="shared" si="4"/>
        <v>1</v>
      </c>
      <c r="E48" s="6">
        <v>195</v>
      </c>
      <c r="F48" s="8">
        <v>195</v>
      </c>
      <c r="G48" s="4">
        <v>1</v>
      </c>
      <c r="H48" s="4">
        <v>1</v>
      </c>
      <c r="I48" s="8">
        <v>6.86</v>
      </c>
      <c r="J48" s="8">
        <v>187.14</v>
      </c>
      <c r="K48" s="8">
        <v>0</v>
      </c>
      <c r="L48" s="8">
        <v>187.14</v>
      </c>
      <c r="M48" s="1">
        <v>1</v>
      </c>
      <c r="N48" s="8">
        <v>0</v>
      </c>
    </row>
    <row r="49" spans="1:14" ht="15" thickBot="1" x14ac:dyDescent="0.4">
      <c r="E49" s="9">
        <f t="shared" ref="E49:L49" si="5">SUM(E38:E48)</f>
        <v>460</v>
      </c>
      <c r="F49" s="21">
        <f t="shared" si="5"/>
        <v>1828.6999999999998</v>
      </c>
      <c r="G49" s="9">
        <f t="shared" si="5"/>
        <v>5</v>
      </c>
      <c r="H49" s="9">
        <f t="shared" si="5"/>
        <v>29</v>
      </c>
      <c r="I49" s="21">
        <f t="shared" si="5"/>
        <v>79.69</v>
      </c>
      <c r="J49" s="21">
        <f t="shared" si="5"/>
        <v>1720.0099999999998</v>
      </c>
      <c r="K49" s="21">
        <f t="shared" si="5"/>
        <v>0</v>
      </c>
      <c r="L49" s="21">
        <f t="shared" si="5"/>
        <v>1720.0099999999998</v>
      </c>
      <c r="M49" s="1"/>
    </row>
    <row r="50" spans="1:14" ht="15" thickTop="1" x14ac:dyDescent="0.35">
      <c r="A50" s="15" t="s">
        <v>285</v>
      </c>
    </row>
    <row r="51" spans="1:14" x14ac:dyDescent="0.35">
      <c r="A51" t="s">
        <v>224</v>
      </c>
      <c r="B51" t="s">
        <v>223</v>
      </c>
      <c r="C51" t="s">
        <v>209</v>
      </c>
      <c r="D51" s="37">
        <f>F51/E51</f>
        <v>3.8</v>
      </c>
      <c r="E51" s="6">
        <v>26</v>
      </c>
      <c r="F51" s="8">
        <v>98.8</v>
      </c>
      <c r="G51" s="4">
        <v>1</v>
      </c>
      <c r="H51" s="4">
        <v>3.8</v>
      </c>
      <c r="I51" s="8">
        <v>3.41</v>
      </c>
      <c r="J51" s="8">
        <v>91.59</v>
      </c>
      <c r="K51" s="8">
        <v>0</v>
      </c>
      <c r="L51" s="8">
        <v>91.59</v>
      </c>
      <c r="M51" s="1">
        <v>1</v>
      </c>
      <c r="N51" s="8">
        <v>0</v>
      </c>
    </row>
    <row r="52" spans="1:14" x14ac:dyDescent="0.35">
      <c r="A52" t="s">
        <v>230</v>
      </c>
      <c r="B52" t="s">
        <v>229</v>
      </c>
      <c r="C52" t="s">
        <v>209</v>
      </c>
      <c r="D52" s="37">
        <f t="shared" si="3"/>
        <v>5</v>
      </c>
      <c r="E52" s="6">
        <v>10</v>
      </c>
      <c r="F52" s="8">
        <v>50</v>
      </c>
      <c r="G52" s="4">
        <v>1</v>
      </c>
      <c r="H52" s="4">
        <v>5</v>
      </c>
      <c r="I52" s="8">
        <v>0.5</v>
      </c>
      <c r="J52" s="8">
        <v>44.5</v>
      </c>
      <c r="K52" s="8">
        <v>0</v>
      </c>
      <c r="L52" s="8">
        <v>44.5</v>
      </c>
      <c r="M52" s="1">
        <v>1</v>
      </c>
      <c r="N52" s="8">
        <v>0</v>
      </c>
    </row>
    <row r="53" spans="1:14" x14ac:dyDescent="0.35">
      <c r="A53" t="s">
        <v>213</v>
      </c>
      <c r="B53" t="s">
        <v>212</v>
      </c>
      <c r="C53" t="s">
        <v>209</v>
      </c>
      <c r="D53" s="37">
        <f t="shared" si="3"/>
        <v>5</v>
      </c>
      <c r="E53" s="6">
        <v>42</v>
      </c>
      <c r="F53" s="8">
        <v>210</v>
      </c>
      <c r="G53" s="4">
        <v>0</v>
      </c>
      <c r="H53" s="4">
        <v>0</v>
      </c>
      <c r="I53" s="8">
        <v>7</v>
      </c>
      <c r="J53" s="8">
        <v>203</v>
      </c>
      <c r="K53" s="8">
        <v>0</v>
      </c>
      <c r="L53" s="8">
        <v>203</v>
      </c>
      <c r="M53" s="1">
        <v>1</v>
      </c>
      <c r="N53" s="8">
        <v>0</v>
      </c>
    </row>
    <row r="54" spans="1:14" x14ac:dyDescent="0.35">
      <c r="A54" t="s">
        <v>211</v>
      </c>
      <c r="B54" t="s">
        <v>210</v>
      </c>
      <c r="C54" t="s">
        <v>209</v>
      </c>
      <c r="D54" s="37">
        <f t="shared" si="3"/>
        <v>5.8</v>
      </c>
      <c r="E54" s="6">
        <v>15</v>
      </c>
      <c r="F54" s="8">
        <v>87</v>
      </c>
      <c r="G54" s="4">
        <v>0</v>
      </c>
      <c r="H54" s="4">
        <v>0</v>
      </c>
      <c r="I54" s="8">
        <v>2.9</v>
      </c>
      <c r="J54" s="8">
        <v>84.1</v>
      </c>
      <c r="K54" s="8">
        <v>0</v>
      </c>
      <c r="L54" s="8">
        <v>84.1</v>
      </c>
      <c r="M54" s="1">
        <v>1</v>
      </c>
      <c r="N54" s="8">
        <v>0</v>
      </c>
    </row>
    <row r="55" spans="1:14" x14ac:dyDescent="0.35">
      <c r="A55" t="s">
        <v>228</v>
      </c>
      <c r="B55" t="s">
        <v>227</v>
      </c>
      <c r="C55" t="s">
        <v>209</v>
      </c>
      <c r="D55" s="37">
        <f t="shared" si="3"/>
        <v>5.8</v>
      </c>
      <c r="E55" s="6">
        <v>4</v>
      </c>
      <c r="F55" s="8">
        <v>23.2</v>
      </c>
      <c r="G55" s="4">
        <v>0</v>
      </c>
      <c r="H55" s="4">
        <v>0</v>
      </c>
      <c r="I55" s="8">
        <v>1.1599999999999999</v>
      </c>
      <c r="J55" s="8">
        <v>22.04</v>
      </c>
      <c r="K55" s="8">
        <v>0</v>
      </c>
      <c r="L55" s="8">
        <v>22.04</v>
      </c>
      <c r="M55" s="1">
        <v>1</v>
      </c>
      <c r="N55" s="8">
        <v>0</v>
      </c>
    </row>
    <row r="56" spans="1:14" x14ac:dyDescent="0.35">
      <c r="A56" t="s">
        <v>215</v>
      </c>
      <c r="B56" t="s">
        <v>214</v>
      </c>
      <c r="C56" t="s">
        <v>209</v>
      </c>
      <c r="D56" s="37">
        <f t="shared" si="3"/>
        <v>5.8</v>
      </c>
      <c r="E56" s="6">
        <v>140</v>
      </c>
      <c r="F56" s="8">
        <v>812</v>
      </c>
      <c r="G56" s="4">
        <v>0</v>
      </c>
      <c r="H56" s="4">
        <v>0</v>
      </c>
      <c r="I56" s="8">
        <v>32.06</v>
      </c>
      <c r="J56" s="8">
        <v>779.94</v>
      </c>
      <c r="K56" s="8">
        <v>0</v>
      </c>
      <c r="L56" s="8">
        <v>779.94</v>
      </c>
      <c r="M56" s="1">
        <v>1</v>
      </c>
      <c r="N56" s="8">
        <v>0</v>
      </c>
    </row>
    <row r="57" spans="1:14" x14ac:dyDescent="0.35">
      <c r="A57" t="s">
        <v>232</v>
      </c>
      <c r="B57" t="s">
        <v>231</v>
      </c>
      <c r="C57" t="s">
        <v>209</v>
      </c>
      <c r="D57" s="37">
        <f>F57/E57</f>
        <v>6</v>
      </c>
      <c r="E57" s="6">
        <v>1</v>
      </c>
      <c r="F57" s="8">
        <v>6</v>
      </c>
      <c r="G57" s="4">
        <v>0</v>
      </c>
      <c r="H57" s="4">
        <v>0</v>
      </c>
      <c r="I57" s="8">
        <v>0</v>
      </c>
      <c r="J57" s="8">
        <v>6</v>
      </c>
      <c r="K57" s="8">
        <v>0</v>
      </c>
      <c r="L57" s="8">
        <v>6</v>
      </c>
      <c r="M57" s="1">
        <v>1</v>
      </c>
      <c r="N57" s="8">
        <v>0</v>
      </c>
    </row>
    <row r="58" spans="1:14" x14ac:dyDescent="0.35">
      <c r="A58" t="s">
        <v>226</v>
      </c>
      <c r="B58">
        <v>10007</v>
      </c>
      <c r="C58" t="s">
        <v>209</v>
      </c>
      <c r="D58" s="37">
        <f>F58/E58</f>
        <v>6.8147058823529409</v>
      </c>
      <c r="E58" s="6">
        <v>68</v>
      </c>
      <c r="F58" s="8">
        <v>463.4</v>
      </c>
      <c r="G58" s="4">
        <v>1</v>
      </c>
      <c r="H58" s="4">
        <v>6.8</v>
      </c>
      <c r="I58" s="8">
        <v>25.74</v>
      </c>
      <c r="J58" s="8">
        <v>430.86</v>
      </c>
      <c r="K58" s="8">
        <v>0</v>
      </c>
      <c r="L58" s="8">
        <v>430.86</v>
      </c>
      <c r="M58" s="1">
        <v>1</v>
      </c>
      <c r="N58" s="8">
        <v>0</v>
      </c>
    </row>
    <row r="59" spans="1:14" ht="15" thickBot="1" x14ac:dyDescent="0.4">
      <c r="E59" s="9">
        <f t="shared" ref="E59:L59" si="6">SUM(E51:E58)</f>
        <v>306</v>
      </c>
      <c r="F59" s="21">
        <f t="shared" si="6"/>
        <v>1750.4</v>
      </c>
      <c r="G59" s="9">
        <f t="shared" si="6"/>
        <v>3</v>
      </c>
      <c r="H59" s="9">
        <f t="shared" si="6"/>
        <v>15.600000000000001</v>
      </c>
      <c r="I59" s="21">
        <f t="shared" si="6"/>
        <v>72.77</v>
      </c>
      <c r="J59" s="21">
        <f t="shared" si="6"/>
        <v>1662.0300000000002</v>
      </c>
      <c r="K59" s="21">
        <f t="shared" si="6"/>
        <v>0</v>
      </c>
      <c r="L59" s="21">
        <f t="shared" si="6"/>
        <v>1662.0300000000002</v>
      </c>
      <c r="M59" s="1"/>
    </row>
    <row r="60" spans="1:14" ht="15" thickTop="1" x14ac:dyDescent="0.35">
      <c r="A60" s="15" t="s">
        <v>280</v>
      </c>
    </row>
    <row r="61" spans="1:14" x14ac:dyDescent="0.35">
      <c r="A61" t="s">
        <v>106</v>
      </c>
      <c r="B61" t="s">
        <v>107</v>
      </c>
      <c r="C61" t="s">
        <v>105</v>
      </c>
      <c r="D61" s="37">
        <f>F61/E61</f>
        <v>2.8</v>
      </c>
      <c r="E61" s="6">
        <v>13</v>
      </c>
      <c r="F61" s="8">
        <v>36.4</v>
      </c>
      <c r="G61" s="4">
        <v>0</v>
      </c>
      <c r="H61" s="4">
        <v>0</v>
      </c>
      <c r="I61" s="8">
        <v>1.32</v>
      </c>
      <c r="J61" s="8">
        <v>35.08</v>
      </c>
      <c r="K61" s="8">
        <v>0</v>
      </c>
      <c r="L61" s="8">
        <v>35.08</v>
      </c>
      <c r="M61" s="1">
        <v>1</v>
      </c>
      <c r="N61" s="8">
        <v>0</v>
      </c>
    </row>
    <row r="62" spans="1:14" x14ac:dyDescent="0.35">
      <c r="A62" t="s">
        <v>103</v>
      </c>
      <c r="B62" t="s">
        <v>104</v>
      </c>
      <c r="C62" t="s">
        <v>105</v>
      </c>
      <c r="D62" s="37">
        <f t="shared" ref="D62:D85" si="7">F62/E62</f>
        <v>3.8464285714285715</v>
      </c>
      <c r="E62" s="6">
        <v>140</v>
      </c>
      <c r="F62" s="8">
        <v>538.5</v>
      </c>
      <c r="G62" s="4">
        <v>4</v>
      </c>
      <c r="H62" s="4">
        <v>15.2</v>
      </c>
      <c r="I62" s="8">
        <v>220.07</v>
      </c>
      <c r="J62" s="8">
        <v>303.23</v>
      </c>
      <c r="K62" s="8">
        <v>0</v>
      </c>
      <c r="L62" s="8">
        <v>303.23</v>
      </c>
      <c r="M62" s="1">
        <v>1</v>
      </c>
      <c r="N62" s="8">
        <v>0</v>
      </c>
    </row>
    <row r="63" spans="1:14" x14ac:dyDescent="0.35">
      <c r="A63" t="s">
        <v>133</v>
      </c>
      <c r="B63" t="s">
        <v>134</v>
      </c>
      <c r="C63" t="s">
        <v>105</v>
      </c>
      <c r="D63" s="37">
        <f t="shared" si="7"/>
        <v>2.5517241379310347</v>
      </c>
      <c r="E63" s="6">
        <v>29</v>
      </c>
      <c r="F63" s="8">
        <v>74</v>
      </c>
      <c r="G63" s="4">
        <v>1</v>
      </c>
      <c r="H63" s="4">
        <v>2.5</v>
      </c>
      <c r="I63" s="8">
        <v>3.6</v>
      </c>
      <c r="J63" s="8">
        <v>67.900000000000006</v>
      </c>
      <c r="K63" s="8">
        <v>0</v>
      </c>
      <c r="L63" s="8">
        <v>67.900000000000006</v>
      </c>
      <c r="M63" s="1">
        <v>1</v>
      </c>
      <c r="N63" s="8">
        <v>0</v>
      </c>
    </row>
    <row r="64" spans="1:14" x14ac:dyDescent="0.35">
      <c r="A64" t="s">
        <v>131</v>
      </c>
      <c r="B64" t="s">
        <v>132</v>
      </c>
      <c r="C64" t="s">
        <v>105</v>
      </c>
      <c r="D64" s="37">
        <f t="shared" si="7"/>
        <v>3.6176470588235294</v>
      </c>
      <c r="E64" s="6">
        <v>85</v>
      </c>
      <c r="F64" s="8">
        <v>307.5</v>
      </c>
      <c r="G64" s="4">
        <v>2</v>
      </c>
      <c r="H64" s="4">
        <v>7</v>
      </c>
      <c r="I64" s="8">
        <v>11.59</v>
      </c>
      <c r="J64" s="8">
        <v>288.91000000000003</v>
      </c>
      <c r="K64" s="8">
        <v>0</v>
      </c>
      <c r="L64" s="8">
        <v>288.91000000000003</v>
      </c>
      <c r="M64" s="1">
        <v>1</v>
      </c>
      <c r="N64" s="8">
        <v>0</v>
      </c>
    </row>
    <row r="65" spans="1:14" x14ac:dyDescent="0.35">
      <c r="A65" t="s">
        <v>139</v>
      </c>
      <c r="B65" t="s">
        <v>140</v>
      </c>
      <c r="C65" t="s">
        <v>105</v>
      </c>
      <c r="D65" s="37">
        <f t="shared" si="7"/>
        <v>2</v>
      </c>
      <c r="E65" s="6">
        <v>29</v>
      </c>
      <c r="F65" s="8">
        <v>58</v>
      </c>
      <c r="G65" s="4">
        <v>0</v>
      </c>
      <c r="H65" s="4">
        <v>0</v>
      </c>
      <c r="I65" s="8">
        <v>1.8</v>
      </c>
      <c r="J65" s="8">
        <v>56.2</v>
      </c>
      <c r="K65" s="8">
        <v>0</v>
      </c>
      <c r="L65" s="8">
        <v>56.2</v>
      </c>
      <c r="M65" s="1">
        <v>1</v>
      </c>
      <c r="N65" s="8">
        <v>0</v>
      </c>
    </row>
    <row r="66" spans="1:14" x14ac:dyDescent="0.35">
      <c r="A66" t="s">
        <v>141</v>
      </c>
      <c r="B66" t="s">
        <v>142</v>
      </c>
      <c r="C66" t="s">
        <v>105</v>
      </c>
      <c r="D66" s="37">
        <f t="shared" si="7"/>
        <v>3</v>
      </c>
      <c r="E66" s="6">
        <v>74</v>
      </c>
      <c r="F66" s="8">
        <v>222</v>
      </c>
      <c r="G66" s="4">
        <v>0</v>
      </c>
      <c r="H66" s="4">
        <v>0</v>
      </c>
      <c r="I66" s="8">
        <v>6.3</v>
      </c>
      <c r="J66" s="8">
        <v>215.7</v>
      </c>
      <c r="K66" s="8">
        <v>0</v>
      </c>
      <c r="L66" s="8">
        <v>215.7</v>
      </c>
      <c r="M66" s="1">
        <v>1</v>
      </c>
      <c r="N66" s="8">
        <v>0</v>
      </c>
    </row>
    <row r="67" spans="1:14" x14ac:dyDescent="0.35">
      <c r="A67" t="s">
        <v>145</v>
      </c>
      <c r="B67" t="s">
        <v>146</v>
      </c>
      <c r="C67" t="s">
        <v>105</v>
      </c>
      <c r="D67" s="37">
        <f t="shared" si="7"/>
        <v>2.0760869565217392</v>
      </c>
      <c r="E67" s="6">
        <v>138</v>
      </c>
      <c r="F67" s="8">
        <v>286.5</v>
      </c>
      <c r="G67" s="4">
        <v>2</v>
      </c>
      <c r="H67" s="4">
        <v>4</v>
      </c>
      <c r="I67" s="8">
        <v>8</v>
      </c>
      <c r="J67" s="8">
        <v>274.5</v>
      </c>
      <c r="K67" s="8">
        <v>0</v>
      </c>
      <c r="L67" s="8">
        <v>274.5</v>
      </c>
      <c r="M67" s="1">
        <v>1</v>
      </c>
      <c r="N67" s="8">
        <v>0</v>
      </c>
    </row>
    <row r="68" spans="1:14" x14ac:dyDescent="0.35">
      <c r="A68" t="s">
        <v>143</v>
      </c>
      <c r="B68" t="s">
        <v>144</v>
      </c>
      <c r="C68" t="s">
        <v>105</v>
      </c>
      <c r="D68" s="37">
        <f t="shared" si="7"/>
        <v>3.1475644699140402</v>
      </c>
      <c r="E68" s="6">
        <v>349</v>
      </c>
      <c r="F68" s="8">
        <v>1098.5</v>
      </c>
      <c r="G68" s="4">
        <v>1</v>
      </c>
      <c r="H68" s="4">
        <v>3</v>
      </c>
      <c r="I68" s="8">
        <v>45.02</v>
      </c>
      <c r="J68" s="8">
        <v>1050.48</v>
      </c>
      <c r="K68" s="8">
        <v>0</v>
      </c>
      <c r="L68" s="8">
        <v>1050.48</v>
      </c>
      <c r="M68" s="1">
        <v>1</v>
      </c>
      <c r="N68" s="8">
        <v>0</v>
      </c>
    </row>
    <row r="69" spans="1:14" x14ac:dyDescent="0.35">
      <c r="A69" t="s">
        <v>149</v>
      </c>
      <c r="B69" t="s">
        <v>150</v>
      </c>
      <c r="C69" t="s">
        <v>105</v>
      </c>
      <c r="D69" s="37">
        <f t="shared" si="7"/>
        <v>2</v>
      </c>
      <c r="E69" s="6">
        <v>14</v>
      </c>
      <c r="F69" s="8">
        <v>28</v>
      </c>
      <c r="G69" s="4">
        <v>0</v>
      </c>
      <c r="H69" s="4">
        <v>0</v>
      </c>
      <c r="I69" s="8">
        <v>0.4</v>
      </c>
      <c r="J69" s="8">
        <v>27.6</v>
      </c>
      <c r="K69" s="8">
        <v>0</v>
      </c>
      <c r="L69" s="8">
        <v>27.6</v>
      </c>
      <c r="M69" s="1">
        <v>1</v>
      </c>
      <c r="N69" s="8">
        <v>0</v>
      </c>
    </row>
    <row r="70" spans="1:14" x14ac:dyDescent="0.35">
      <c r="A70" t="s">
        <v>147</v>
      </c>
      <c r="B70" t="s">
        <v>148</v>
      </c>
      <c r="C70" t="s">
        <v>105</v>
      </c>
      <c r="D70" s="37">
        <f t="shared" si="7"/>
        <v>3</v>
      </c>
      <c r="E70" s="6">
        <v>21</v>
      </c>
      <c r="F70" s="8">
        <v>63</v>
      </c>
      <c r="G70" s="4">
        <v>0</v>
      </c>
      <c r="H70" s="4">
        <v>0</v>
      </c>
      <c r="I70" s="8">
        <v>4.5</v>
      </c>
      <c r="J70" s="8">
        <v>58.5</v>
      </c>
      <c r="K70" s="8">
        <v>0</v>
      </c>
      <c r="L70" s="8">
        <v>58.5</v>
      </c>
      <c r="M70" s="1">
        <v>1</v>
      </c>
      <c r="N70" s="8">
        <v>0</v>
      </c>
    </row>
    <row r="71" spans="1:14" x14ac:dyDescent="0.35">
      <c r="A71" t="s">
        <v>153</v>
      </c>
      <c r="B71" t="s">
        <v>154</v>
      </c>
      <c r="C71" t="s">
        <v>105</v>
      </c>
      <c r="D71" s="37">
        <f t="shared" si="7"/>
        <v>2</v>
      </c>
      <c r="E71" s="6">
        <v>3</v>
      </c>
      <c r="F71" s="8">
        <v>6</v>
      </c>
      <c r="G71" s="4">
        <v>0</v>
      </c>
      <c r="H71" s="4">
        <v>0</v>
      </c>
      <c r="I71" s="8">
        <v>0.2</v>
      </c>
      <c r="J71" s="8">
        <v>5.8</v>
      </c>
      <c r="K71" s="8">
        <v>0</v>
      </c>
      <c r="L71" s="8">
        <v>5.8</v>
      </c>
      <c r="M71" s="1">
        <v>1</v>
      </c>
      <c r="N71" s="8">
        <v>0</v>
      </c>
    </row>
    <row r="72" spans="1:14" x14ac:dyDescent="0.35">
      <c r="A72" t="s">
        <v>151</v>
      </c>
      <c r="B72" t="s">
        <v>152</v>
      </c>
      <c r="C72" t="s">
        <v>105</v>
      </c>
      <c r="D72" s="37">
        <f t="shared" si="7"/>
        <v>3</v>
      </c>
      <c r="E72" s="6">
        <v>3</v>
      </c>
      <c r="F72" s="8">
        <v>9</v>
      </c>
      <c r="G72" s="4">
        <v>0</v>
      </c>
      <c r="H72" s="4">
        <v>0</v>
      </c>
      <c r="I72" s="8">
        <v>0</v>
      </c>
      <c r="J72" s="8">
        <v>9</v>
      </c>
      <c r="K72" s="8">
        <v>0</v>
      </c>
      <c r="L72" s="8">
        <v>9</v>
      </c>
      <c r="M72" s="1">
        <v>1</v>
      </c>
      <c r="N72" s="8">
        <v>0</v>
      </c>
    </row>
    <row r="73" spans="1:14" x14ac:dyDescent="0.35">
      <c r="A73" t="s">
        <v>155</v>
      </c>
      <c r="B73" t="s">
        <v>156</v>
      </c>
      <c r="C73" t="s">
        <v>105</v>
      </c>
      <c r="D73" s="37">
        <f t="shared" si="7"/>
        <v>3</v>
      </c>
      <c r="E73" s="6">
        <v>1</v>
      </c>
      <c r="F73" s="8">
        <v>3</v>
      </c>
      <c r="G73" s="4">
        <v>0</v>
      </c>
      <c r="H73" s="4">
        <v>0</v>
      </c>
      <c r="I73" s="8">
        <v>0.3</v>
      </c>
      <c r="J73" s="8">
        <v>2.7</v>
      </c>
      <c r="K73" s="8">
        <v>0</v>
      </c>
      <c r="L73" s="8">
        <v>2.7</v>
      </c>
      <c r="M73" s="1">
        <v>1</v>
      </c>
      <c r="N73" s="8">
        <v>0</v>
      </c>
    </row>
    <row r="74" spans="1:14" x14ac:dyDescent="0.35">
      <c r="A74" t="s">
        <v>159</v>
      </c>
      <c r="B74" t="s">
        <v>160</v>
      </c>
      <c r="C74" t="s">
        <v>105</v>
      </c>
      <c r="D74" s="37">
        <f t="shared" si="7"/>
        <v>2</v>
      </c>
      <c r="E74" s="6">
        <v>2</v>
      </c>
      <c r="F74" s="8">
        <v>4</v>
      </c>
      <c r="G74" s="4">
        <v>0</v>
      </c>
      <c r="H74" s="4">
        <v>0</v>
      </c>
      <c r="I74" s="8">
        <v>0.2</v>
      </c>
      <c r="J74" s="8">
        <v>3.8</v>
      </c>
      <c r="K74" s="8">
        <v>0</v>
      </c>
      <c r="L74" s="8">
        <v>3.8</v>
      </c>
      <c r="M74" s="1">
        <v>1</v>
      </c>
      <c r="N74" s="8">
        <v>0</v>
      </c>
    </row>
    <row r="75" spans="1:14" x14ac:dyDescent="0.35">
      <c r="A75" t="s">
        <v>157</v>
      </c>
      <c r="B75" t="s">
        <v>158</v>
      </c>
      <c r="C75" t="s">
        <v>105</v>
      </c>
      <c r="D75" s="37">
        <f t="shared" si="7"/>
        <v>3.0555555555555554</v>
      </c>
      <c r="E75" s="6">
        <v>18</v>
      </c>
      <c r="F75" s="8">
        <v>55</v>
      </c>
      <c r="G75" s="4">
        <v>0</v>
      </c>
      <c r="H75" s="4">
        <v>0</v>
      </c>
      <c r="I75" s="8">
        <v>0.6</v>
      </c>
      <c r="J75" s="8">
        <v>54.4</v>
      </c>
      <c r="K75" s="8">
        <v>0</v>
      </c>
      <c r="L75" s="8">
        <v>54.4</v>
      </c>
      <c r="M75" s="1">
        <v>1</v>
      </c>
      <c r="N75" s="8">
        <v>0</v>
      </c>
    </row>
    <row r="76" spans="1:14" x14ac:dyDescent="0.35">
      <c r="A76" t="s">
        <v>163</v>
      </c>
      <c r="B76" t="s">
        <v>164</v>
      </c>
      <c r="C76" t="s">
        <v>105</v>
      </c>
      <c r="D76" s="37">
        <f t="shared" si="7"/>
        <v>2</v>
      </c>
      <c r="E76" s="6">
        <v>2</v>
      </c>
      <c r="F76" s="8">
        <v>4</v>
      </c>
      <c r="G76" s="4">
        <v>0</v>
      </c>
      <c r="H76" s="4">
        <v>0</v>
      </c>
      <c r="I76" s="8">
        <v>0</v>
      </c>
      <c r="J76" s="8">
        <v>4</v>
      </c>
      <c r="K76" s="8">
        <v>0</v>
      </c>
      <c r="L76" s="8">
        <v>4</v>
      </c>
      <c r="M76" s="1">
        <v>1</v>
      </c>
      <c r="N76" s="8">
        <v>0</v>
      </c>
    </row>
    <row r="77" spans="1:14" x14ac:dyDescent="0.35">
      <c r="A77" t="s">
        <v>161</v>
      </c>
      <c r="B77" t="s">
        <v>162</v>
      </c>
      <c r="C77" t="s">
        <v>105</v>
      </c>
      <c r="D77" s="37">
        <f t="shared" si="7"/>
        <v>3</v>
      </c>
      <c r="E77" s="6">
        <v>6</v>
      </c>
      <c r="F77" s="8">
        <v>18</v>
      </c>
      <c r="G77" s="4">
        <v>0</v>
      </c>
      <c r="H77" s="4">
        <v>0</v>
      </c>
      <c r="I77" s="8">
        <v>0.3</v>
      </c>
      <c r="J77" s="8">
        <v>17.7</v>
      </c>
      <c r="K77" s="8">
        <v>0</v>
      </c>
      <c r="L77" s="8">
        <v>17.7</v>
      </c>
      <c r="M77" s="1">
        <v>1</v>
      </c>
      <c r="N77" s="8">
        <v>0</v>
      </c>
    </row>
    <row r="78" spans="1:14" x14ac:dyDescent="0.35">
      <c r="A78" t="s">
        <v>110</v>
      </c>
      <c r="B78" t="s">
        <v>111</v>
      </c>
      <c r="C78" t="s">
        <v>105</v>
      </c>
      <c r="D78" s="37">
        <f t="shared" si="7"/>
        <v>2</v>
      </c>
      <c r="E78" s="6">
        <v>2</v>
      </c>
      <c r="F78" s="8">
        <v>4</v>
      </c>
      <c r="G78" s="4">
        <v>0</v>
      </c>
      <c r="H78" s="4">
        <v>0</v>
      </c>
      <c r="I78" s="8">
        <v>0</v>
      </c>
      <c r="J78" s="8">
        <v>4</v>
      </c>
      <c r="K78" s="8">
        <v>0</v>
      </c>
      <c r="L78" s="8">
        <v>4</v>
      </c>
      <c r="M78" s="1">
        <v>1</v>
      </c>
      <c r="N78" s="8">
        <v>0</v>
      </c>
    </row>
    <row r="79" spans="1:14" x14ac:dyDescent="0.35">
      <c r="A79" t="s">
        <v>108</v>
      </c>
      <c r="B79" t="s">
        <v>109</v>
      </c>
      <c r="C79" t="s">
        <v>105</v>
      </c>
      <c r="D79" s="37">
        <f t="shared" si="7"/>
        <v>3.2222222222222223</v>
      </c>
      <c r="E79" s="6">
        <v>9</v>
      </c>
      <c r="F79" s="8">
        <v>29</v>
      </c>
      <c r="G79" s="4">
        <v>0</v>
      </c>
      <c r="H79" s="4">
        <v>0</v>
      </c>
      <c r="I79" s="8">
        <v>1.6</v>
      </c>
      <c r="J79" s="8">
        <v>27.4</v>
      </c>
      <c r="K79" s="8">
        <v>0</v>
      </c>
      <c r="L79" s="8">
        <v>27.4</v>
      </c>
      <c r="M79" s="1">
        <v>1</v>
      </c>
      <c r="N79" s="8">
        <v>0</v>
      </c>
    </row>
    <row r="80" spans="1:14" x14ac:dyDescent="0.35">
      <c r="A80" t="s">
        <v>114</v>
      </c>
      <c r="B80" t="s">
        <v>115</v>
      </c>
      <c r="C80" t="s">
        <v>105</v>
      </c>
      <c r="D80" s="37">
        <f t="shared" si="7"/>
        <v>2</v>
      </c>
      <c r="E80" s="6">
        <v>1</v>
      </c>
      <c r="F80" s="8">
        <v>2</v>
      </c>
      <c r="G80" s="4">
        <v>0</v>
      </c>
      <c r="H80" s="4">
        <v>0</v>
      </c>
      <c r="I80" s="8">
        <v>0</v>
      </c>
      <c r="J80" s="8">
        <v>2</v>
      </c>
      <c r="K80" s="8">
        <v>0</v>
      </c>
      <c r="L80" s="8">
        <v>2</v>
      </c>
      <c r="M80" s="1">
        <v>1</v>
      </c>
      <c r="N80" s="8">
        <v>0</v>
      </c>
    </row>
    <row r="81" spans="1:14" x14ac:dyDescent="0.35">
      <c r="A81" t="s">
        <v>112</v>
      </c>
      <c r="B81" t="s">
        <v>113</v>
      </c>
      <c r="C81" t="s">
        <v>105</v>
      </c>
      <c r="D81" s="37">
        <f t="shared" si="7"/>
        <v>3</v>
      </c>
      <c r="E81" s="6">
        <v>9</v>
      </c>
      <c r="F81" s="8">
        <v>27</v>
      </c>
      <c r="G81" s="4">
        <v>0</v>
      </c>
      <c r="H81" s="4">
        <v>0</v>
      </c>
      <c r="I81" s="8">
        <v>1.08</v>
      </c>
      <c r="J81" s="8">
        <v>25.92</v>
      </c>
      <c r="K81" s="8">
        <v>0</v>
      </c>
      <c r="L81" s="8">
        <v>25.92</v>
      </c>
      <c r="M81" s="1">
        <v>1</v>
      </c>
      <c r="N81" s="8">
        <v>0</v>
      </c>
    </row>
    <row r="82" spans="1:14" x14ac:dyDescent="0.35">
      <c r="A82" t="s">
        <v>116</v>
      </c>
      <c r="B82" t="s">
        <v>117</v>
      </c>
      <c r="C82" t="s">
        <v>105</v>
      </c>
      <c r="D82" s="37">
        <f t="shared" si="7"/>
        <v>3</v>
      </c>
      <c r="E82" s="6">
        <v>1</v>
      </c>
      <c r="F82" s="8">
        <v>3</v>
      </c>
      <c r="G82" s="4">
        <v>0</v>
      </c>
      <c r="H82" s="4">
        <v>0</v>
      </c>
      <c r="I82" s="8">
        <v>0</v>
      </c>
      <c r="J82" s="8">
        <v>3</v>
      </c>
      <c r="K82" s="8">
        <v>0</v>
      </c>
      <c r="L82" s="8">
        <v>3</v>
      </c>
      <c r="M82" s="1">
        <v>1</v>
      </c>
      <c r="N82" s="8">
        <v>0</v>
      </c>
    </row>
    <row r="83" spans="1:14" x14ac:dyDescent="0.35">
      <c r="A83" t="s">
        <v>208</v>
      </c>
      <c r="B83" t="s">
        <v>207</v>
      </c>
      <c r="C83" t="s">
        <v>105</v>
      </c>
      <c r="D83" s="37">
        <f t="shared" si="7"/>
        <v>3</v>
      </c>
      <c r="E83" s="6">
        <v>1</v>
      </c>
      <c r="F83" s="8">
        <v>3</v>
      </c>
      <c r="G83" s="4">
        <v>0</v>
      </c>
      <c r="H83" s="4">
        <v>0</v>
      </c>
      <c r="I83" s="8">
        <v>0.3</v>
      </c>
      <c r="J83" s="8">
        <v>2.7</v>
      </c>
      <c r="K83" s="8">
        <v>0</v>
      </c>
      <c r="L83" s="8">
        <v>2.7</v>
      </c>
      <c r="M83" s="1">
        <v>1</v>
      </c>
      <c r="N83" s="8">
        <v>0</v>
      </c>
    </row>
    <row r="84" spans="1:14" x14ac:dyDescent="0.35">
      <c r="A84" t="s">
        <v>222</v>
      </c>
      <c r="B84" t="s">
        <v>221</v>
      </c>
      <c r="C84" t="s">
        <v>105</v>
      </c>
      <c r="D84" s="37">
        <f t="shared" si="7"/>
        <v>2</v>
      </c>
      <c r="E84" s="6">
        <v>1</v>
      </c>
      <c r="F84" s="8">
        <v>2</v>
      </c>
      <c r="G84" s="4">
        <v>0</v>
      </c>
      <c r="H84" s="4">
        <v>0</v>
      </c>
      <c r="I84" s="8">
        <v>0</v>
      </c>
      <c r="J84" s="8">
        <v>2</v>
      </c>
      <c r="K84" s="8">
        <v>0</v>
      </c>
      <c r="L84" s="8">
        <v>2</v>
      </c>
      <c r="M84" s="1">
        <v>1</v>
      </c>
      <c r="N84" s="8">
        <v>0</v>
      </c>
    </row>
    <row r="85" spans="1:14" x14ac:dyDescent="0.35">
      <c r="A85" t="s">
        <v>118</v>
      </c>
      <c r="B85" t="s">
        <v>119</v>
      </c>
      <c r="C85" t="s">
        <v>105</v>
      </c>
      <c r="D85" s="37">
        <f t="shared" si="7"/>
        <v>3</v>
      </c>
      <c r="E85" s="6">
        <v>1</v>
      </c>
      <c r="F85" s="8">
        <v>3</v>
      </c>
      <c r="G85" s="4">
        <v>0</v>
      </c>
      <c r="H85" s="4">
        <v>0</v>
      </c>
      <c r="I85" s="8">
        <v>0</v>
      </c>
      <c r="J85" s="8">
        <v>3</v>
      </c>
      <c r="K85" s="8">
        <v>0</v>
      </c>
      <c r="L85" s="8">
        <v>3</v>
      </c>
      <c r="M85" s="1">
        <v>1</v>
      </c>
      <c r="N85" s="8">
        <v>0</v>
      </c>
    </row>
    <row r="86" spans="1:14" x14ac:dyDescent="0.35">
      <c r="A86" t="s">
        <v>225</v>
      </c>
      <c r="B86">
        <v>10011</v>
      </c>
      <c r="C86" t="s">
        <v>105</v>
      </c>
      <c r="D86" s="37">
        <f>F86/E86</f>
        <v>2.5</v>
      </c>
      <c r="E86" s="6">
        <v>1</v>
      </c>
      <c r="F86" s="8">
        <v>2.5</v>
      </c>
      <c r="G86" s="4">
        <v>0</v>
      </c>
      <c r="H86" s="4">
        <v>0</v>
      </c>
      <c r="I86" s="8">
        <v>0</v>
      </c>
      <c r="J86" s="8">
        <v>2.5</v>
      </c>
      <c r="K86" s="8">
        <v>0</v>
      </c>
      <c r="L86" s="8">
        <v>2.5</v>
      </c>
      <c r="M86" s="1">
        <v>1</v>
      </c>
      <c r="N86" s="8">
        <v>0</v>
      </c>
    </row>
    <row r="87" spans="1:14" x14ac:dyDescent="0.35">
      <c r="A87" t="s">
        <v>185</v>
      </c>
      <c r="B87" t="s">
        <v>186</v>
      </c>
      <c r="C87" t="s">
        <v>105</v>
      </c>
      <c r="D87" s="37">
        <f>F87/E87</f>
        <v>1.5</v>
      </c>
      <c r="E87" s="6">
        <v>63</v>
      </c>
      <c r="F87" s="8">
        <v>94.5</v>
      </c>
      <c r="G87" s="4">
        <v>0</v>
      </c>
      <c r="H87" s="4">
        <v>0</v>
      </c>
      <c r="I87" s="8">
        <v>1.65</v>
      </c>
      <c r="J87" s="8">
        <v>92.85</v>
      </c>
      <c r="K87" s="8">
        <v>0</v>
      </c>
      <c r="L87" s="8">
        <v>92.85</v>
      </c>
      <c r="M87" s="1">
        <v>1</v>
      </c>
      <c r="N87" s="8">
        <v>0</v>
      </c>
    </row>
    <row r="88" spans="1:14" x14ac:dyDescent="0.35">
      <c r="A88" t="s">
        <v>187</v>
      </c>
      <c r="B88" t="s">
        <v>188</v>
      </c>
      <c r="C88" t="s">
        <v>105</v>
      </c>
      <c r="D88" s="37">
        <f>F88/E88</f>
        <v>1.5</v>
      </c>
      <c r="E88" s="6">
        <v>48</v>
      </c>
      <c r="F88" s="8">
        <v>72</v>
      </c>
      <c r="G88" s="4">
        <v>3</v>
      </c>
      <c r="H88" s="4">
        <v>4.5</v>
      </c>
      <c r="I88" s="8">
        <v>1.5</v>
      </c>
      <c r="J88" s="8">
        <v>66</v>
      </c>
      <c r="K88" s="8">
        <v>0</v>
      </c>
      <c r="L88" s="8">
        <v>66</v>
      </c>
      <c r="M88" s="1">
        <v>1</v>
      </c>
      <c r="N88" s="8">
        <v>0</v>
      </c>
    </row>
    <row r="89" spans="1:14" ht="15" thickBot="1" x14ac:dyDescent="0.4">
      <c r="E89" s="9">
        <f t="shared" ref="E89:L89" si="8">SUM(E61:E88)</f>
        <v>1064</v>
      </c>
      <c r="F89" s="21">
        <f t="shared" si="8"/>
        <v>3053.4</v>
      </c>
      <c r="G89" s="9">
        <f t="shared" si="8"/>
        <v>13</v>
      </c>
      <c r="H89" s="9">
        <f t="shared" si="8"/>
        <v>36.200000000000003</v>
      </c>
      <c r="I89" s="21">
        <f t="shared" si="8"/>
        <v>310.33</v>
      </c>
      <c r="J89" s="21">
        <f t="shared" si="8"/>
        <v>2706.87</v>
      </c>
      <c r="K89" s="21">
        <f t="shared" si="8"/>
        <v>0</v>
      </c>
      <c r="L89" s="21">
        <f t="shared" si="8"/>
        <v>2706.87</v>
      </c>
    </row>
    <row r="90" spans="1:14" ht="15" thickTop="1" x14ac:dyDescent="0.35">
      <c r="A90" s="15" t="s">
        <v>281</v>
      </c>
    </row>
    <row r="91" spans="1:14" x14ac:dyDescent="0.35">
      <c r="A91" t="s">
        <v>120</v>
      </c>
      <c r="B91" t="s">
        <v>121</v>
      </c>
      <c r="C91" t="s">
        <v>122</v>
      </c>
      <c r="D91" s="37">
        <f t="shared" ref="D91:D97" si="9">F91/E91</f>
        <v>1.8</v>
      </c>
      <c r="E91" s="6">
        <v>24</v>
      </c>
      <c r="F91" s="8">
        <v>43.2</v>
      </c>
      <c r="G91" s="4">
        <v>0</v>
      </c>
      <c r="H91" s="4">
        <v>0</v>
      </c>
      <c r="I91" s="8">
        <v>1.44</v>
      </c>
      <c r="J91" s="8">
        <v>41.76</v>
      </c>
      <c r="K91" s="8">
        <v>0</v>
      </c>
      <c r="L91" s="8">
        <v>41.76</v>
      </c>
      <c r="M91" s="1">
        <v>1</v>
      </c>
      <c r="N91" s="8">
        <v>0</v>
      </c>
    </row>
    <row r="92" spans="1:14" x14ac:dyDescent="0.35">
      <c r="A92" t="s">
        <v>123</v>
      </c>
      <c r="B92" t="s">
        <v>124</v>
      </c>
      <c r="C92" t="s">
        <v>122</v>
      </c>
      <c r="D92" s="37">
        <f t="shared" si="9"/>
        <v>1.8</v>
      </c>
      <c r="E92" s="6">
        <v>3</v>
      </c>
      <c r="F92" s="8">
        <v>5.4</v>
      </c>
      <c r="G92" s="4">
        <v>0</v>
      </c>
      <c r="H92" s="4">
        <v>0</v>
      </c>
      <c r="I92" s="8">
        <v>0</v>
      </c>
      <c r="J92" s="8">
        <v>5.4</v>
      </c>
      <c r="K92" s="8">
        <v>0</v>
      </c>
      <c r="L92" s="8">
        <v>5.4</v>
      </c>
      <c r="M92" s="1">
        <v>1</v>
      </c>
      <c r="N92" s="8">
        <v>0</v>
      </c>
    </row>
    <row r="93" spans="1:14" x14ac:dyDescent="0.35">
      <c r="A93" t="s">
        <v>125</v>
      </c>
      <c r="B93" t="s">
        <v>126</v>
      </c>
      <c r="C93" t="s">
        <v>122</v>
      </c>
      <c r="D93" s="37">
        <f t="shared" si="9"/>
        <v>1.8</v>
      </c>
      <c r="E93" s="6">
        <v>4</v>
      </c>
      <c r="F93" s="8">
        <v>7.2</v>
      </c>
      <c r="G93" s="4">
        <v>0</v>
      </c>
      <c r="H93" s="4">
        <v>0</v>
      </c>
      <c r="I93" s="8">
        <v>0.18</v>
      </c>
      <c r="J93" s="8">
        <v>7.02</v>
      </c>
      <c r="K93" s="8">
        <v>0</v>
      </c>
      <c r="L93" s="8">
        <v>7.02</v>
      </c>
      <c r="M93" s="1">
        <v>1</v>
      </c>
      <c r="N93" s="8">
        <v>0</v>
      </c>
    </row>
    <row r="94" spans="1:14" x14ac:dyDescent="0.35">
      <c r="A94" t="s">
        <v>127</v>
      </c>
      <c r="B94" t="s">
        <v>128</v>
      </c>
      <c r="C94" t="s">
        <v>122</v>
      </c>
      <c r="D94" s="37">
        <f t="shared" si="9"/>
        <v>1.7999999999999998</v>
      </c>
      <c r="E94" s="6">
        <v>9</v>
      </c>
      <c r="F94" s="8">
        <v>16.2</v>
      </c>
      <c r="G94" s="4">
        <v>1</v>
      </c>
      <c r="H94" s="4">
        <v>1.8</v>
      </c>
      <c r="I94" s="8">
        <v>0.36</v>
      </c>
      <c r="J94" s="8">
        <v>14.04</v>
      </c>
      <c r="K94" s="8">
        <v>0</v>
      </c>
      <c r="L94" s="8">
        <v>14.04</v>
      </c>
      <c r="M94" s="1">
        <v>1</v>
      </c>
      <c r="N94" s="8">
        <v>0</v>
      </c>
    </row>
    <row r="95" spans="1:14" x14ac:dyDescent="0.35">
      <c r="A95" t="s">
        <v>206</v>
      </c>
      <c r="B95" t="s">
        <v>205</v>
      </c>
      <c r="C95" t="s">
        <v>122</v>
      </c>
      <c r="D95" s="37">
        <f t="shared" si="9"/>
        <v>1.8</v>
      </c>
      <c r="E95" s="6">
        <v>3</v>
      </c>
      <c r="F95" s="8">
        <v>5.4</v>
      </c>
      <c r="G95" s="4">
        <v>0</v>
      </c>
      <c r="H95" s="4">
        <v>0</v>
      </c>
      <c r="I95" s="8">
        <v>0.18</v>
      </c>
      <c r="J95" s="8">
        <v>5.22</v>
      </c>
      <c r="K95" s="8">
        <v>0</v>
      </c>
      <c r="L95" s="8">
        <v>5.22</v>
      </c>
      <c r="M95" s="1">
        <v>1</v>
      </c>
      <c r="N95" s="8">
        <v>0</v>
      </c>
    </row>
    <row r="96" spans="1:14" x14ac:dyDescent="0.35">
      <c r="A96" t="s">
        <v>129</v>
      </c>
      <c r="B96" t="s">
        <v>130</v>
      </c>
      <c r="C96" t="s">
        <v>122</v>
      </c>
      <c r="D96" s="37">
        <f t="shared" si="9"/>
        <v>1.8</v>
      </c>
      <c r="E96" s="6">
        <v>3</v>
      </c>
      <c r="F96" s="8">
        <v>5.4</v>
      </c>
      <c r="G96" s="4">
        <v>0</v>
      </c>
      <c r="H96" s="4">
        <v>0</v>
      </c>
      <c r="I96" s="8">
        <v>0</v>
      </c>
      <c r="J96" s="8">
        <v>5.4</v>
      </c>
      <c r="K96" s="8">
        <v>0</v>
      </c>
      <c r="L96" s="8">
        <v>5.4</v>
      </c>
      <c r="M96" s="1">
        <v>1</v>
      </c>
      <c r="N96" s="8">
        <v>0</v>
      </c>
    </row>
    <row r="97" spans="1:14" x14ac:dyDescent="0.35">
      <c r="A97" t="s">
        <v>137</v>
      </c>
      <c r="B97">
        <v>10032</v>
      </c>
      <c r="C97" t="s">
        <v>122</v>
      </c>
      <c r="D97" s="37">
        <f t="shared" si="9"/>
        <v>1.7999999999999998</v>
      </c>
      <c r="E97" s="6">
        <v>21</v>
      </c>
      <c r="F97" s="8">
        <v>37.799999999999997</v>
      </c>
      <c r="G97" s="4">
        <v>0</v>
      </c>
      <c r="H97" s="4">
        <v>0</v>
      </c>
      <c r="I97" s="8">
        <v>0.9</v>
      </c>
      <c r="J97" s="8">
        <v>36.9</v>
      </c>
      <c r="K97" s="8">
        <v>0</v>
      </c>
      <c r="L97" s="8">
        <v>36.9</v>
      </c>
      <c r="M97" s="1">
        <v>1</v>
      </c>
      <c r="N97" s="8">
        <v>0</v>
      </c>
    </row>
    <row r="98" spans="1:14" ht="15" thickBot="1" x14ac:dyDescent="0.4">
      <c r="E98" s="9">
        <f t="shared" ref="E98:L98" si="10">SUM(E91:E97)</f>
        <v>67</v>
      </c>
      <c r="F98" s="21">
        <f t="shared" si="10"/>
        <v>120.60000000000001</v>
      </c>
      <c r="G98" s="9">
        <f t="shared" si="10"/>
        <v>1</v>
      </c>
      <c r="H98" s="9">
        <f t="shared" si="10"/>
        <v>1.8</v>
      </c>
      <c r="I98" s="21">
        <f t="shared" si="10"/>
        <v>3.06</v>
      </c>
      <c r="J98" s="21">
        <f t="shared" si="10"/>
        <v>115.74000000000001</v>
      </c>
      <c r="K98" s="21">
        <f t="shared" si="10"/>
        <v>0</v>
      </c>
      <c r="L98" s="21">
        <f t="shared" si="10"/>
        <v>115.74000000000001</v>
      </c>
    </row>
    <row r="99" spans="1:14" ht="15" thickTop="1" x14ac:dyDescent="0.35">
      <c r="A99" s="15" t="s">
        <v>282</v>
      </c>
    </row>
    <row r="100" spans="1:14" x14ac:dyDescent="0.35">
      <c r="A100" t="s">
        <v>170</v>
      </c>
      <c r="B100" t="s">
        <v>171</v>
      </c>
      <c r="C100" t="s">
        <v>169</v>
      </c>
      <c r="D100" s="37">
        <f>F100/E100</f>
        <v>2</v>
      </c>
      <c r="E100" s="6">
        <v>23</v>
      </c>
      <c r="F100" s="8">
        <v>46</v>
      </c>
      <c r="G100" s="4">
        <v>1</v>
      </c>
      <c r="H100" s="4">
        <v>2</v>
      </c>
      <c r="I100" s="8">
        <v>0.8</v>
      </c>
      <c r="J100" s="8">
        <v>43.2</v>
      </c>
      <c r="K100" s="8">
        <v>0</v>
      </c>
      <c r="L100" s="8">
        <v>43.2</v>
      </c>
      <c r="M100" s="1">
        <v>1</v>
      </c>
      <c r="N100" s="8">
        <v>0</v>
      </c>
    </row>
    <row r="101" spans="1:14" x14ac:dyDescent="0.35">
      <c r="A101" t="s">
        <v>167</v>
      </c>
      <c r="B101" t="s">
        <v>168</v>
      </c>
      <c r="C101" t="s">
        <v>169</v>
      </c>
      <c r="D101" s="37">
        <f t="shared" ref="D101:D109" si="11">F101/E101</f>
        <v>5.8</v>
      </c>
      <c r="E101" s="6">
        <v>54</v>
      </c>
      <c r="F101" s="8">
        <v>313.2</v>
      </c>
      <c r="G101" s="4">
        <v>0</v>
      </c>
      <c r="H101" s="4">
        <v>0</v>
      </c>
      <c r="I101" s="8">
        <v>12.18</v>
      </c>
      <c r="J101" s="8">
        <v>301.02</v>
      </c>
      <c r="K101" s="8">
        <v>0</v>
      </c>
      <c r="L101" s="8">
        <v>301.02</v>
      </c>
      <c r="M101" s="1">
        <v>1</v>
      </c>
      <c r="N101" s="8">
        <v>0</v>
      </c>
    </row>
    <row r="102" spans="1:14" x14ac:dyDescent="0.35">
      <c r="A102" t="s">
        <v>172</v>
      </c>
      <c r="B102" t="s">
        <v>173</v>
      </c>
      <c r="C102" t="s">
        <v>169</v>
      </c>
      <c r="D102" s="37">
        <f t="shared" si="11"/>
        <v>1.5</v>
      </c>
      <c r="E102" s="6">
        <v>18</v>
      </c>
      <c r="F102" s="8">
        <v>27</v>
      </c>
      <c r="G102" s="4">
        <v>0</v>
      </c>
      <c r="H102" s="4">
        <v>0</v>
      </c>
      <c r="I102" s="8">
        <v>1.2</v>
      </c>
      <c r="J102" s="8">
        <v>25.8</v>
      </c>
      <c r="K102" s="8">
        <v>0</v>
      </c>
      <c r="L102" s="8">
        <v>25.8</v>
      </c>
      <c r="M102" s="1">
        <v>1</v>
      </c>
      <c r="N102" s="8">
        <v>0</v>
      </c>
    </row>
    <row r="103" spans="1:14" x14ac:dyDescent="0.35">
      <c r="A103" t="s">
        <v>174</v>
      </c>
      <c r="B103" t="s">
        <v>175</v>
      </c>
      <c r="C103" t="s">
        <v>169</v>
      </c>
      <c r="D103" s="37">
        <f t="shared" si="11"/>
        <v>2.8000000000000003</v>
      </c>
      <c r="E103" s="6">
        <v>76</v>
      </c>
      <c r="F103" s="8">
        <v>212.8</v>
      </c>
      <c r="G103" s="4">
        <v>0</v>
      </c>
      <c r="H103" s="4">
        <v>0</v>
      </c>
      <c r="I103" s="8">
        <v>13.17</v>
      </c>
      <c r="J103" s="8">
        <v>199.63</v>
      </c>
      <c r="K103" s="8">
        <v>0</v>
      </c>
      <c r="L103" s="8">
        <v>199.63</v>
      </c>
      <c r="M103" s="1">
        <v>1</v>
      </c>
      <c r="N103" s="8">
        <v>0</v>
      </c>
    </row>
    <row r="104" spans="1:14" x14ac:dyDescent="0.35">
      <c r="A104" t="s">
        <v>178</v>
      </c>
      <c r="B104" t="s">
        <v>179</v>
      </c>
      <c r="C104" t="s">
        <v>169</v>
      </c>
      <c r="D104" s="37">
        <f t="shared" si="11"/>
        <v>1.8</v>
      </c>
      <c r="E104" s="6">
        <v>10</v>
      </c>
      <c r="F104" s="8">
        <v>18</v>
      </c>
      <c r="G104" s="4">
        <v>0</v>
      </c>
      <c r="H104" s="4">
        <v>0</v>
      </c>
      <c r="I104" s="8">
        <v>12.78</v>
      </c>
      <c r="J104" s="8">
        <v>5.22</v>
      </c>
      <c r="K104" s="8">
        <v>0</v>
      </c>
      <c r="L104" s="8">
        <v>5.22</v>
      </c>
      <c r="M104" s="1">
        <v>1</v>
      </c>
      <c r="N104" s="8">
        <v>0</v>
      </c>
    </row>
    <row r="105" spans="1:14" x14ac:dyDescent="0.35">
      <c r="A105" t="s">
        <v>176</v>
      </c>
      <c r="B105" t="s">
        <v>177</v>
      </c>
      <c r="C105" t="s">
        <v>169</v>
      </c>
      <c r="D105" s="37">
        <f t="shared" si="11"/>
        <v>4</v>
      </c>
      <c r="E105" s="6">
        <v>15</v>
      </c>
      <c r="F105" s="8">
        <v>60</v>
      </c>
      <c r="G105" s="4">
        <v>0</v>
      </c>
      <c r="H105" s="4">
        <v>0</v>
      </c>
      <c r="I105" s="8">
        <v>7.8</v>
      </c>
      <c r="J105" s="8">
        <v>52.2</v>
      </c>
      <c r="K105" s="8">
        <v>0</v>
      </c>
      <c r="L105" s="8">
        <v>52.2</v>
      </c>
      <c r="M105" s="1">
        <v>1</v>
      </c>
      <c r="N105" s="8">
        <v>0</v>
      </c>
    </row>
    <row r="106" spans="1:14" x14ac:dyDescent="0.35">
      <c r="A106" t="s">
        <v>182</v>
      </c>
      <c r="B106" t="s">
        <v>183</v>
      </c>
      <c r="C106" t="s">
        <v>169</v>
      </c>
      <c r="D106" s="37">
        <f t="shared" si="11"/>
        <v>1.8</v>
      </c>
      <c r="E106" s="6">
        <v>19</v>
      </c>
      <c r="F106" s="8">
        <v>34.200000000000003</v>
      </c>
      <c r="G106" s="4">
        <v>0</v>
      </c>
      <c r="H106" s="4">
        <v>0</v>
      </c>
      <c r="I106" s="8">
        <v>3.24</v>
      </c>
      <c r="J106" s="8">
        <v>30.96</v>
      </c>
      <c r="K106" s="8">
        <v>0</v>
      </c>
      <c r="L106" s="8">
        <v>30.96</v>
      </c>
      <c r="M106" s="1">
        <v>1</v>
      </c>
      <c r="N106" s="8">
        <v>0</v>
      </c>
    </row>
    <row r="107" spans="1:14" x14ac:dyDescent="0.35">
      <c r="A107" t="s">
        <v>180</v>
      </c>
      <c r="B107" t="s">
        <v>181</v>
      </c>
      <c r="C107" t="s">
        <v>169</v>
      </c>
      <c r="D107" s="37">
        <f t="shared" si="11"/>
        <v>3.8</v>
      </c>
      <c r="E107" s="6">
        <v>27</v>
      </c>
      <c r="F107" s="8">
        <v>102.6</v>
      </c>
      <c r="G107" s="4">
        <v>0</v>
      </c>
      <c r="H107" s="4">
        <v>0</v>
      </c>
      <c r="I107" s="8">
        <v>2.2799999999999998</v>
      </c>
      <c r="J107" s="8">
        <v>100.32</v>
      </c>
      <c r="K107" s="8">
        <v>0</v>
      </c>
      <c r="L107" s="8">
        <v>100.32</v>
      </c>
      <c r="M107" s="1">
        <v>1</v>
      </c>
      <c r="N107" s="8">
        <v>0</v>
      </c>
    </row>
    <row r="108" spans="1:14" x14ac:dyDescent="0.35">
      <c r="A108" t="s">
        <v>202</v>
      </c>
      <c r="B108" t="s">
        <v>201</v>
      </c>
      <c r="C108" t="s">
        <v>169</v>
      </c>
      <c r="D108" s="37">
        <f t="shared" si="11"/>
        <v>1.8</v>
      </c>
      <c r="E108" s="6">
        <v>5</v>
      </c>
      <c r="F108" s="8">
        <v>9</v>
      </c>
      <c r="G108" s="4">
        <v>0</v>
      </c>
      <c r="H108" s="4">
        <v>0</v>
      </c>
      <c r="I108" s="8">
        <v>3.96</v>
      </c>
      <c r="J108" s="8">
        <v>5.04</v>
      </c>
      <c r="K108" s="8">
        <v>0</v>
      </c>
      <c r="L108" s="8">
        <v>5.04</v>
      </c>
      <c r="M108" s="1">
        <v>1</v>
      </c>
      <c r="N108" s="8">
        <v>0</v>
      </c>
    </row>
    <row r="109" spans="1:14" x14ac:dyDescent="0.35">
      <c r="A109" t="s">
        <v>200</v>
      </c>
      <c r="B109" t="s">
        <v>199</v>
      </c>
      <c r="C109" t="s">
        <v>169</v>
      </c>
      <c r="D109" s="37">
        <f t="shared" si="11"/>
        <v>3.8000000000000003</v>
      </c>
      <c r="E109" s="6">
        <v>6</v>
      </c>
      <c r="F109" s="8">
        <v>22.8</v>
      </c>
      <c r="G109" s="4">
        <v>0</v>
      </c>
      <c r="H109" s="4">
        <v>0</v>
      </c>
      <c r="I109" s="8">
        <v>1.33</v>
      </c>
      <c r="J109" s="8">
        <v>21.47</v>
      </c>
      <c r="K109" s="8">
        <v>0</v>
      </c>
      <c r="L109" s="8">
        <v>21.47</v>
      </c>
      <c r="M109" s="1">
        <v>1</v>
      </c>
      <c r="N109" s="8">
        <v>0</v>
      </c>
    </row>
    <row r="110" spans="1:14" ht="15" thickBot="1" x14ac:dyDescent="0.4">
      <c r="E110" s="9">
        <f>SUM(E100:E109)</f>
        <v>253</v>
      </c>
      <c r="F110" s="21">
        <f t="shared" ref="F110:L110" si="12">SUM(F100:F109)</f>
        <v>845.6</v>
      </c>
      <c r="G110" s="9">
        <f t="shared" si="12"/>
        <v>1</v>
      </c>
      <c r="H110" s="9">
        <f t="shared" si="12"/>
        <v>2</v>
      </c>
      <c r="I110" s="21">
        <f t="shared" si="12"/>
        <v>58.74</v>
      </c>
      <c r="J110" s="21">
        <f t="shared" si="12"/>
        <v>784.86000000000013</v>
      </c>
      <c r="K110" s="21">
        <f t="shared" si="12"/>
        <v>0</v>
      </c>
      <c r="L110" s="21">
        <f t="shared" si="12"/>
        <v>784.86000000000013</v>
      </c>
      <c r="M110" s="1"/>
    </row>
    <row r="111" spans="1:14" ht="15" thickTop="1" x14ac:dyDescent="0.35">
      <c r="A111" s="15" t="s">
        <v>284</v>
      </c>
    </row>
    <row r="112" spans="1:14" x14ac:dyDescent="0.35">
      <c r="A112" t="s">
        <v>165</v>
      </c>
      <c r="B112">
        <v>10059</v>
      </c>
      <c r="C112" t="s">
        <v>166</v>
      </c>
      <c r="D112" s="37">
        <f>F112/E112</f>
        <v>7</v>
      </c>
      <c r="E112" s="6">
        <v>8</v>
      </c>
      <c r="F112" s="8">
        <v>56</v>
      </c>
      <c r="G112" s="4">
        <v>0</v>
      </c>
      <c r="H112" s="4">
        <v>0</v>
      </c>
      <c r="I112" s="8">
        <v>1.75</v>
      </c>
      <c r="J112" s="8">
        <v>54.25</v>
      </c>
      <c r="K112" s="8">
        <v>0</v>
      </c>
      <c r="L112" s="8">
        <v>54.25</v>
      </c>
      <c r="M112" s="1">
        <v>1</v>
      </c>
      <c r="N112" s="8">
        <v>0</v>
      </c>
    </row>
    <row r="113" spans="1:14" x14ac:dyDescent="0.35">
      <c r="A113" t="s">
        <v>198</v>
      </c>
      <c r="B113">
        <v>10000</v>
      </c>
      <c r="C113" t="s">
        <v>166</v>
      </c>
      <c r="D113" s="37">
        <f>F113/E113</f>
        <v>7</v>
      </c>
      <c r="E113" s="6">
        <v>2</v>
      </c>
      <c r="F113" s="8">
        <v>14</v>
      </c>
      <c r="G113" s="4">
        <v>0</v>
      </c>
      <c r="H113" s="4">
        <v>0</v>
      </c>
      <c r="I113" s="8">
        <v>1.4</v>
      </c>
      <c r="J113" s="8">
        <v>12.6</v>
      </c>
      <c r="K113" s="8">
        <v>0</v>
      </c>
      <c r="L113" s="8">
        <v>12.6</v>
      </c>
      <c r="M113" s="1">
        <v>1</v>
      </c>
      <c r="N113" s="8">
        <v>0</v>
      </c>
    </row>
    <row r="114" spans="1:14" x14ac:dyDescent="0.35">
      <c r="A114" t="s">
        <v>184</v>
      </c>
      <c r="B114">
        <v>10049</v>
      </c>
      <c r="C114" t="s">
        <v>166</v>
      </c>
      <c r="D114" s="37">
        <f>F114/E114</f>
        <v>6</v>
      </c>
      <c r="E114" s="6">
        <v>7</v>
      </c>
      <c r="F114" s="8">
        <v>42</v>
      </c>
      <c r="G114" s="4">
        <v>0</v>
      </c>
      <c r="H114" s="4">
        <v>0</v>
      </c>
      <c r="I114" s="8">
        <v>1.5</v>
      </c>
      <c r="J114" s="8">
        <v>40.5</v>
      </c>
      <c r="K114" s="8">
        <v>0</v>
      </c>
      <c r="L114" s="8">
        <v>40.5</v>
      </c>
      <c r="M114" s="1">
        <v>1</v>
      </c>
      <c r="N114" s="8">
        <v>0</v>
      </c>
    </row>
    <row r="115" spans="1:14" ht="15" thickBot="1" x14ac:dyDescent="0.4">
      <c r="E115" s="9">
        <f t="shared" ref="E115:L115" si="13">SUM(E112:E114)</f>
        <v>17</v>
      </c>
      <c r="F115" s="21">
        <f t="shared" si="13"/>
        <v>112</v>
      </c>
      <c r="G115" s="9">
        <f t="shared" si="13"/>
        <v>0</v>
      </c>
      <c r="H115" s="9">
        <f t="shared" si="13"/>
        <v>0</v>
      </c>
      <c r="I115" s="21">
        <f t="shared" si="13"/>
        <v>4.6500000000000004</v>
      </c>
      <c r="J115" s="21">
        <f t="shared" si="13"/>
        <v>107.35</v>
      </c>
      <c r="K115" s="21">
        <f t="shared" si="13"/>
        <v>0</v>
      </c>
      <c r="L115" s="21">
        <f t="shared" si="13"/>
        <v>107.35</v>
      </c>
      <c r="M115" s="1"/>
    </row>
    <row r="116" spans="1:14" ht="15" thickTop="1" x14ac:dyDescent="0.35">
      <c r="A116" s="15" t="s">
        <v>283</v>
      </c>
      <c r="M116" s="1"/>
    </row>
    <row r="117" spans="1:14" x14ac:dyDescent="0.35">
      <c r="A117" t="s">
        <v>195</v>
      </c>
      <c r="B117" t="s">
        <v>194</v>
      </c>
      <c r="C117" t="s">
        <v>15</v>
      </c>
      <c r="D117" s="37">
        <f>F117/E117</f>
        <v>0.7</v>
      </c>
      <c r="E117" s="6">
        <v>1</v>
      </c>
      <c r="F117" s="8">
        <v>0.7</v>
      </c>
      <c r="G117" s="4">
        <v>0</v>
      </c>
      <c r="H117" s="4">
        <v>0</v>
      </c>
      <c r="I117" s="8">
        <v>7.0000000000000007E-2</v>
      </c>
      <c r="J117" s="8">
        <v>0.63</v>
      </c>
      <c r="K117" s="8">
        <v>0</v>
      </c>
      <c r="L117" s="8">
        <v>0.63</v>
      </c>
      <c r="M117" s="1">
        <v>1</v>
      </c>
      <c r="N117" s="8">
        <v>0</v>
      </c>
    </row>
    <row r="118" spans="1:14" x14ac:dyDescent="0.35">
      <c r="A118" t="s">
        <v>191</v>
      </c>
      <c r="B118" t="s">
        <v>192</v>
      </c>
      <c r="C118" t="s">
        <v>15</v>
      </c>
      <c r="D118" s="37">
        <f t="shared" ref="D118:D120" si="14">F118/E118</f>
        <v>2.5</v>
      </c>
      <c r="E118" s="6">
        <v>1</v>
      </c>
      <c r="F118" s="8">
        <v>2.5</v>
      </c>
      <c r="G118" s="4">
        <v>1</v>
      </c>
      <c r="H118" s="4">
        <v>2.5</v>
      </c>
      <c r="I118" s="8">
        <v>0</v>
      </c>
      <c r="J118" s="8">
        <v>0</v>
      </c>
      <c r="K118" s="8">
        <v>0</v>
      </c>
      <c r="L118" s="8">
        <v>0</v>
      </c>
      <c r="M118" s="1">
        <v>0</v>
      </c>
      <c r="N118" s="8">
        <v>0</v>
      </c>
    </row>
    <row r="119" spans="1:14" x14ac:dyDescent="0.35">
      <c r="A119" t="s">
        <v>13</v>
      </c>
      <c r="B119" t="s">
        <v>14</v>
      </c>
      <c r="C119" t="s">
        <v>15</v>
      </c>
      <c r="D119" s="37">
        <f t="shared" si="14"/>
        <v>1</v>
      </c>
      <c r="E119" s="6">
        <v>39</v>
      </c>
      <c r="F119" s="8">
        <v>39</v>
      </c>
      <c r="G119" s="4">
        <v>3</v>
      </c>
      <c r="H119" s="4">
        <v>3</v>
      </c>
      <c r="I119" s="8">
        <v>1.69</v>
      </c>
      <c r="J119" s="8">
        <v>34.31</v>
      </c>
      <c r="K119" s="8">
        <v>0</v>
      </c>
      <c r="L119" s="8">
        <v>34.31</v>
      </c>
      <c r="M119" s="1">
        <v>1</v>
      </c>
      <c r="N119" s="8">
        <v>0</v>
      </c>
    </row>
    <row r="120" spans="1:14" x14ac:dyDescent="0.35">
      <c r="A120" t="s">
        <v>16</v>
      </c>
      <c r="B120" t="s">
        <v>17</v>
      </c>
      <c r="C120" t="s">
        <v>15</v>
      </c>
      <c r="D120" s="37">
        <f t="shared" si="14"/>
        <v>2</v>
      </c>
      <c r="E120" s="6">
        <v>3</v>
      </c>
      <c r="F120" s="8">
        <v>6</v>
      </c>
      <c r="G120" s="4">
        <v>0</v>
      </c>
      <c r="H120" s="4">
        <v>0</v>
      </c>
      <c r="I120" s="8">
        <v>0.5</v>
      </c>
      <c r="J120" s="8">
        <v>5.5</v>
      </c>
      <c r="K120" s="8">
        <v>0</v>
      </c>
      <c r="L120" s="8">
        <v>5.5</v>
      </c>
      <c r="M120" s="1">
        <v>1</v>
      </c>
      <c r="N120" s="8">
        <v>0</v>
      </c>
    </row>
    <row r="121" spans="1:14" ht="15" thickBot="1" x14ac:dyDescent="0.4">
      <c r="E121" s="9">
        <f t="shared" ref="E121:L121" si="15">SUM(E117:E120)</f>
        <v>44</v>
      </c>
      <c r="F121" s="21">
        <f t="shared" si="15"/>
        <v>48.2</v>
      </c>
      <c r="G121" s="9">
        <f t="shared" si="15"/>
        <v>4</v>
      </c>
      <c r="H121" s="9">
        <f t="shared" si="15"/>
        <v>5.5</v>
      </c>
      <c r="I121" s="21">
        <f t="shared" si="15"/>
        <v>2.2599999999999998</v>
      </c>
      <c r="J121" s="21">
        <f t="shared" si="15"/>
        <v>40.440000000000005</v>
      </c>
      <c r="K121" s="21">
        <f t="shared" si="15"/>
        <v>0</v>
      </c>
      <c r="L121" s="21">
        <f t="shared" si="15"/>
        <v>40.440000000000005</v>
      </c>
    </row>
    <row r="122" spans="1:14" ht="15" thickTop="1" x14ac:dyDescent="0.35">
      <c r="A122" s="15" t="s">
        <v>287</v>
      </c>
    </row>
    <row r="123" spans="1:14" x14ac:dyDescent="0.35">
      <c r="A123" t="s">
        <v>220</v>
      </c>
      <c r="B123">
        <v>10006</v>
      </c>
      <c r="C123" t="s">
        <v>219</v>
      </c>
      <c r="D123" s="37">
        <f>F123/E123</f>
        <v>1.5</v>
      </c>
      <c r="E123" s="6">
        <v>6</v>
      </c>
      <c r="F123" s="8">
        <v>9</v>
      </c>
      <c r="G123" s="4">
        <v>0</v>
      </c>
      <c r="H123" s="4">
        <v>0</v>
      </c>
      <c r="I123" s="8">
        <v>0.15</v>
      </c>
      <c r="J123" s="8">
        <v>8.85</v>
      </c>
      <c r="K123" s="8">
        <v>0</v>
      </c>
      <c r="L123" s="8">
        <v>8.85</v>
      </c>
      <c r="M123" s="1">
        <v>1</v>
      </c>
      <c r="N123" s="8">
        <v>0</v>
      </c>
    </row>
    <row r="124" spans="1:14" ht="15" thickBot="1" x14ac:dyDescent="0.4">
      <c r="E124" s="9">
        <f t="shared" ref="E124:L124" si="16">SUM(E123)</f>
        <v>6</v>
      </c>
      <c r="F124" s="21">
        <f t="shared" si="16"/>
        <v>9</v>
      </c>
      <c r="G124" s="9">
        <f t="shared" si="16"/>
        <v>0</v>
      </c>
      <c r="H124" s="9">
        <f t="shared" si="16"/>
        <v>0</v>
      </c>
      <c r="I124" s="21">
        <f t="shared" si="16"/>
        <v>0.15</v>
      </c>
      <c r="J124" s="21">
        <f t="shared" si="16"/>
        <v>8.85</v>
      </c>
      <c r="K124" s="21">
        <f t="shared" si="16"/>
        <v>0</v>
      </c>
      <c r="L124" s="21">
        <f t="shared" si="16"/>
        <v>8.85</v>
      </c>
    </row>
    <row r="125" spans="1:14" ht="15" thickTop="1" x14ac:dyDescent="0.35"/>
    <row r="128" spans="1:14" x14ac:dyDescent="0.35">
      <c r="D128" s="16" t="s">
        <v>193</v>
      </c>
      <c r="E128" s="18">
        <f t="shared" ref="E128:L128" si="17">E22+E36+E49+E59+E89+E98+E110+E115+E121+E124</f>
        <v>4600</v>
      </c>
      <c r="F128" s="22">
        <f t="shared" si="17"/>
        <v>22124.7</v>
      </c>
      <c r="G128" s="18">
        <f t="shared" si="17"/>
        <v>46</v>
      </c>
      <c r="H128" s="18">
        <f t="shared" si="17"/>
        <v>213.60000000000002</v>
      </c>
      <c r="I128" s="22">
        <f t="shared" si="17"/>
        <v>1126.48</v>
      </c>
      <c r="J128" s="22">
        <f t="shared" si="17"/>
        <v>20784.619999999995</v>
      </c>
      <c r="K128" s="22">
        <f t="shared" si="17"/>
        <v>0</v>
      </c>
      <c r="L128" s="23">
        <f t="shared" si="17"/>
        <v>20784.619999999995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6B5A-1370-4576-BBDE-650BEB3C20A2}">
  <sheetPr codeName="Sheet5"/>
  <dimension ref="A1:N123"/>
  <sheetViews>
    <sheetView zoomScaleNormal="100" workbookViewId="0">
      <selection activeCell="O102" sqref="O102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11.813793103448276</v>
      </c>
      <c r="E3" s="6">
        <v>145</v>
      </c>
      <c r="F3" s="8">
        <v>1713</v>
      </c>
      <c r="G3" s="4">
        <v>17</v>
      </c>
      <c r="H3" s="4">
        <v>200.6</v>
      </c>
      <c r="I3" s="8">
        <v>67.260000000000005</v>
      </c>
      <c r="J3" s="8">
        <v>1445.14</v>
      </c>
      <c r="K3" s="8">
        <v>0</v>
      </c>
      <c r="L3" s="8">
        <v>1445.14</v>
      </c>
      <c r="M3" s="1">
        <v>1</v>
      </c>
      <c r="N3" s="8">
        <v>0</v>
      </c>
    </row>
    <row r="4" spans="1:14" x14ac:dyDescent="0.35">
      <c r="A4" t="s">
        <v>38</v>
      </c>
      <c r="B4" t="s">
        <v>39</v>
      </c>
      <c r="C4" t="s">
        <v>20</v>
      </c>
      <c r="D4" s="37">
        <f t="shared" ref="D4:D35" si="0">F4/E4</f>
        <v>8.1818181818181817</v>
      </c>
      <c r="E4" s="6">
        <v>22</v>
      </c>
      <c r="F4" s="8">
        <v>180</v>
      </c>
      <c r="G4" s="4">
        <v>0</v>
      </c>
      <c r="H4" s="4">
        <v>0</v>
      </c>
      <c r="I4" s="8">
        <v>3.2</v>
      </c>
      <c r="J4" s="8">
        <v>176.8</v>
      </c>
      <c r="K4" s="8">
        <v>0</v>
      </c>
      <c r="L4" s="8">
        <v>176.8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6.0661849710982665</v>
      </c>
      <c r="E5" s="6">
        <v>346</v>
      </c>
      <c r="F5" s="8">
        <v>2098.9</v>
      </c>
      <c r="G5" s="4">
        <v>1</v>
      </c>
      <c r="H5" s="4">
        <v>6</v>
      </c>
      <c r="I5" s="8">
        <v>75.42</v>
      </c>
      <c r="J5" s="8">
        <v>2017.48</v>
      </c>
      <c r="K5" s="8">
        <v>0</v>
      </c>
      <c r="L5" s="8">
        <v>2017.48</v>
      </c>
      <c r="M5" s="1">
        <v>1</v>
      </c>
      <c r="N5" s="8">
        <v>0</v>
      </c>
    </row>
    <row r="6" spans="1:14" x14ac:dyDescent="0.35">
      <c r="A6" t="s">
        <v>36</v>
      </c>
      <c r="B6" t="s">
        <v>37</v>
      </c>
      <c r="C6" t="s">
        <v>20</v>
      </c>
      <c r="D6" s="37">
        <f t="shared" si="0"/>
        <v>3.0270270270270272</v>
      </c>
      <c r="E6" s="6">
        <v>74</v>
      </c>
      <c r="F6" s="8">
        <v>224</v>
      </c>
      <c r="G6" s="4">
        <v>2</v>
      </c>
      <c r="H6" s="4">
        <v>6</v>
      </c>
      <c r="I6" s="8">
        <v>12</v>
      </c>
      <c r="J6" s="8">
        <v>206</v>
      </c>
      <c r="K6" s="8">
        <v>0</v>
      </c>
      <c r="L6" s="8">
        <v>206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10.117647058823529</v>
      </c>
      <c r="E7" s="6">
        <v>17</v>
      </c>
      <c r="F7" s="8">
        <v>172</v>
      </c>
      <c r="G7" s="4">
        <v>0</v>
      </c>
      <c r="H7" s="4">
        <v>0</v>
      </c>
      <c r="I7" s="8">
        <v>6.2</v>
      </c>
      <c r="J7" s="8">
        <v>165.8</v>
      </c>
      <c r="K7" s="8">
        <v>0</v>
      </c>
      <c r="L7" s="8">
        <v>165.8</v>
      </c>
      <c r="M7" s="1">
        <v>1</v>
      </c>
      <c r="N7" s="8">
        <v>0</v>
      </c>
    </row>
    <row r="8" spans="1:14" x14ac:dyDescent="0.35">
      <c r="A8" t="s">
        <v>44</v>
      </c>
      <c r="B8" t="s">
        <v>45</v>
      </c>
      <c r="C8" t="s">
        <v>20</v>
      </c>
      <c r="D8" s="37">
        <f t="shared" si="0"/>
        <v>7.0358361774744029</v>
      </c>
      <c r="E8" s="6">
        <v>293</v>
      </c>
      <c r="F8" s="8">
        <v>2061.5</v>
      </c>
      <c r="G8" s="4">
        <v>2</v>
      </c>
      <c r="H8" s="4">
        <v>14</v>
      </c>
      <c r="I8" s="8">
        <v>76.02</v>
      </c>
      <c r="J8" s="8">
        <v>1971.48</v>
      </c>
      <c r="K8" s="8">
        <v>0</v>
      </c>
      <c r="L8" s="8">
        <v>1971.48</v>
      </c>
      <c r="M8" s="1">
        <v>1</v>
      </c>
      <c r="N8" s="8">
        <v>0</v>
      </c>
    </row>
    <row r="9" spans="1:14" x14ac:dyDescent="0.35">
      <c r="A9" t="s">
        <v>42</v>
      </c>
      <c r="B9" t="s">
        <v>43</v>
      </c>
      <c r="C9" t="s">
        <v>20</v>
      </c>
      <c r="D9" s="37">
        <f t="shared" si="0"/>
        <v>4</v>
      </c>
      <c r="E9" s="6">
        <v>37</v>
      </c>
      <c r="F9" s="8">
        <v>148</v>
      </c>
      <c r="G9" s="4">
        <v>0</v>
      </c>
      <c r="H9" s="4">
        <v>0</v>
      </c>
      <c r="I9" s="8">
        <v>3.56</v>
      </c>
      <c r="J9" s="8">
        <v>144.44</v>
      </c>
      <c r="K9" s="8">
        <v>0</v>
      </c>
      <c r="L9" s="8">
        <v>144.44</v>
      </c>
      <c r="M9" s="1">
        <v>1</v>
      </c>
      <c r="N9" s="8">
        <v>0</v>
      </c>
    </row>
    <row r="10" spans="1:14" x14ac:dyDescent="0.35">
      <c r="A10" t="s">
        <v>48</v>
      </c>
      <c r="B10" t="s">
        <v>49</v>
      </c>
      <c r="C10" t="s">
        <v>20</v>
      </c>
      <c r="D10" s="37">
        <f t="shared" si="0"/>
        <v>8</v>
      </c>
      <c r="E10" s="6">
        <v>8</v>
      </c>
      <c r="F10" s="8">
        <v>64</v>
      </c>
      <c r="G10" s="4">
        <v>0</v>
      </c>
      <c r="H10" s="4">
        <v>0</v>
      </c>
      <c r="I10" s="8">
        <v>0.8</v>
      </c>
      <c r="J10" s="8">
        <v>63.2</v>
      </c>
      <c r="K10" s="8">
        <v>0</v>
      </c>
      <c r="L10" s="8">
        <v>63.2</v>
      </c>
      <c r="M10" s="1">
        <v>1</v>
      </c>
      <c r="N10" s="8">
        <v>0</v>
      </c>
    </row>
    <row r="11" spans="1:14" x14ac:dyDescent="0.35">
      <c r="A11" t="s">
        <v>50</v>
      </c>
      <c r="B11" t="s">
        <v>51</v>
      </c>
      <c r="C11" t="s">
        <v>20</v>
      </c>
      <c r="D11" s="37">
        <f t="shared" si="0"/>
        <v>6.0533333333333337</v>
      </c>
      <c r="E11" s="6">
        <v>75</v>
      </c>
      <c r="F11" s="8">
        <v>454</v>
      </c>
      <c r="G11" s="4">
        <v>1</v>
      </c>
      <c r="H11" s="4">
        <v>6</v>
      </c>
      <c r="I11" s="8">
        <v>12.6</v>
      </c>
      <c r="J11" s="8">
        <v>435.4</v>
      </c>
      <c r="K11" s="8">
        <v>0</v>
      </c>
      <c r="L11" s="8">
        <v>435.4</v>
      </c>
      <c r="M11" s="1">
        <v>1</v>
      </c>
      <c r="N11" s="8">
        <v>0</v>
      </c>
    </row>
    <row r="12" spans="1:14" x14ac:dyDescent="0.35">
      <c r="A12" t="s">
        <v>46</v>
      </c>
      <c r="B12" t="s">
        <v>47</v>
      </c>
      <c r="C12" t="s">
        <v>20</v>
      </c>
      <c r="D12" s="37">
        <f t="shared" si="0"/>
        <v>3.0333333333333337</v>
      </c>
      <c r="E12" s="6">
        <v>21</v>
      </c>
      <c r="F12" s="8">
        <v>63.7</v>
      </c>
      <c r="G12" s="4">
        <v>0</v>
      </c>
      <c r="H12" s="4">
        <v>0</v>
      </c>
      <c r="I12" s="8">
        <v>2.5099999999999998</v>
      </c>
      <c r="J12" s="8">
        <v>61.19</v>
      </c>
      <c r="K12" s="8">
        <v>0</v>
      </c>
      <c r="L12" s="8">
        <v>61.19</v>
      </c>
      <c r="M12" s="1">
        <v>1</v>
      </c>
      <c r="N12" s="8">
        <v>0</v>
      </c>
    </row>
    <row r="13" spans="1:14" x14ac:dyDescent="0.35">
      <c r="A13" t="s">
        <v>54</v>
      </c>
      <c r="B13" t="s">
        <v>55</v>
      </c>
      <c r="C13" t="s">
        <v>20</v>
      </c>
      <c r="D13" s="37">
        <f t="shared" si="0"/>
        <v>8.0666666666666664</v>
      </c>
      <c r="E13" s="6">
        <v>15</v>
      </c>
      <c r="F13" s="8">
        <v>121</v>
      </c>
      <c r="G13" s="4">
        <v>0</v>
      </c>
      <c r="H13" s="4">
        <v>0</v>
      </c>
      <c r="I13" s="8">
        <v>6.4</v>
      </c>
      <c r="J13" s="8">
        <v>114.6</v>
      </c>
      <c r="K13" s="8">
        <v>0</v>
      </c>
      <c r="L13" s="8">
        <v>114.6</v>
      </c>
      <c r="M13" s="1">
        <v>1</v>
      </c>
      <c r="N13" s="8">
        <v>0</v>
      </c>
    </row>
    <row r="14" spans="1:14" x14ac:dyDescent="0.35">
      <c r="A14" t="s">
        <v>56</v>
      </c>
      <c r="B14" t="s">
        <v>57</v>
      </c>
      <c r="C14" t="s">
        <v>20</v>
      </c>
      <c r="D14" s="37">
        <f t="shared" si="0"/>
        <v>6.027309236947791</v>
      </c>
      <c r="E14" s="6">
        <v>249</v>
      </c>
      <c r="F14" s="8">
        <v>1500.8</v>
      </c>
      <c r="G14" s="4">
        <v>1</v>
      </c>
      <c r="H14" s="4">
        <v>6</v>
      </c>
      <c r="I14" s="8">
        <v>49.44</v>
      </c>
      <c r="J14" s="8">
        <v>1445.36</v>
      </c>
      <c r="K14" s="8">
        <v>0</v>
      </c>
      <c r="L14" s="8">
        <v>1445.36</v>
      </c>
      <c r="M14" s="1">
        <v>1</v>
      </c>
      <c r="N14" s="8">
        <v>0</v>
      </c>
    </row>
    <row r="15" spans="1:14" x14ac:dyDescent="0.35">
      <c r="A15" t="s">
        <v>52</v>
      </c>
      <c r="B15" t="s">
        <v>53</v>
      </c>
      <c r="C15" t="s">
        <v>20</v>
      </c>
      <c r="D15" s="37">
        <f t="shared" si="0"/>
        <v>3.2051282051282053</v>
      </c>
      <c r="E15" s="6">
        <v>39</v>
      </c>
      <c r="F15" s="8">
        <v>125</v>
      </c>
      <c r="G15" s="4">
        <v>1</v>
      </c>
      <c r="H15" s="4">
        <v>3</v>
      </c>
      <c r="I15" s="8">
        <v>2.6</v>
      </c>
      <c r="J15" s="8">
        <v>119.4</v>
      </c>
      <c r="K15" s="8">
        <v>0</v>
      </c>
      <c r="L15" s="8">
        <v>119.4</v>
      </c>
      <c r="M15" s="1">
        <v>1</v>
      </c>
      <c r="N15" s="8">
        <v>0</v>
      </c>
    </row>
    <row r="16" spans="1:14" x14ac:dyDescent="0.35">
      <c r="A16" t="s">
        <v>60</v>
      </c>
      <c r="B16" t="s">
        <v>61</v>
      </c>
      <c r="C16" t="s">
        <v>20</v>
      </c>
      <c r="D16" s="37">
        <f t="shared" si="0"/>
        <v>10</v>
      </c>
      <c r="E16" s="6">
        <v>2</v>
      </c>
      <c r="F16" s="8">
        <v>20</v>
      </c>
      <c r="G16" s="4">
        <v>0</v>
      </c>
      <c r="H16" s="4">
        <v>0</v>
      </c>
      <c r="I16" s="8">
        <v>0</v>
      </c>
      <c r="J16" s="8">
        <v>20</v>
      </c>
      <c r="K16" s="8">
        <v>0</v>
      </c>
      <c r="L16" s="8">
        <v>20</v>
      </c>
      <c r="M16" s="1">
        <v>1</v>
      </c>
      <c r="N16" s="8">
        <v>0</v>
      </c>
    </row>
    <row r="17" spans="1:14" x14ac:dyDescent="0.35">
      <c r="A17" t="s">
        <v>62</v>
      </c>
      <c r="B17" t="s">
        <v>63</v>
      </c>
      <c r="C17" t="s">
        <v>20</v>
      </c>
      <c r="D17" s="37">
        <f t="shared" si="0"/>
        <v>7.0531914893617023</v>
      </c>
      <c r="E17" s="6">
        <v>94</v>
      </c>
      <c r="F17" s="8">
        <v>663</v>
      </c>
      <c r="G17" s="4">
        <v>0</v>
      </c>
      <c r="H17" s="4">
        <v>0</v>
      </c>
      <c r="I17" s="8">
        <v>15.62</v>
      </c>
      <c r="J17" s="8">
        <v>647.38</v>
      </c>
      <c r="K17" s="8">
        <v>0</v>
      </c>
      <c r="L17" s="8">
        <v>647.38</v>
      </c>
      <c r="M17" s="1">
        <v>1</v>
      </c>
      <c r="N17" s="8">
        <v>0</v>
      </c>
    </row>
    <row r="18" spans="1:14" x14ac:dyDescent="0.35">
      <c r="A18" t="s">
        <v>58</v>
      </c>
      <c r="B18" t="s">
        <v>59</v>
      </c>
      <c r="C18" t="s">
        <v>20</v>
      </c>
      <c r="D18" s="37">
        <f t="shared" si="0"/>
        <v>4</v>
      </c>
      <c r="E18" s="6">
        <v>17</v>
      </c>
      <c r="F18" s="8">
        <v>68</v>
      </c>
      <c r="G18" s="4">
        <v>1</v>
      </c>
      <c r="H18" s="4">
        <v>4</v>
      </c>
      <c r="I18" s="8">
        <v>1.2</v>
      </c>
      <c r="J18" s="8">
        <v>62.8</v>
      </c>
      <c r="K18" s="8">
        <v>0</v>
      </c>
      <c r="L18" s="8">
        <v>62.8</v>
      </c>
      <c r="M18" s="1">
        <v>1</v>
      </c>
      <c r="N18" s="8">
        <v>0</v>
      </c>
    </row>
    <row r="19" spans="1:14" x14ac:dyDescent="0.35">
      <c r="A19" t="s">
        <v>66</v>
      </c>
      <c r="B19" t="s">
        <v>67</v>
      </c>
      <c r="C19" t="s">
        <v>20</v>
      </c>
      <c r="D19" s="37">
        <f t="shared" si="0"/>
        <v>8</v>
      </c>
      <c r="E19" s="6">
        <v>9</v>
      </c>
      <c r="F19" s="8">
        <v>72</v>
      </c>
      <c r="G19" s="4">
        <v>0</v>
      </c>
      <c r="H19" s="4">
        <v>0</v>
      </c>
      <c r="I19" s="8">
        <v>1.6</v>
      </c>
      <c r="J19" s="8">
        <v>70.400000000000006</v>
      </c>
      <c r="K19" s="8">
        <v>0</v>
      </c>
      <c r="L19" s="8">
        <v>70.400000000000006</v>
      </c>
      <c r="M19" s="1">
        <v>1</v>
      </c>
      <c r="N19" s="8">
        <v>0</v>
      </c>
    </row>
    <row r="20" spans="1:14" x14ac:dyDescent="0.35">
      <c r="A20" t="s">
        <v>68</v>
      </c>
      <c r="B20" t="s">
        <v>69</v>
      </c>
      <c r="C20" t="s">
        <v>20</v>
      </c>
      <c r="D20" s="37">
        <f t="shared" si="0"/>
        <v>6.036986301369863</v>
      </c>
      <c r="E20" s="6">
        <v>146</v>
      </c>
      <c r="F20" s="8">
        <v>881.4</v>
      </c>
      <c r="G20" s="4">
        <v>0</v>
      </c>
      <c r="H20" s="4">
        <v>0</v>
      </c>
      <c r="I20" s="8">
        <v>31.47</v>
      </c>
      <c r="J20" s="8">
        <v>849.93</v>
      </c>
      <c r="K20" s="8">
        <v>0</v>
      </c>
      <c r="L20" s="8">
        <v>849.93</v>
      </c>
      <c r="M20" s="1">
        <v>1</v>
      </c>
      <c r="N20" s="8">
        <v>0</v>
      </c>
    </row>
    <row r="21" spans="1:14" x14ac:dyDescent="0.35">
      <c r="A21" t="s">
        <v>64</v>
      </c>
      <c r="B21" t="s">
        <v>65</v>
      </c>
      <c r="C21" t="s">
        <v>20</v>
      </c>
      <c r="D21" s="37">
        <f t="shared" si="0"/>
        <v>3</v>
      </c>
      <c r="E21" s="6">
        <v>43</v>
      </c>
      <c r="F21" s="8">
        <v>129</v>
      </c>
      <c r="G21" s="4">
        <v>1</v>
      </c>
      <c r="H21" s="4">
        <v>3</v>
      </c>
      <c r="I21" s="8">
        <v>7.8</v>
      </c>
      <c r="J21" s="8">
        <v>118.2</v>
      </c>
      <c r="K21" s="8">
        <v>0</v>
      </c>
      <c r="L21" s="8">
        <v>118.2</v>
      </c>
      <c r="M21" s="1">
        <v>1</v>
      </c>
      <c r="N21" s="8">
        <v>0</v>
      </c>
    </row>
    <row r="22" spans="1:14" ht="15" thickBot="1" x14ac:dyDescent="0.4">
      <c r="E22" s="9">
        <f>SUM(E3:E21)</f>
        <v>1652</v>
      </c>
      <c r="F22" s="21">
        <f t="shared" ref="F22:K22" si="1">SUM(F3:F21)</f>
        <v>10759.3</v>
      </c>
      <c r="G22" s="9">
        <f t="shared" si="1"/>
        <v>27</v>
      </c>
      <c r="H22" s="9">
        <f t="shared" si="1"/>
        <v>248.6</v>
      </c>
      <c r="I22" s="21">
        <f>SUM(I3:I21)</f>
        <v>375.7</v>
      </c>
      <c r="J22" s="21">
        <f t="shared" si="1"/>
        <v>10134.999999999998</v>
      </c>
      <c r="K22" s="21">
        <f t="shared" si="1"/>
        <v>0</v>
      </c>
      <c r="L22" s="21">
        <f>SUM(L3:L21)</f>
        <v>10134.999999999998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2</v>
      </c>
      <c r="F24" s="8">
        <v>16</v>
      </c>
      <c r="G24" s="4">
        <v>0</v>
      </c>
      <c r="H24" s="4">
        <v>0</v>
      </c>
      <c r="I24" s="8">
        <v>0.8</v>
      </c>
      <c r="J24" s="8">
        <v>15.2</v>
      </c>
      <c r="K24" s="8">
        <v>0</v>
      </c>
      <c r="L24" s="8">
        <v>15.2</v>
      </c>
      <c r="M24" s="1">
        <v>1</v>
      </c>
      <c r="N24" s="8">
        <v>0</v>
      </c>
    </row>
    <row r="25" spans="1:14" x14ac:dyDescent="0.35">
      <c r="A25" t="s">
        <v>74</v>
      </c>
      <c r="B25" t="s">
        <v>75</v>
      </c>
      <c r="C25" t="s">
        <v>23</v>
      </c>
      <c r="D25" s="37">
        <f t="shared" si="0"/>
        <v>6.0340909090909092</v>
      </c>
      <c r="E25" s="6">
        <v>88</v>
      </c>
      <c r="F25" s="8">
        <v>531</v>
      </c>
      <c r="G25" s="4">
        <v>0</v>
      </c>
      <c r="H25" s="4">
        <v>0</v>
      </c>
      <c r="I25" s="8">
        <v>13.9</v>
      </c>
      <c r="J25" s="8">
        <v>517.1</v>
      </c>
      <c r="K25" s="8">
        <v>0</v>
      </c>
      <c r="L25" s="8">
        <v>517.1</v>
      </c>
      <c r="M25" s="1">
        <v>1</v>
      </c>
      <c r="N25" s="8">
        <v>0</v>
      </c>
    </row>
    <row r="26" spans="1:14" x14ac:dyDescent="0.35">
      <c r="A26" t="s">
        <v>72</v>
      </c>
      <c r="B26" t="s">
        <v>73</v>
      </c>
      <c r="C26" t="s">
        <v>23</v>
      </c>
      <c r="D26" s="37">
        <f t="shared" si="0"/>
        <v>3.0714285714285716</v>
      </c>
      <c r="E26" s="6">
        <v>14</v>
      </c>
      <c r="F26" s="8">
        <v>43</v>
      </c>
      <c r="G26" s="4">
        <v>0</v>
      </c>
      <c r="H26" s="4">
        <v>0</v>
      </c>
      <c r="I26" s="8">
        <v>2.2000000000000002</v>
      </c>
      <c r="J26" s="8">
        <v>40.799999999999997</v>
      </c>
      <c r="K26" s="8">
        <v>0</v>
      </c>
      <c r="L26" s="8">
        <v>40.799999999999997</v>
      </c>
      <c r="M26" s="1">
        <v>1</v>
      </c>
      <c r="N26" s="8">
        <v>0</v>
      </c>
    </row>
    <row r="27" spans="1:14" x14ac:dyDescent="0.35">
      <c r="A27" t="s">
        <v>80</v>
      </c>
      <c r="B27" t="s">
        <v>81</v>
      </c>
      <c r="C27" t="s">
        <v>23</v>
      </c>
      <c r="D27" s="37">
        <f t="shared" si="0"/>
        <v>8</v>
      </c>
      <c r="E27" s="6">
        <v>4</v>
      </c>
      <c r="F27" s="8">
        <v>32</v>
      </c>
      <c r="G27" s="4">
        <v>0</v>
      </c>
      <c r="H27" s="4">
        <v>0</v>
      </c>
      <c r="I27" s="8">
        <v>2.4</v>
      </c>
      <c r="J27" s="8">
        <v>29.6</v>
      </c>
      <c r="K27" s="8">
        <v>0</v>
      </c>
      <c r="L27" s="8">
        <v>29.6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6.0909090909090908</v>
      </c>
      <c r="E28" s="6">
        <v>77</v>
      </c>
      <c r="F28" s="8">
        <v>469</v>
      </c>
      <c r="G28" s="4">
        <v>1</v>
      </c>
      <c r="H28" s="4">
        <v>6</v>
      </c>
      <c r="I28" s="8">
        <v>18.600000000000001</v>
      </c>
      <c r="J28" s="8">
        <v>444.4</v>
      </c>
      <c r="K28" s="8">
        <v>0</v>
      </c>
      <c r="L28" s="8">
        <v>444.4</v>
      </c>
      <c r="M28" s="1">
        <v>1</v>
      </c>
      <c r="N28" s="8">
        <v>0</v>
      </c>
    </row>
    <row r="29" spans="1:14" x14ac:dyDescent="0.35">
      <c r="A29" t="s">
        <v>76</v>
      </c>
      <c r="B29" t="s">
        <v>77</v>
      </c>
      <c r="C29" t="s">
        <v>23</v>
      </c>
      <c r="D29" s="37">
        <f t="shared" si="0"/>
        <v>3.12</v>
      </c>
      <c r="E29" s="6">
        <v>25</v>
      </c>
      <c r="F29" s="8">
        <v>78</v>
      </c>
      <c r="G29" s="4">
        <v>2</v>
      </c>
      <c r="H29" s="4">
        <v>6</v>
      </c>
      <c r="I29" s="8">
        <v>1.6</v>
      </c>
      <c r="J29" s="8">
        <v>70.400000000000006</v>
      </c>
      <c r="K29" s="8">
        <v>0</v>
      </c>
      <c r="L29" s="8">
        <v>70.400000000000006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10</v>
      </c>
      <c r="F30" s="8">
        <v>80</v>
      </c>
      <c r="G30" s="4">
        <v>2</v>
      </c>
      <c r="H30" s="4">
        <v>16</v>
      </c>
      <c r="I30" s="8">
        <v>4</v>
      </c>
      <c r="J30" s="8">
        <v>60</v>
      </c>
      <c r="K30" s="8">
        <v>0</v>
      </c>
      <c r="L30" s="8">
        <v>60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6.072847682119205</v>
      </c>
      <c r="E31" s="6">
        <v>151</v>
      </c>
      <c r="F31" s="8">
        <v>917</v>
      </c>
      <c r="G31" s="4">
        <v>0</v>
      </c>
      <c r="H31" s="4">
        <v>0</v>
      </c>
      <c r="I31" s="8">
        <v>30.2</v>
      </c>
      <c r="J31" s="8">
        <v>886.8</v>
      </c>
      <c r="K31" s="8">
        <v>0</v>
      </c>
      <c r="L31" s="8">
        <v>886.8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3.0454545454545454</v>
      </c>
      <c r="E32" s="6">
        <v>44</v>
      </c>
      <c r="F32" s="8">
        <v>134</v>
      </c>
      <c r="G32" s="4">
        <v>1</v>
      </c>
      <c r="H32" s="4">
        <v>3</v>
      </c>
      <c r="I32" s="8">
        <v>3</v>
      </c>
      <c r="J32" s="8">
        <v>128</v>
      </c>
      <c r="K32" s="8">
        <v>0</v>
      </c>
      <c r="L32" s="8">
        <v>128</v>
      </c>
      <c r="M32" s="1">
        <v>1</v>
      </c>
      <c r="N32" s="8">
        <v>0</v>
      </c>
    </row>
    <row r="33" spans="1:14" x14ac:dyDescent="0.35">
      <c r="A33" t="s">
        <v>32</v>
      </c>
      <c r="B33" t="s">
        <v>33</v>
      </c>
      <c r="C33" t="s">
        <v>23</v>
      </c>
      <c r="D33" s="37">
        <f t="shared" si="0"/>
        <v>8</v>
      </c>
      <c r="E33" s="6">
        <v>6</v>
      </c>
      <c r="F33" s="8">
        <v>48</v>
      </c>
      <c r="G33" s="4">
        <v>0</v>
      </c>
      <c r="H33" s="4">
        <v>0</v>
      </c>
      <c r="I33" s="8">
        <v>4</v>
      </c>
      <c r="J33" s="8">
        <v>44</v>
      </c>
      <c r="K33" s="8">
        <v>0</v>
      </c>
      <c r="L33" s="8">
        <v>44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6.2103448275862068</v>
      </c>
      <c r="E34" s="6">
        <v>58</v>
      </c>
      <c r="F34" s="8">
        <v>360.2</v>
      </c>
      <c r="G34" s="4">
        <v>0</v>
      </c>
      <c r="H34" s="4">
        <v>0</v>
      </c>
      <c r="I34" s="8">
        <v>24.35</v>
      </c>
      <c r="J34" s="8">
        <v>335.85</v>
      </c>
      <c r="K34" s="8">
        <v>0</v>
      </c>
      <c r="L34" s="8">
        <v>335.85</v>
      </c>
      <c r="M34" s="1">
        <v>1</v>
      </c>
      <c r="N34" s="8">
        <v>0</v>
      </c>
    </row>
    <row r="35" spans="1:14" x14ac:dyDescent="0.35">
      <c r="A35" t="s">
        <v>28</v>
      </c>
      <c r="B35" t="s">
        <v>29</v>
      </c>
      <c r="C35" t="s">
        <v>23</v>
      </c>
      <c r="D35" s="37">
        <f t="shared" si="0"/>
        <v>3</v>
      </c>
      <c r="E35" s="6">
        <v>14</v>
      </c>
      <c r="F35" s="8">
        <v>42</v>
      </c>
      <c r="G35" s="4">
        <v>0</v>
      </c>
      <c r="H35" s="4">
        <v>0</v>
      </c>
      <c r="I35" s="8">
        <v>1.5</v>
      </c>
      <c r="J35" s="8">
        <v>40.5</v>
      </c>
      <c r="K35" s="8">
        <v>0</v>
      </c>
      <c r="L35" s="8">
        <v>40.5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493</v>
      </c>
      <c r="F36" s="21">
        <f t="shared" si="2"/>
        <v>2750.2</v>
      </c>
      <c r="G36" s="9">
        <f t="shared" si="2"/>
        <v>6</v>
      </c>
      <c r="H36" s="9">
        <f t="shared" si="2"/>
        <v>31</v>
      </c>
      <c r="I36" s="21">
        <f t="shared" si="2"/>
        <v>106.55000000000001</v>
      </c>
      <c r="J36" s="21">
        <f t="shared" si="2"/>
        <v>2612.65</v>
      </c>
      <c r="K36" s="21">
        <f t="shared" si="2"/>
        <v>0</v>
      </c>
      <c r="L36" s="21">
        <f t="shared" si="2"/>
        <v>2612.65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32</v>
      </c>
      <c r="F38" s="8">
        <v>224</v>
      </c>
      <c r="G38" s="4">
        <v>0</v>
      </c>
      <c r="H38" s="4">
        <v>0</v>
      </c>
      <c r="I38" s="8">
        <v>4.2</v>
      </c>
      <c r="J38" s="8">
        <v>219.8</v>
      </c>
      <c r="K38" s="8">
        <v>0</v>
      </c>
      <c r="L38" s="8">
        <v>219.8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9" si="3">F39/E39</f>
        <v>12</v>
      </c>
      <c r="E39" s="6">
        <v>30</v>
      </c>
      <c r="F39" s="8">
        <v>360</v>
      </c>
      <c r="G39" s="4">
        <v>0</v>
      </c>
      <c r="H39" s="4">
        <v>0</v>
      </c>
      <c r="I39" s="8">
        <v>25.2</v>
      </c>
      <c r="J39" s="8">
        <v>334.8</v>
      </c>
      <c r="K39" s="8">
        <v>0</v>
      </c>
      <c r="L39" s="8">
        <v>334.8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13</v>
      </c>
      <c r="F40" s="8">
        <v>221</v>
      </c>
      <c r="G40" s="4">
        <v>1</v>
      </c>
      <c r="H40" s="4">
        <v>17</v>
      </c>
      <c r="I40" s="8">
        <v>25.5</v>
      </c>
      <c r="J40" s="8">
        <v>178.5</v>
      </c>
      <c r="K40" s="8">
        <v>0</v>
      </c>
      <c r="L40" s="8">
        <v>178.5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35</v>
      </c>
      <c r="F41" s="8">
        <v>203</v>
      </c>
      <c r="G41" s="4">
        <v>6</v>
      </c>
      <c r="H41" s="4">
        <v>34.799999999999997</v>
      </c>
      <c r="I41" s="8">
        <v>7.54</v>
      </c>
      <c r="J41" s="8">
        <v>160.66</v>
      </c>
      <c r="K41" s="8">
        <v>0</v>
      </c>
      <c r="L41" s="8">
        <v>160.66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27</v>
      </c>
      <c r="F42" s="8">
        <v>54</v>
      </c>
      <c r="G42" s="4">
        <v>1</v>
      </c>
      <c r="H42" s="4">
        <v>2</v>
      </c>
      <c r="I42" s="8">
        <v>2.8</v>
      </c>
      <c r="J42" s="8">
        <v>49.2</v>
      </c>
      <c r="K42" s="8">
        <v>0</v>
      </c>
      <c r="L42" s="8">
        <v>49.2</v>
      </c>
      <c r="M42" s="1">
        <v>1</v>
      </c>
      <c r="N42" s="8">
        <v>0</v>
      </c>
    </row>
    <row r="43" spans="1:14" x14ac:dyDescent="0.35">
      <c r="A43" t="s">
        <v>97</v>
      </c>
      <c r="B43" t="s">
        <v>98</v>
      </c>
      <c r="C43" t="s">
        <v>84</v>
      </c>
      <c r="D43" s="37">
        <f t="shared" ref="D43:D48" si="4">F43/E43</f>
        <v>7.5</v>
      </c>
      <c r="E43" s="6">
        <v>25</v>
      </c>
      <c r="F43" s="8">
        <v>187.5</v>
      </c>
      <c r="G43" s="4">
        <v>0</v>
      </c>
      <c r="H43" s="4">
        <v>0</v>
      </c>
      <c r="I43" s="8">
        <v>5.25</v>
      </c>
      <c r="J43" s="8">
        <v>182.25</v>
      </c>
      <c r="K43" s="8">
        <v>0</v>
      </c>
      <c r="L43" s="8">
        <v>182.25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4"/>
        <v>4.5</v>
      </c>
      <c r="E44" s="6">
        <v>68</v>
      </c>
      <c r="F44" s="8">
        <v>306</v>
      </c>
      <c r="G44" s="4">
        <v>1</v>
      </c>
      <c r="H44" s="4">
        <v>4.5</v>
      </c>
      <c r="I44" s="8">
        <v>4.95</v>
      </c>
      <c r="J44" s="8">
        <v>296.55</v>
      </c>
      <c r="K44" s="8">
        <v>0</v>
      </c>
      <c r="L44" s="8">
        <v>296.55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4"/>
        <v>4</v>
      </c>
      <c r="E45" s="6">
        <v>28</v>
      </c>
      <c r="F45" s="8">
        <v>112</v>
      </c>
      <c r="G45" s="4">
        <v>0</v>
      </c>
      <c r="H45" s="4">
        <v>0</v>
      </c>
      <c r="I45" s="8">
        <v>4</v>
      </c>
      <c r="J45" s="8">
        <v>108</v>
      </c>
      <c r="K45" s="8">
        <v>0</v>
      </c>
      <c r="L45" s="8">
        <v>108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4"/>
        <v>6</v>
      </c>
      <c r="E46" s="6">
        <v>10</v>
      </c>
      <c r="F46" s="8">
        <v>60</v>
      </c>
      <c r="G46" s="4">
        <v>0</v>
      </c>
      <c r="H46" s="4">
        <v>0</v>
      </c>
      <c r="I46" s="8">
        <v>1.2</v>
      </c>
      <c r="J46" s="8">
        <v>58.8</v>
      </c>
      <c r="K46" s="8">
        <v>0</v>
      </c>
      <c r="L46" s="8">
        <v>58.8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4"/>
        <v>3.8</v>
      </c>
      <c r="E47" s="6">
        <v>13</v>
      </c>
      <c r="F47" s="8">
        <v>49.4</v>
      </c>
      <c r="G47" s="4">
        <v>0</v>
      </c>
      <c r="H47" s="4">
        <v>0</v>
      </c>
      <c r="I47" s="8">
        <v>0.76</v>
      </c>
      <c r="J47" s="8">
        <v>48.64</v>
      </c>
      <c r="K47" s="8">
        <v>0</v>
      </c>
      <c r="L47" s="8">
        <v>48.64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 t="shared" si="4"/>
        <v>1</v>
      </c>
      <c r="E48" s="6">
        <v>89</v>
      </c>
      <c r="F48" s="8">
        <v>89</v>
      </c>
      <c r="G48" s="4">
        <v>0</v>
      </c>
      <c r="H48" s="4">
        <v>0</v>
      </c>
      <c r="I48" s="8">
        <v>2.2000000000000002</v>
      </c>
      <c r="J48" s="8">
        <v>86.8</v>
      </c>
      <c r="K48" s="8">
        <v>0</v>
      </c>
      <c r="L48" s="8">
        <v>86.8</v>
      </c>
      <c r="M48" s="1">
        <v>1</v>
      </c>
      <c r="N48" s="8">
        <v>0</v>
      </c>
    </row>
    <row r="49" spans="1:14" ht="15" thickBot="1" x14ac:dyDescent="0.4">
      <c r="E49" s="9">
        <f t="shared" ref="E49:L49" si="5">SUM(E38:E48)</f>
        <v>370</v>
      </c>
      <c r="F49" s="21">
        <f t="shared" si="5"/>
        <v>1865.9</v>
      </c>
      <c r="G49" s="9">
        <f t="shared" si="5"/>
        <v>9</v>
      </c>
      <c r="H49" s="9">
        <f t="shared" si="5"/>
        <v>58.3</v>
      </c>
      <c r="I49" s="21">
        <f t="shared" si="5"/>
        <v>83.600000000000009</v>
      </c>
      <c r="J49" s="21">
        <f t="shared" si="5"/>
        <v>1724</v>
      </c>
      <c r="K49" s="21">
        <f t="shared" si="5"/>
        <v>0</v>
      </c>
      <c r="L49" s="21">
        <f t="shared" si="5"/>
        <v>1724</v>
      </c>
      <c r="M49" s="1"/>
    </row>
    <row r="50" spans="1:14" ht="15" thickTop="1" x14ac:dyDescent="0.35">
      <c r="A50" s="15" t="s">
        <v>285</v>
      </c>
    </row>
    <row r="51" spans="1:14" x14ac:dyDescent="0.35">
      <c r="A51" t="s">
        <v>224</v>
      </c>
      <c r="B51" t="s">
        <v>223</v>
      </c>
      <c r="C51" t="s">
        <v>209</v>
      </c>
      <c r="D51" s="37">
        <f t="shared" ref="D51:D56" si="6">F51/E51</f>
        <v>3.8000000000000003</v>
      </c>
      <c r="E51" s="6">
        <v>28</v>
      </c>
      <c r="F51" s="8">
        <v>106.4</v>
      </c>
      <c r="G51" s="4">
        <v>0</v>
      </c>
      <c r="H51" s="4">
        <v>0</v>
      </c>
      <c r="I51" s="8">
        <v>12.92</v>
      </c>
      <c r="J51" s="8">
        <v>93.48</v>
      </c>
      <c r="K51" s="8">
        <v>0</v>
      </c>
      <c r="L51" s="8">
        <v>93.48</v>
      </c>
      <c r="M51" s="1">
        <v>1</v>
      </c>
      <c r="N51" s="8">
        <v>0</v>
      </c>
    </row>
    <row r="52" spans="1:14" x14ac:dyDescent="0.35">
      <c r="A52" t="s">
        <v>235</v>
      </c>
      <c r="B52">
        <v>10045</v>
      </c>
      <c r="C52" t="s">
        <v>209</v>
      </c>
      <c r="D52" s="37">
        <f t="shared" si="6"/>
        <v>5</v>
      </c>
      <c r="E52" s="6">
        <v>3</v>
      </c>
      <c r="F52" s="8">
        <v>15</v>
      </c>
      <c r="G52" s="4">
        <v>0</v>
      </c>
      <c r="H52" s="4">
        <v>0</v>
      </c>
      <c r="I52" s="8">
        <v>0.5</v>
      </c>
      <c r="J52" s="8">
        <v>14.5</v>
      </c>
      <c r="K52" s="8">
        <v>0</v>
      </c>
      <c r="L52" s="8">
        <v>14.5</v>
      </c>
      <c r="M52" s="1">
        <v>1</v>
      </c>
      <c r="N52" s="8">
        <v>0</v>
      </c>
    </row>
    <row r="53" spans="1:14" x14ac:dyDescent="0.35">
      <c r="A53" t="s">
        <v>213</v>
      </c>
      <c r="B53" t="s">
        <v>212</v>
      </c>
      <c r="C53" t="s">
        <v>209</v>
      </c>
      <c r="D53" s="37">
        <f t="shared" si="6"/>
        <v>5</v>
      </c>
      <c r="E53" s="6">
        <v>43</v>
      </c>
      <c r="F53" s="8">
        <v>215</v>
      </c>
      <c r="G53" s="4">
        <v>3</v>
      </c>
      <c r="H53" s="4">
        <v>15</v>
      </c>
      <c r="I53" s="8">
        <v>17.5</v>
      </c>
      <c r="J53" s="8">
        <v>182.5</v>
      </c>
      <c r="K53" s="8">
        <v>0</v>
      </c>
      <c r="L53" s="8">
        <v>182.5</v>
      </c>
      <c r="M53" s="1">
        <v>1</v>
      </c>
      <c r="N53" s="8">
        <v>0</v>
      </c>
    </row>
    <row r="54" spans="1:14" x14ac:dyDescent="0.35">
      <c r="A54" t="s">
        <v>211</v>
      </c>
      <c r="B54" t="s">
        <v>210</v>
      </c>
      <c r="C54" t="s">
        <v>209</v>
      </c>
      <c r="D54" s="37">
        <f t="shared" si="6"/>
        <v>5.8000000000000007</v>
      </c>
      <c r="E54" s="6">
        <v>13</v>
      </c>
      <c r="F54" s="8">
        <v>75.400000000000006</v>
      </c>
      <c r="G54" s="4">
        <v>0</v>
      </c>
      <c r="H54" s="4">
        <v>0</v>
      </c>
      <c r="I54" s="8">
        <v>2.9</v>
      </c>
      <c r="J54" s="8">
        <v>72.5</v>
      </c>
      <c r="K54" s="8">
        <v>0</v>
      </c>
      <c r="L54" s="8">
        <v>72.5</v>
      </c>
      <c r="M54" s="1">
        <v>1</v>
      </c>
      <c r="N54" s="8">
        <v>0</v>
      </c>
    </row>
    <row r="55" spans="1:14" x14ac:dyDescent="0.35">
      <c r="A55" t="s">
        <v>228</v>
      </c>
      <c r="B55" t="s">
        <v>227</v>
      </c>
      <c r="C55" t="s">
        <v>209</v>
      </c>
      <c r="D55" s="37">
        <f t="shared" si="6"/>
        <v>5.8000000000000007</v>
      </c>
      <c r="E55" s="6">
        <v>9</v>
      </c>
      <c r="F55" s="8">
        <v>52.2</v>
      </c>
      <c r="G55" s="4">
        <v>0</v>
      </c>
      <c r="H55" s="4">
        <v>0</v>
      </c>
      <c r="I55" s="8">
        <v>1.74</v>
      </c>
      <c r="J55" s="8">
        <v>50.46</v>
      </c>
      <c r="K55" s="8">
        <v>0</v>
      </c>
      <c r="L55" s="8">
        <v>50.46</v>
      </c>
      <c r="M55" s="1">
        <v>1</v>
      </c>
      <c r="N55" s="8">
        <v>0</v>
      </c>
    </row>
    <row r="56" spans="1:14" x14ac:dyDescent="0.35">
      <c r="A56" t="s">
        <v>215</v>
      </c>
      <c r="B56" t="s">
        <v>214</v>
      </c>
      <c r="C56" t="s">
        <v>209</v>
      </c>
      <c r="D56" s="37">
        <f t="shared" si="6"/>
        <v>5.8000000000000007</v>
      </c>
      <c r="E56" s="6">
        <v>13</v>
      </c>
      <c r="F56" s="8">
        <v>75.400000000000006</v>
      </c>
      <c r="G56" s="4">
        <v>3</v>
      </c>
      <c r="H56" s="4">
        <v>17.399999999999999</v>
      </c>
      <c r="I56" s="8">
        <v>4.6399999999999997</v>
      </c>
      <c r="J56" s="8">
        <v>53.36</v>
      </c>
      <c r="K56" s="8">
        <v>0</v>
      </c>
      <c r="L56" s="8">
        <v>53.36</v>
      </c>
      <c r="M56" s="1">
        <v>1</v>
      </c>
      <c r="N56" s="8">
        <v>0</v>
      </c>
    </row>
    <row r="57" spans="1:14" x14ac:dyDescent="0.35">
      <c r="A57" t="s">
        <v>239</v>
      </c>
      <c r="B57" t="s">
        <v>238</v>
      </c>
      <c r="C57" t="s">
        <v>209</v>
      </c>
      <c r="D57" s="37">
        <f t="shared" si="3"/>
        <v>3.8</v>
      </c>
      <c r="E57" s="6">
        <v>2</v>
      </c>
      <c r="F57" s="8">
        <v>7.6</v>
      </c>
      <c r="G57" s="4">
        <v>0</v>
      </c>
      <c r="H57" s="4">
        <v>0</v>
      </c>
      <c r="I57" s="8">
        <v>0.76</v>
      </c>
      <c r="J57" s="8">
        <v>6.84</v>
      </c>
      <c r="K57" s="8">
        <v>0</v>
      </c>
      <c r="L57" s="8">
        <v>6.84</v>
      </c>
      <c r="M57" s="1">
        <v>1</v>
      </c>
      <c r="N57" s="8">
        <v>0</v>
      </c>
    </row>
    <row r="58" spans="1:14" x14ac:dyDescent="0.35">
      <c r="A58" t="s">
        <v>237</v>
      </c>
      <c r="B58" t="s">
        <v>236</v>
      </c>
      <c r="C58" t="s">
        <v>209</v>
      </c>
      <c r="D58" s="37">
        <f t="shared" si="3"/>
        <v>3.8</v>
      </c>
      <c r="E58" s="6">
        <v>4</v>
      </c>
      <c r="F58" s="8">
        <v>15.2</v>
      </c>
      <c r="G58" s="4">
        <v>1</v>
      </c>
      <c r="H58" s="4">
        <v>3.8</v>
      </c>
      <c r="I58" s="8">
        <v>0.76</v>
      </c>
      <c r="J58" s="8">
        <v>10.64</v>
      </c>
      <c r="K58" s="8">
        <v>0</v>
      </c>
      <c r="L58" s="8">
        <v>10.64</v>
      </c>
      <c r="M58" s="1">
        <v>1</v>
      </c>
      <c r="N58" s="8">
        <v>0</v>
      </c>
    </row>
    <row r="59" spans="1:14" x14ac:dyDescent="0.35">
      <c r="A59" t="s">
        <v>232</v>
      </c>
      <c r="B59" t="s">
        <v>231</v>
      </c>
      <c r="C59" t="s">
        <v>209</v>
      </c>
      <c r="D59" s="37">
        <f t="shared" si="3"/>
        <v>6</v>
      </c>
      <c r="E59" s="6">
        <v>7</v>
      </c>
      <c r="F59" s="8">
        <v>42</v>
      </c>
      <c r="G59" s="4">
        <v>0</v>
      </c>
      <c r="H59" s="4">
        <v>0</v>
      </c>
      <c r="I59" s="8">
        <v>0.6</v>
      </c>
      <c r="J59" s="8">
        <v>41.4</v>
      </c>
      <c r="K59" s="8">
        <v>0</v>
      </c>
      <c r="L59" s="8">
        <v>41.4</v>
      </c>
      <c r="M59" s="1">
        <v>1</v>
      </c>
      <c r="N59" s="8">
        <v>0</v>
      </c>
    </row>
    <row r="60" spans="1:14" x14ac:dyDescent="0.35">
      <c r="A60" t="s">
        <v>226</v>
      </c>
      <c r="B60">
        <v>10007</v>
      </c>
      <c r="C60" t="s">
        <v>209</v>
      </c>
      <c r="D60" s="37">
        <f>F60/E60</f>
        <v>6.8174418604651157</v>
      </c>
      <c r="E60" s="6">
        <v>172</v>
      </c>
      <c r="F60" s="8">
        <v>1172.5999999999999</v>
      </c>
      <c r="G60" s="4">
        <v>2</v>
      </c>
      <c r="H60" s="4">
        <v>13.6</v>
      </c>
      <c r="I60" s="8">
        <v>43.82</v>
      </c>
      <c r="J60" s="8">
        <v>1115.18</v>
      </c>
      <c r="K60" s="8">
        <v>0</v>
      </c>
      <c r="L60" s="8">
        <v>1115.18</v>
      </c>
      <c r="M60" s="1">
        <v>1</v>
      </c>
      <c r="N60" s="8">
        <v>0</v>
      </c>
    </row>
    <row r="61" spans="1:14" ht="15" thickBot="1" x14ac:dyDescent="0.4">
      <c r="E61" s="9">
        <f t="shared" ref="E61:L61" si="7">SUM(E51:E60)</f>
        <v>294</v>
      </c>
      <c r="F61" s="21">
        <f t="shared" si="7"/>
        <v>1776.8</v>
      </c>
      <c r="G61" s="9">
        <f t="shared" si="7"/>
        <v>9</v>
      </c>
      <c r="H61" s="9">
        <f t="shared" si="7"/>
        <v>49.8</v>
      </c>
      <c r="I61" s="21">
        <f t="shared" si="7"/>
        <v>86.14</v>
      </c>
      <c r="J61" s="21">
        <f t="shared" si="7"/>
        <v>1640.8600000000001</v>
      </c>
      <c r="K61" s="21">
        <f t="shared" si="7"/>
        <v>0</v>
      </c>
      <c r="L61" s="21">
        <f t="shared" si="7"/>
        <v>1640.8600000000001</v>
      </c>
      <c r="M61" s="1"/>
    </row>
    <row r="62" spans="1:14" ht="15" thickTop="1" x14ac:dyDescent="0.35">
      <c r="A62" s="15" t="s">
        <v>280</v>
      </c>
      <c r="M62" s="1"/>
    </row>
    <row r="63" spans="1:14" x14ac:dyDescent="0.35">
      <c r="A63" t="s">
        <v>106</v>
      </c>
      <c r="B63" t="s">
        <v>107</v>
      </c>
      <c r="C63" t="s">
        <v>105</v>
      </c>
      <c r="D63" s="37">
        <f>F63/E63</f>
        <v>2.8</v>
      </c>
      <c r="E63" s="6">
        <v>16</v>
      </c>
      <c r="F63" s="8">
        <v>44.8</v>
      </c>
      <c r="G63" s="4">
        <v>0</v>
      </c>
      <c r="H63" s="4">
        <v>0</v>
      </c>
      <c r="I63" s="8">
        <v>1.1200000000000001</v>
      </c>
      <c r="J63" s="8">
        <v>43.68</v>
      </c>
      <c r="K63" s="8">
        <v>0</v>
      </c>
      <c r="L63" s="8">
        <v>43.68</v>
      </c>
      <c r="M63" s="1">
        <v>1</v>
      </c>
      <c r="N63" s="8">
        <v>0</v>
      </c>
    </row>
    <row r="64" spans="1:14" x14ac:dyDescent="0.35">
      <c r="A64" t="s">
        <v>103</v>
      </c>
      <c r="B64" t="s">
        <v>104</v>
      </c>
      <c r="C64" t="s">
        <v>105</v>
      </c>
      <c r="D64" s="37">
        <f t="shared" ref="D64:D84" si="8">F64/E64</f>
        <v>3.8000000000000003</v>
      </c>
      <c r="E64" s="6">
        <v>41</v>
      </c>
      <c r="F64" s="8">
        <v>155.80000000000001</v>
      </c>
      <c r="G64" s="4">
        <v>0</v>
      </c>
      <c r="H64" s="4">
        <v>0</v>
      </c>
      <c r="I64" s="8">
        <v>16.3</v>
      </c>
      <c r="J64" s="8">
        <v>139.5</v>
      </c>
      <c r="K64" s="8">
        <v>0</v>
      </c>
      <c r="L64" s="8">
        <v>139.5</v>
      </c>
      <c r="M64" s="1">
        <v>1</v>
      </c>
      <c r="N64" s="8">
        <v>0</v>
      </c>
    </row>
    <row r="65" spans="1:14" x14ac:dyDescent="0.35">
      <c r="A65" t="s">
        <v>133</v>
      </c>
      <c r="B65" t="s">
        <v>134</v>
      </c>
      <c r="C65" t="s">
        <v>105</v>
      </c>
      <c r="D65" s="37">
        <f t="shared" si="8"/>
        <v>2.640625</v>
      </c>
      <c r="E65" s="6">
        <v>32</v>
      </c>
      <c r="F65" s="8">
        <v>84.5</v>
      </c>
      <c r="G65" s="4">
        <v>0</v>
      </c>
      <c r="H65" s="4">
        <v>0</v>
      </c>
      <c r="I65" s="8">
        <v>2.95</v>
      </c>
      <c r="J65" s="8">
        <v>81.55</v>
      </c>
      <c r="K65" s="8">
        <v>0</v>
      </c>
      <c r="L65" s="8">
        <v>81.55</v>
      </c>
      <c r="M65" s="1">
        <v>1</v>
      </c>
      <c r="N65" s="8">
        <v>0</v>
      </c>
    </row>
    <row r="66" spans="1:14" x14ac:dyDescent="0.35">
      <c r="A66" t="s">
        <v>131</v>
      </c>
      <c r="B66" t="s">
        <v>132</v>
      </c>
      <c r="C66" t="s">
        <v>105</v>
      </c>
      <c r="D66" s="37">
        <f t="shared" si="8"/>
        <v>3.7083333333333335</v>
      </c>
      <c r="E66" s="6">
        <v>96</v>
      </c>
      <c r="F66" s="8">
        <v>356</v>
      </c>
      <c r="G66" s="4">
        <v>0</v>
      </c>
      <c r="H66" s="4">
        <v>0</v>
      </c>
      <c r="I66" s="8">
        <v>16.649999999999999</v>
      </c>
      <c r="J66" s="8">
        <v>339.35</v>
      </c>
      <c r="K66" s="8">
        <v>0</v>
      </c>
      <c r="L66" s="8">
        <v>339.35</v>
      </c>
      <c r="M66" s="1">
        <v>1</v>
      </c>
      <c r="N66" s="8">
        <v>0</v>
      </c>
    </row>
    <row r="67" spans="1:14" x14ac:dyDescent="0.35">
      <c r="A67" t="s">
        <v>139</v>
      </c>
      <c r="B67" t="s">
        <v>140</v>
      </c>
      <c r="C67" t="s">
        <v>105</v>
      </c>
      <c r="D67" s="37">
        <f t="shared" si="8"/>
        <v>2</v>
      </c>
      <c r="E67" s="6">
        <v>36</v>
      </c>
      <c r="F67" s="8">
        <v>72</v>
      </c>
      <c r="G67" s="4">
        <v>1</v>
      </c>
      <c r="H67" s="4">
        <v>2</v>
      </c>
      <c r="I67" s="8">
        <v>1.6</v>
      </c>
      <c r="J67" s="8">
        <v>68.400000000000006</v>
      </c>
      <c r="K67" s="8">
        <v>0</v>
      </c>
      <c r="L67" s="8">
        <v>68.400000000000006</v>
      </c>
      <c r="M67" s="1">
        <v>1</v>
      </c>
      <c r="N67" s="8">
        <v>0</v>
      </c>
    </row>
    <row r="68" spans="1:14" x14ac:dyDescent="0.35">
      <c r="A68" t="s">
        <v>141</v>
      </c>
      <c r="B68" t="s">
        <v>142</v>
      </c>
      <c r="C68" t="s">
        <v>105</v>
      </c>
      <c r="D68" s="37">
        <f t="shared" si="8"/>
        <v>3</v>
      </c>
      <c r="E68" s="6">
        <v>126</v>
      </c>
      <c r="F68" s="8">
        <v>378</v>
      </c>
      <c r="G68" s="4">
        <v>21</v>
      </c>
      <c r="H68" s="4">
        <v>63</v>
      </c>
      <c r="I68" s="8">
        <v>15.8</v>
      </c>
      <c r="J68" s="8">
        <v>299.2</v>
      </c>
      <c r="K68" s="8">
        <v>0</v>
      </c>
      <c r="L68" s="8">
        <v>299.2</v>
      </c>
      <c r="M68" s="1">
        <v>1</v>
      </c>
      <c r="N68" s="8">
        <v>0</v>
      </c>
    </row>
    <row r="69" spans="1:14" x14ac:dyDescent="0.35">
      <c r="A69" t="s">
        <v>145</v>
      </c>
      <c r="B69" t="s">
        <v>146</v>
      </c>
      <c r="C69" t="s">
        <v>105</v>
      </c>
      <c r="D69" s="37">
        <f t="shared" si="8"/>
        <v>2.1006944444444446</v>
      </c>
      <c r="E69" s="6">
        <v>144</v>
      </c>
      <c r="F69" s="8">
        <v>302.5</v>
      </c>
      <c r="G69" s="4">
        <v>2</v>
      </c>
      <c r="H69" s="4">
        <v>4</v>
      </c>
      <c r="I69" s="8">
        <v>7.8</v>
      </c>
      <c r="J69" s="8">
        <v>290.7</v>
      </c>
      <c r="K69" s="8">
        <v>0</v>
      </c>
      <c r="L69" s="8">
        <v>290.7</v>
      </c>
      <c r="M69" s="1">
        <v>1</v>
      </c>
      <c r="N69" s="8">
        <v>0</v>
      </c>
    </row>
    <row r="70" spans="1:14" x14ac:dyDescent="0.35">
      <c r="A70" t="s">
        <v>143</v>
      </c>
      <c r="B70" t="s">
        <v>144</v>
      </c>
      <c r="C70" t="s">
        <v>105</v>
      </c>
      <c r="D70" s="37">
        <f t="shared" si="8"/>
        <v>3.2439393939393941</v>
      </c>
      <c r="E70" s="6">
        <v>330</v>
      </c>
      <c r="F70" s="8">
        <v>1070.5</v>
      </c>
      <c r="G70" s="4">
        <v>0</v>
      </c>
      <c r="H70" s="4">
        <v>0</v>
      </c>
      <c r="I70" s="8">
        <v>38.26</v>
      </c>
      <c r="J70" s="8">
        <v>1032.24</v>
      </c>
      <c r="K70" s="8">
        <v>0</v>
      </c>
      <c r="L70" s="8">
        <v>1032.24</v>
      </c>
      <c r="M70" s="1">
        <v>1</v>
      </c>
      <c r="N70" s="8">
        <v>0</v>
      </c>
    </row>
    <row r="71" spans="1:14" x14ac:dyDescent="0.35">
      <c r="A71" t="s">
        <v>149</v>
      </c>
      <c r="B71" t="s">
        <v>150</v>
      </c>
      <c r="C71" t="s">
        <v>105</v>
      </c>
      <c r="D71" s="37">
        <f t="shared" si="8"/>
        <v>2</v>
      </c>
      <c r="E71" s="6">
        <v>15</v>
      </c>
      <c r="F71" s="8">
        <v>30</v>
      </c>
      <c r="G71" s="4">
        <v>0</v>
      </c>
      <c r="H71" s="4">
        <v>0</v>
      </c>
      <c r="I71" s="8">
        <v>1</v>
      </c>
      <c r="J71" s="8">
        <v>29</v>
      </c>
      <c r="K71" s="8">
        <v>0</v>
      </c>
      <c r="L71" s="8">
        <v>29</v>
      </c>
      <c r="M71" s="1">
        <v>1</v>
      </c>
      <c r="N71" s="8">
        <v>0</v>
      </c>
    </row>
    <row r="72" spans="1:14" x14ac:dyDescent="0.35">
      <c r="A72" t="s">
        <v>147</v>
      </c>
      <c r="B72" t="s">
        <v>148</v>
      </c>
      <c r="C72" t="s">
        <v>105</v>
      </c>
      <c r="D72" s="37">
        <f t="shared" si="8"/>
        <v>3</v>
      </c>
      <c r="E72" s="6">
        <v>23</v>
      </c>
      <c r="F72" s="8">
        <v>69</v>
      </c>
      <c r="G72" s="4">
        <v>0</v>
      </c>
      <c r="H72" s="4">
        <v>0</v>
      </c>
      <c r="I72" s="8">
        <v>3.45</v>
      </c>
      <c r="J72" s="8">
        <v>65.55</v>
      </c>
      <c r="K72" s="8">
        <v>0</v>
      </c>
      <c r="L72" s="8">
        <v>65.55</v>
      </c>
      <c r="M72" s="1">
        <v>1</v>
      </c>
      <c r="N72" s="8">
        <v>0</v>
      </c>
    </row>
    <row r="73" spans="1:14" x14ac:dyDescent="0.35">
      <c r="A73" t="s">
        <v>153</v>
      </c>
      <c r="B73" t="s">
        <v>154</v>
      </c>
      <c r="C73" t="s">
        <v>105</v>
      </c>
      <c r="D73" s="37">
        <f t="shared" si="8"/>
        <v>2</v>
      </c>
      <c r="E73" s="6">
        <v>1</v>
      </c>
      <c r="F73" s="8">
        <v>2</v>
      </c>
      <c r="G73" s="4">
        <v>0</v>
      </c>
      <c r="H73" s="4">
        <v>0</v>
      </c>
      <c r="I73" s="8">
        <v>0</v>
      </c>
      <c r="J73" s="8">
        <v>2</v>
      </c>
      <c r="K73" s="8">
        <v>0</v>
      </c>
      <c r="L73" s="8">
        <v>2</v>
      </c>
      <c r="M73" s="1">
        <v>1</v>
      </c>
      <c r="N73" s="8">
        <v>0</v>
      </c>
    </row>
    <row r="74" spans="1:14" x14ac:dyDescent="0.35">
      <c r="A74" t="s">
        <v>151</v>
      </c>
      <c r="B74" t="s">
        <v>152</v>
      </c>
      <c r="C74" t="s">
        <v>105</v>
      </c>
      <c r="D74" s="37">
        <f t="shared" si="8"/>
        <v>3.4</v>
      </c>
      <c r="E74" s="6">
        <v>5</v>
      </c>
      <c r="F74" s="8">
        <v>17</v>
      </c>
      <c r="G74" s="4">
        <v>0</v>
      </c>
      <c r="H74" s="4">
        <v>0</v>
      </c>
      <c r="I74" s="8">
        <v>0.7</v>
      </c>
      <c r="J74" s="8">
        <v>16.3</v>
      </c>
      <c r="K74" s="8">
        <v>0</v>
      </c>
      <c r="L74" s="8">
        <v>16.3</v>
      </c>
      <c r="M74" s="1">
        <v>1</v>
      </c>
      <c r="N74" s="8">
        <v>0</v>
      </c>
    </row>
    <row r="75" spans="1:14" x14ac:dyDescent="0.35">
      <c r="A75" t="s">
        <v>159</v>
      </c>
      <c r="B75" t="s">
        <v>160</v>
      </c>
      <c r="C75" t="s">
        <v>105</v>
      </c>
      <c r="D75" s="37">
        <f t="shared" si="8"/>
        <v>2</v>
      </c>
      <c r="E75" s="6">
        <v>4</v>
      </c>
      <c r="F75" s="8">
        <v>8</v>
      </c>
      <c r="G75" s="4">
        <v>0</v>
      </c>
      <c r="H75" s="4">
        <v>0</v>
      </c>
      <c r="I75" s="8">
        <v>0.4</v>
      </c>
      <c r="J75" s="8">
        <v>7.6</v>
      </c>
      <c r="K75" s="8">
        <v>0</v>
      </c>
      <c r="L75" s="8">
        <v>7.6</v>
      </c>
      <c r="M75" s="1">
        <v>1</v>
      </c>
      <c r="N75" s="8">
        <v>0</v>
      </c>
    </row>
    <row r="76" spans="1:14" x14ac:dyDescent="0.35">
      <c r="A76" t="s">
        <v>157</v>
      </c>
      <c r="B76" t="s">
        <v>158</v>
      </c>
      <c r="C76" t="s">
        <v>105</v>
      </c>
      <c r="D76" s="37">
        <f t="shared" si="8"/>
        <v>3</v>
      </c>
      <c r="E76" s="6">
        <v>16</v>
      </c>
      <c r="F76" s="8">
        <v>48</v>
      </c>
      <c r="G76" s="4">
        <v>0</v>
      </c>
      <c r="H76" s="4">
        <v>0</v>
      </c>
      <c r="I76" s="8">
        <v>0.3</v>
      </c>
      <c r="J76" s="8">
        <v>47.7</v>
      </c>
      <c r="K76" s="8">
        <v>0</v>
      </c>
      <c r="L76" s="8">
        <v>47.7</v>
      </c>
      <c r="M76" s="1">
        <v>1</v>
      </c>
      <c r="N76" s="8">
        <v>0</v>
      </c>
    </row>
    <row r="77" spans="1:14" x14ac:dyDescent="0.35">
      <c r="A77" t="s">
        <v>163</v>
      </c>
      <c r="B77" t="s">
        <v>164</v>
      </c>
      <c r="C77" t="s">
        <v>105</v>
      </c>
      <c r="D77" s="37">
        <f t="shared" si="8"/>
        <v>2</v>
      </c>
      <c r="E77" s="6">
        <v>2</v>
      </c>
      <c r="F77" s="8">
        <v>4</v>
      </c>
      <c r="G77" s="4">
        <v>0</v>
      </c>
      <c r="H77" s="4">
        <v>0</v>
      </c>
      <c r="I77" s="8">
        <v>0</v>
      </c>
      <c r="J77" s="8">
        <v>4</v>
      </c>
      <c r="K77" s="8">
        <v>0</v>
      </c>
      <c r="L77" s="8">
        <v>4</v>
      </c>
      <c r="M77" s="1">
        <v>1</v>
      </c>
      <c r="N77" s="8">
        <v>0</v>
      </c>
    </row>
    <row r="78" spans="1:14" x14ac:dyDescent="0.35">
      <c r="A78" t="s">
        <v>161</v>
      </c>
      <c r="B78" t="s">
        <v>162</v>
      </c>
      <c r="C78" t="s">
        <v>105</v>
      </c>
      <c r="D78" s="37">
        <f t="shared" si="8"/>
        <v>3</v>
      </c>
      <c r="E78" s="6">
        <v>1</v>
      </c>
      <c r="F78" s="8">
        <v>3</v>
      </c>
      <c r="G78" s="4">
        <v>0</v>
      </c>
      <c r="H78" s="4">
        <v>0</v>
      </c>
      <c r="I78" s="8">
        <v>0</v>
      </c>
      <c r="J78" s="8">
        <v>3</v>
      </c>
      <c r="K78" s="8">
        <v>0</v>
      </c>
      <c r="L78" s="8">
        <v>3</v>
      </c>
      <c r="M78" s="1">
        <v>1</v>
      </c>
      <c r="N78" s="8">
        <v>0</v>
      </c>
    </row>
    <row r="79" spans="1:14" x14ac:dyDescent="0.35">
      <c r="A79" t="s">
        <v>110</v>
      </c>
      <c r="B79" t="s">
        <v>111</v>
      </c>
      <c r="C79" t="s">
        <v>105</v>
      </c>
      <c r="D79" s="37">
        <f t="shared" si="8"/>
        <v>2</v>
      </c>
      <c r="E79" s="6">
        <v>3</v>
      </c>
      <c r="F79" s="8">
        <v>6</v>
      </c>
      <c r="G79" s="4">
        <v>0</v>
      </c>
      <c r="H79" s="4">
        <v>0</v>
      </c>
      <c r="I79" s="8">
        <v>0</v>
      </c>
      <c r="J79" s="8">
        <v>6</v>
      </c>
      <c r="K79" s="8">
        <v>0</v>
      </c>
      <c r="L79" s="8">
        <v>6</v>
      </c>
      <c r="M79" s="1">
        <v>1</v>
      </c>
      <c r="N79" s="8">
        <v>0</v>
      </c>
    </row>
    <row r="80" spans="1:14" x14ac:dyDescent="0.35">
      <c r="A80" t="s">
        <v>108</v>
      </c>
      <c r="B80" t="s">
        <v>109</v>
      </c>
      <c r="C80" t="s">
        <v>105</v>
      </c>
      <c r="D80" s="37">
        <f t="shared" si="8"/>
        <v>3</v>
      </c>
      <c r="E80" s="6">
        <v>5</v>
      </c>
      <c r="F80" s="8">
        <v>15</v>
      </c>
      <c r="G80" s="4">
        <v>0</v>
      </c>
      <c r="H80" s="4">
        <v>0</v>
      </c>
      <c r="I80" s="8">
        <v>0.3</v>
      </c>
      <c r="J80" s="8">
        <v>14.7</v>
      </c>
      <c r="K80" s="8">
        <v>0</v>
      </c>
      <c r="L80" s="8">
        <v>14.7</v>
      </c>
      <c r="M80" s="1">
        <v>1</v>
      </c>
      <c r="N80" s="8">
        <v>0</v>
      </c>
    </row>
    <row r="81" spans="1:14" x14ac:dyDescent="0.35">
      <c r="A81" t="s">
        <v>114</v>
      </c>
      <c r="B81" t="s">
        <v>115</v>
      </c>
      <c r="C81" t="s">
        <v>105</v>
      </c>
      <c r="D81" s="37">
        <f t="shared" si="8"/>
        <v>2</v>
      </c>
      <c r="E81" s="6">
        <v>1</v>
      </c>
      <c r="F81" s="8">
        <v>2</v>
      </c>
      <c r="G81" s="4">
        <v>0</v>
      </c>
      <c r="H81" s="4">
        <v>0</v>
      </c>
      <c r="I81" s="8">
        <v>0</v>
      </c>
      <c r="J81" s="8">
        <v>2</v>
      </c>
      <c r="K81" s="8">
        <v>0</v>
      </c>
      <c r="L81" s="8">
        <v>2</v>
      </c>
      <c r="M81" s="1">
        <v>1</v>
      </c>
      <c r="N81" s="8">
        <v>0</v>
      </c>
    </row>
    <row r="82" spans="1:14" x14ac:dyDescent="0.35">
      <c r="A82" t="s">
        <v>112</v>
      </c>
      <c r="B82" t="s">
        <v>113</v>
      </c>
      <c r="C82" t="s">
        <v>105</v>
      </c>
      <c r="D82" s="37">
        <f t="shared" si="8"/>
        <v>3</v>
      </c>
      <c r="E82" s="6">
        <v>10</v>
      </c>
      <c r="F82" s="8">
        <v>30</v>
      </c>
      <c r="G82" s="4">
        <v>0</v>
      </c>
      <c r="H82" s="4">
        <v>0</v>
      </c>
      <c r="I82" s="8">
        <v>0</v>
      </c>
      <c r="J82" s="8">
        <v>30</v>
      </c>
      <c r="K82" s="8">
        <v>0</v>
      </c>
      <c r="L82" s="8">
        <v>30</v>
      </c>
      <c r="M82" s="1">
        <v>1</v>
      </c>
      <c r="N82" s="8">
        <v>0</v>
      </c>
    </row>
    <row r="83" spans="1:14" x14ac:dyDescent="0.35">
      <c r="A83" t="s">
        <v>116</v>
      </c>
      <c r="B83" t="s">
        <v>117</v>
      </c>
      <c r="C83" t="s">
        <v>105</v>
      </c>
      <c r="D83" s="37">
        <f t="shared" si="8"/>
        <v>2</v>
      </c>
      <c r="E83" s="6">
        <v>1</v>
      </c>
      <c r="F83" s="8">
        <v>2</v>
      </c>
      <c r="G83" s="4">
        <v>0</v>
      </c>
      <c r="H83" s="4">
        <v>0</v>
      </c>
      <c r="I83" s="8">
        <v>0</v>
      </c>
      <c r="J83" s="8">
        <v>2</v>
      </c>
      <c r="K83" s="8">
        <v>0</v>
      </c>
      <c r="L83" s="8">
        <v>2</v>
      </c>
      <c r="M83" s="1">
        <v>1</v>
      </c>
      <c r="N83" s="8">
        <v>0</v>
      </c>
    </row>
    <row r="84" spans="1:14" x14ac:dyDescent="0.35">
      <c r="A84" t="s">
        <v>208</v>
      </c>
      <c r="B84" t="s">
        <v>207</v>
      </c>
      <c r="C84" t="s">
        <v>105</v>
      </c>
      <c r="D84" s="37">
        <f t="shared" si="8"/>
        <v>3</v>
      </c>
      <c r="E84" s="6">
        <v>3</v>
      </c>
      <c r="F84" s="8">
        <v>9</v>
      </c>
      <c r="G84" s="4">
        <v>0</v>
      </c>
      <c r="H84" s="4">
        <v>0</v>
      </c>
      <c r="I84" s="8">
        <v>0.5</v>
      </c>
      <c r="J84" s="8">
        <v>8.5</v>
      </c>
      <c r="K84" s="8">
        <v>0</v>
      </c>
      <c r="L84" s="8">
        <v>8.5</v>
      </c>
      <c r="M84" s="1">
        <v>1</v>
      </c>
      <c r="N84" s="8">
        <v>0</v>
      </c>
    </row>
    <row r="85" spans="1:14" x14ac:dyDescent="0.35">
      <c r="A85" t="s">
        <v>225</v>
      </c>
      <c r="B85">
        <v>10011</v>
      </c>
      <c r="C85" t="s">
        <v>105</v>
      </c>
      <c r="D85" s="37">
        <f>F85/E85</f>
        <v>2.5</v>
      </c>
      <c r="E85" s="6">
        <v>4</v>
      </c>
      <c r="F85" s="8">
        <v>10</v>
      </c>
      <c r="G85" s="4">
        <v>0</v>
      </c>
      <c r="H85" s="4">
        <v>0</v>
      </c>
      <c r="I85" s="8">
        <v>0</v>
      </c>
      <c r="J85" s="8">
        <v>10</v>
      </c>
      <c r="K85" s="8">
        <v>0</v>
      </c>
      <c r="L85" s="8">
        <v>10</v>
      </c>
      <c r="M85" s="1">
        <v>1</v>
      </c>
      <c r="N85" s="8">
        <v>0</v>
      </c>
    </row>
    <row r="86" spans="1:14" x14ac:dyDescent="0.35">
      <c r="A86" t="s">
        <v>185</v>
      </c>
      <c r="B86" t="s">
        <v>186</v>
      </c>
      <c r="C86" t="s">
        <v>105</v>
      </c>
      <c r="D86" s="37">
        <f>F86/E86</f>
        <v>1.5</v>
      </c>
      <c r="E86" s="6">
        <v>81</v>
      </c>
      <c r="F86" s="8">
        <v>121.5</v>
      </c>
      <c r="G86" s="4">
        <v>1</v>
      </c>
      <c r="H86" s="4">
        <v>1.5</v>
      </c>
      <c r="I86" s="8">
        <v>1.8</v>
      </c>
      <c r="J86" s="8">
        <v>118.2</v>
      </c>
      <c r="K86" s="8">
        <v>0</v>
      </c>
      <c r="L86" s="8">
        <v>118.2</v>
      </c>
      <c r="M86" s="1">
        <v>1</v>
      </c>
      <c r="N86" s="8">
        <v>0</v>
      </c>
    </row>
    <row r="87" spans="1:14" x14ac:dyDescent="0.35">
      <c r="A87" t="s">
        <v>187</v>
      </c>
      <c r="B87" t="s">
        <v>188</v>
      </c>
      <c r="C87" t="s">
        <v>105</v>
      </c>
      <c r="D87" s="37">
        <f>F87/E87</f>
        <v>1.5</v>
      </c>
      <c r="E87" s="6">
        <v>46</v>
      </c>
      <c r="F87" s="8">
        <v>69</v>
      </c>
      <c r="G87" s="4">
        <v>1</v>
      </c>
      <c r="H87" s="4">
        <v>1.5</v>
      </c>
      <c r="I87" s="8">
        <v>2.4</v>
      </c>
      <c r="J87" s="8">
        <v>65.099999999999994</v>
      </c>
      <c r="K87" s="8">
        <v>0</v>
      </c>
      <c r="L87" s="8">
        <v>65.099999999999994</v>
      </c>
      <c r="M87" s="1">
        <v>1</v>
      </c>
      <c r="N87" s="8">
        <v>0</v>
      </c>
    </row>
    <row r="88" spans="1:14" ht="15" thickBot="1" x14ac:dyDescent="0.4">
      <c r="E88" s="9">
        <f t="shared" ref="E88:L88" si="9">SUM(E63:E87)</f>
        <v>1042</v>
      </c>
      <c r="F88" s="21">
        <f t="shared" si="9"/>
        <v>2909.6</v>
      </c>
      <c r="G88" s="9">
        <f t="shared" si="9"/>
        <v>26</v>
      </c>
      <c r="H88" s="9">
        <f t="shared" si="9"/>
        <v>72</v>
      </c>
      <c r="I88" s="21">
        <f t="shared" si="9"/>
        <v>111.33</v>
      </c>
      <c r="J88" s="21">
        <f t="shared" si="9"/>
        <v>2726.2699999999995</v>
      </c>
      <c r="K88" s="21">
        <f t="shared" si="9"/>
        <v>0</v>
      </c>
      <c r="L88" s="21">
        <f t="shared" si="9"/>
        <v>2726.2699999999995</v>
      </c>
    </row>
    <row r="89" spans="1:14" ht="15" thickTop="1" x14ac:dyDescent="0.35">
      <c r="A89" s="15" t="s">
        <v>281</v>
      </c>
    </row>
    <row r="90" spans="1:14" x14ac:dyDescent="0.35">
      <c r="A90" t="s">
        <v>120</v>
      </c>
      <c r="B90" t="s">
        <v>121</v>
      </c>
      <c r="C90" t="s">
        <v>122</v>
      </c>
      <c r="D90" s="37">
        <f t="shared" ref="D90:D96" si="10">F90/E90</f>
        <v>1.8</v>
      </c>
      <c r="E90" s="6">
        <v>24</v>
      </c>
      <c r="F90" s="8">
        <v>43.2</v>
      </c>
      <c r="G90" s="4">
        <v>0</v>
      </c>
      <c r="H90" s="4">
        <v>0</v>
      </c>
      <c r="I90" s="8">
        <v>0.72</v>
      </c>
      <c r="J90" s="8">
        <v>42.48</v>
      </c>
      <c r="K90" s="8">
        <v>0</v>
      </c>
      <c r="L90" s="8">
        <v>42.48</v>
      </c>
      <c r="M90" s="1">
        <v>1</v>
      </c>
      <c r="N90" s="8">
        <v>0</v>
      </c>
    </row>
    <row r="91" spans="1:14" x14ac:dyDescent="0.35">
      <c r="A91" t="s">
        <v>234</v>
      </c>
      <c r="B91">
        <v>10063</v>
      </c>
      <c r="C91" t="s">
        <v>122</v>
      </c>
      <c r="D91" s="37">
        <f t="shared" si="10"/>
        <v>1.8</v>
      </c>
      <c r="E91" s="6">
        <v>2</v>
      </c>
      <c r="F91" s="8">
        <v>3.6</v>
      </c>
      <c r="G91" s="4">
        <v>0</v>
      </c>
      <c r="H91" s="4">
        <v>0</v>
      </c>
      <c r="I91" s="8">
        <v>0</v>
      </c>
      <c r="J91" s="8">
        <v>3.6</v>
      </c>
      <c r="K91" s="8">
        <v>0</v>
      </c>
      <c r="L91" s="8">
        <v>3.6</v>
      </c>
      <c r="M91" s="1">
        <v>1</v>
      </c>
      <c r="N91" s="8">
        <v>0</v>
      </c>
    </row>
    <row r="92" spans="1:14" x14ac:dyDescent="0.35">
      <c r="A92" t="s">
        <v>125</v>
      </c>
      <c r="B92" t="s">
        <v>126</v>
      </c>
      <c r="C92" t="s">
        <v>122</v>
      </c>
      <c r="D92" s="37">
        <f t="shared" si="10"/>
        <v>1.8</v>
      </c>
      <c r="E92" s="6">
        <v>2</v>
      </c>
      <c r="F92" s="8">
        <v>3.6</v>
      </c>
      <c r="G92" s="4">
        <v>0</v>
      </c>
      <c r="H92" s="4">
        <v>0</v>
      </c>
      <c r="I92" s="8">
        <v>0.35</v>
      </c>
      <c r="J92" s="8">
        <v>3.25</v>
      </c>
      <c r="K92" s="8">
        <v>0</v>
      </c>
      <c r="L92" s="8">
        <v>3.25</v>
      </c>
      <c r="M92" s="1">
        <v>1</v>
      </c>
      <c r="N92" s="8">
        <v>0</v>
      </c>
    </row>
    <row r="93" spans="1:14" x14ac:dyDescent="0.35">
      <c r="A93" t="s">
        <v>233</v>
      </c>
      <c r="B93">
        <v>10067</v>
      </c>
      <c r="C93" t="s">
        <v>122</v>
      </c>
      <c r="D93" s="37">
        <f t="shared" si="10"/>
        <v>1.8</v>
      </c>
      <c r="E93" s="6">
        <v>3</v>
      </c>
      <c r="F93" s="8">
        <v>5.4</v>
      </c>
      <c r="G93" s="4">
        <v>0</v>
      </c>
      <c r="H93" s="4">
        <v>0</v>
      </c>
      <c r="I93" s="8">
        <v>0</v>
      </c>
      <c r="J93" s="8">
        <v>5.4</v>
      </c>
      <c r="K93" s="8">
        <v>0</v>
      </c>
      <c r="L93" s="8">
        <v>5.4</v>
      </c>
      <c r="M93" s="1">
        <v>1</v>
      </c>
      <c r="N93" s="8">
        <v>0</v>
      </c>
    </row>
    <row r="94" spans="1:14" x14ac:dyDescent="0.35">
      <c r="A94" t="s">
        <v>206</v>
      </c>
      <c r="B94" t="s">
        <v>205</v>
      </c>
      <c r="C94" t="s">
        <v>122</v>
      </c>
      <c r="D94" s="37">
        <f t="shared" si="10"/>
        <v>1.8</v>
      </c>
      <c r="E94" s="6">
        <v>1</v>
      </c>
      <c r="F94" s="8">
        <v>1.8</v>
      </c>
      <c r="G94" s="4">
        <v>0</v>
      </c>
      <c r="H94" s="4">
        <v>0</v>
      </c>
      <c r="I94" s="8">
        <v>0</v>
      </c>
      <c r="J94" s="8">
        <v>1.8</v>
      </c>
      <c r="K94" s="8">
        <v>0</v>
      </c>
      <c r="L94" s="8">
        <v>1.8</v>
      </c>
      <c r="M94" s="1">
        <v>1</v>
      </c>
      <c r="N94" s="8">
        <v>0</v>
      </c>
    </row>
    <row r="95" spans="1:14" x14ac:dyDescent="0.35">
      <c r="A95" t="s">
        <v>129</v>
      </c>
      <c r="B95" t="s">
        <v>130</v>
      </c>
      <c r="C95" t="s">
        <v>122</v>
      </c>
      <c r="D95" s="37">
        <f t="shared" si="10"/>
        <v>2</v>
      </c>
      <c r="E95" s="6">
        <v>2</v>
      </c>
      <c r="F95" s="8">
        <v>4</v>
      </c>
      <c r="G95" s="4">
        <v>0</v>
      </c>
      <c r="H95" s="4">
        <v>0</v>
      </c>
      <c r="I95" s="8">
        <v>0</v>
      </c>
      <c r="J95" s="8">
        <v>4</v>
      </c>
      <c r="K95" s="8">
        <v>0</v>
      </c>
      <c r="L95" s="8">
        <v>4</v>
      </c>
      <c r="M95" s="1">
        <v>1</v>
      </c>
      <c r="N95" s="8">
        <v>0</v>
      </c>
    </row>
    <row r="96" spans="1:14" x14ac:dyDescent="0.35">
      <c r="A96" t="s">
        <v>137</v>
      </c>
      <c r="B96">
        <v>10032</v>
      </c>
      <c r="C96" t="s">
        <v>122</v>
      </c>
      <c r="D96" s="37">
        <f t="shared" si="10"/>
        <v>1.9515151515151516</v>
      </c>
      <c r="E96" s="6">
        <v>33</v>
      </c>
      <c r="F96" s="8">
        <v>64.400000000000006</v>
      </c>
      <c r="G96" s="4">
        <v>0</v>
      </c>
      <c r="H96" s="4">
        <v>0</v>
      </c>
      <c r="I96" s="8">
        <v>1.8</v>
      </c>
      <c r="J96" s="8">
        <v>62.6</v>
      </c>
      <c r="K96" s="8">
        <v>0</v>
      </c>
      <c r="L96" s="8">
        <v>62.6</v>
      </c>
      <c r="M96" s="1">
        <v>1</v>
      </c>
      <c r="N96" s="8">
        <v>0</v>
      </c>
    </row>
    <row r="97" spans="1:14" ht="15" thickBot="1" x14ac:dyDescent="0.4">
      <c r="E97" s="9">
        <f t="shared" ref="E97:L97" si="11">SUM(E90:E96)</f>
        <v>67</v>
      </c>
      <c r="F97" s="21">
        <f t="shared" si="11"/>
        <v>126</v>
      </c>
      <c r="G97" s="9">
        <f t="shared" si="11"/>
        <v>0</v>
      </c>
      <c r="H97" s="9">
        <f t="shared" si="11"/>
        <v>0</v>
      </c>
      <c r="I97" s="21">
        <f t="shared" si="11"/>
        <v>2.87</v>
      </c>
      <c r="J97" s="21">
        <f t="shared" si="11"/>
        <v>123.13</v>
      </c>
      <c r="K97" s="21">
        <f t="shared" si="11"/>
        <v>0</v>
      </c>
      <c r="L97" s="21">
        <f t="shared" si="11"/>
        <v>123.13</v>
      </c>
      <c r="M97" s="1"/>
    </row>
    <row r="98" spans="1:14" ht="15" thickTop="1" x14ac:dyDescent="0.35">
      <c r="A98" s="15" t="s">
        <v>282</v>
      </c>
    </row>
    <row r="99" spans="1:14" x14ac:dyDescent="0.35">
      <c r="A99" t="s">
        <v>170</v>
      </c>
      <c r="B99" t="s">
        <v>171</v>
      </c>
      <c r="C99" t="s">
        <v>169</v>
      </c>
      <c r="D99" s="37">
        <f>F99/E99</f>
        <v>2</v>
      </c>
      <c r="E99" s="6">
        <v>21</v>
      </c>
      <c r="F99" s="8">
        <v>42</v>
      </c>
      <c r="G99" s="4">
        <v>1</v>
      </c>
      <c r="H99" s="4">
        <v>2</v>
      </c>
      <c r="I99" s="8">
        <v>1</v>
      </c>
      <c r="J99" s="8">
        <v>39</v>
      </c>
      <c r="K99" s="8">
        <v>0</v>
      </c>
      <c r="L99" s="8">
        <v>39</v>
      </c>
      <c r="M99" s="1">
        <v>1</v>
      </c>
      <c r="N99" s="8">
        <v>0</v>
      </c>
    </row>
    <row r="100" spans="1:14" x14ac:dyDescent="0.35">
      <c r="A100" t="s">
        <v>167</v>
      </c>
      <c r="B100" t="s">
        <v>168</v>
      </c>
      <c r="C100" t="s">
        <v>169</v>
      </c>
      <c r="D100" s="37">
        <f t="shared" ref="D100:D108" si="12">F100/E100</f>
        <v>5.8</v>
      </c>
      <c r="E100" s="6">
        <v>44</v>
      </c>
      <c r="F100" s="8">
        <v>255.2</v>
      </c>
      <c r="G100" s="4">
        <v>4</v>
      </c>
      <c r="H100" s="4">
        <v>23.2</v>
      </c>
      <c r="I100" s="8">
        <v>14.21</v>
      </c>
      <c r="J100" s="8">
        <v>217.79</v>
      </c>
      <c r="K100" s="8">
        <v>0</v>
      </c>
      <c r="L100" s="8">
        <v>217.79</v>
      </c>
      <c r="M100" s="1">
        <v>1</v>
      </c>
      <c r="N100" s="8">
        <v>0</v>
      </c>
    </row>
    <row r="101" spans="1:14" x14ac:dyDescent="0.35">
      <c r="A101" t="s">
        <v>172</v>
      </c>
      <c r="B101" t="s">
        <v>173</v>
      </c>
      <c r="C101" t="s">
        <v>169</v>
      </c>
      <c r="D101" s="37">
        <f t="shared" si="12"/>
        <v>1.5</v>
      </c>
      <c r="E101" s="6">
        <v>22</v>
      </c>
      <c r="F101" s="8">
        <v>33</v>
      </c>
      <c r="G101" s="4">
        <v>0</v>
      </c>
      <c r="H101" s="4">
        <v>0</v>
      </c>
      <c r="I101" s="8">
        <v>2.25</v>
      </c>
      <c r="J101" s="8">
        <v>30.75</v>
      </c>
      <c r="K101" s="8">
        <v>0</v>
      </c>
      <c r="L101" s="8">
        <v>30.75</v>
      </c>
      <c r="M101" s="1">
        <v>1</v>
      </c>
      <c r="N101" s="8">
        <v>0</v>
      </c>
    </row>
    <row r="102" spans="1:14" x14ac:dyDescent="0.35">
      <c r="A102" t="s">
        <v>174</v>
      </c>
      <c r="B102" t="s">
        <v>175</v>
      </c>
      <c r="C102" t="s">
        <v>169</v>
      </c>
      <c r="D102" s="37">
        <f t="shared" si="12"/>
        <v>2.8</v>
      </c>
      <c r="E102" s="6">
        <v>30</v>
      </c>
      <c r="F102" s="8">
        <v>84</v>
      </c>
      <c r="G102" s="4">
        <v>1</v>
      </c>
      <c r="H102" s="4">
        <v>2.8</v>
      </c>
      <c r="I102" s="8">
        <v>1.96</v>
      </c>
      <c r="J102" s="8">
        <v>79.239999999999995</v>
      </c>
      <c r="K102" s="8">
        <v>0</v>
      </c>
      <c r="L102" s="8">
        <v>79.239999999999995</v>
      </c>
      <c r="M102" s="1">
        <v>1</v>
      </c>
      <c r="N102" s="8">
        <v>0</v>
      </c>
    </row>
    <row r="103" spans="1:14" x14ac:dyDescent="0.35">
      <c r="A103" t="s">
        <v>178</v>
      </c>
      <c r="B103" t="s">
        <v>179</v>
      </c>
      <c r="C103" t="s">
        <v>169</v>
      </c>
      <c r="D103" s="37">
        <f t="shared" si="12"/>
        <v>1.8</v>
      </c>
      <c r="E103" s="6">
        <v>11</v>
      </c>
      <c r="F103" s="8">
        <v>19.8</v>
      </c>
      <c r="G103" s="4">
        <v>0</v>
      </c>
      <c r="H103" s="4">
        <v>0</v>
      </c>
      <c r="I103" s="8">
        <v>5.94</v>
      </c>
      <c r="J103" s="8">
        <v>13.86</v>
      </c>
      <c r="K103" s="8">
        <v>0</v>
      </c>
      <c r="L103" s="8">
        <v>13.86</v>
      </c>
      <c r="M103" s="1">
        <v>1</v>
      </c>
      <c r="N103" s="8">
        <v>0</v>
      </c>
    </row>
    <row r="104" spans="1:14" x14ac:dyDescent="0.35">
      <c r="A104" t="s">
        <v>176</v>
      </c>
      <c r="B104" t="s">
        <v>177</v>
      </c>
      <c r="C104" t="s">
        <v>169</v>
      </c>
      <c r="D104" s="37">
        <f t="shared" si="12"/>
        <v>4</v>
      </c>
      <c r="E104" s="6">
        <v>14</v>
      </c>
      <c r="F104" s="8">
        <v>56</v>
      </c>
      <c r="G104" s="4">
        <v>3</v>
      </c>
      <c r="H104" s="4">
        <v>12</v>
      </c>
      <c r="I104" s="8">
        <v>1.2</v>
      </c>
      <c r="J104" s="8">
        <v>42.8</v>
      </c>
      <c r="K104" s="8">
        <v>0</v>
      </c>
      <c r="L104" s="8">
        <v>42.8</v>
      </c>
      <c r="M104" s="1">
        <v>1</v>
      </c>
      <c r="N104" s="8">
        <v>0</v>
      </c>
    </row>
    <row r="105" spans="1:14" x14ac:dyDescent="0.35">
      <c r="A105" t="s">
        <v>182</v>
      </c>
      <c r="B105" t="s">
        <v>183</v>
      </c>
      <c r="C105" t="s">
        <v>169</v>
      </c>
      <c r="D105" s="37">
        <f t="shared" si="12"/>
        <v>1.7999999999999998</v>
      </c>
      <c r="E105" s="6">
        <v>21</v>
      </c>
      <c r="F105" s="8">
        <v>37.799999999999997</v>
      </c>
      <c r="G105" s="4">
        <v>1</v>
      </c>
      <c r="H105" s="4">
        <v>1.8</v>
      </c>
      <c r="I105" s="8">
        <v>2.16</v>
      </c>
      <c r="J105" s="8">
        <v>33.840000000000003</v>
      </c>
      <c r="K105" s="8">
        <v>0</v>
      </c>
      <c r="L105" s="8">
        <v>33.840000000000003</v>
      </c>
      <c r="M105" s="1">
        <v>1</v>
      </c>
      <c r="N105" s="8">
        <v>0</v>
      </c>
    </row>
    <row r="106" spans="1:14" x14ac:dyDescent="0.35">
      <c r="A106" t="s">
        <v>180</v>
      </c>
      <c r="B106" t="s">
        <v>181</v>
      </c>
      <c r="C106" t="s">
        <v>169</v>
      </c>
      <c r="D106" s="37">
        <f t="shared" si="12"/>
        <v>3.8</v>
      </c>
      <c r="E106" s="6">
        <v>17</v>
      </c>
      <c r="F106" s="8">
        <v>64.599999999999994</v>
      </c>
      <c r="G106" s="4">
        <v>0</v>
      </c>
      <c r="H106" s="4">
        <v>0</v>
      </c>
      <c r="I106" s="8">
        <v>1.52</v>
      </c>
      <c r="J106" s="8">
        <v>63.08</v>
      </c>
      <c r="K106" s="8">
        <v>0</v>
      </c>
      <c r="L106" s="8">
        <v>63.08</v>
      </c>
      <c r="M106" s="1">
        <v>1</v>
      </c>
      <c r="N106" s="8">
        <v>0</v>
      </c>
    </row>
    <row r="107" spans="1:14" x14ac:dyDescent="0.35">
      <c r="A107" t="s">
        <v>202</v>
      </c>
      <c r="B107" t="s">
        <v>201</v>
      </c>
      <c r="C107" t="s">
        <v>169</v>
      </c>
      <c r="D107" s="37">
        <f t="shared" si="12"/>
        <v>1.8</v>
      </c>
      <c r="E107" s="6">
        <v>7</v>
      </c>
      <c r="F107" s="8">
        <v>12.6</v>
      </c>
      <c r="G107" s="4">
        <v>0</v>
      </c>
      <c r="H107" s="4">
        <v>0</v>
      </c>
      <c r="I107" s="8">
        <v>0.36</v>
      </c>
      <c r="J107" s="8">
        <v>12.24</v>
      </c>
      <c r="K107" s="8">
        <v>0</v>
      </c>
      <c r="L107" s="8">
        <v>12.24</v>
      </c>
      <c r="M107" s="1">
        <v>1</v>
      </c>
      <c r="N107" s="8">
        <v>0</v>
      </c>
    </row>
    <row r="108" spans="1:14" x14ac:dyDescent="0.35">
      <c r="A108" t="s">
        <v>200</v>
      </c>
      <c r="B108" t="s">
        <v>199</v>
      </c>
      <c r="C108" t="s">
        <v>169</v>
      </c>
      <c r="D108" s="37">
        <f t="shared" si="12"/>
        <v>3.8000000000000003</v>
      </c>
      <c r="E108" s="6">
        <v>9</v>
      </c>
      <c r="F108" s="8">
        <v>34.200000000000003</v>
      </c>
      <c r="G108" s="4">
        <v>0</v>
      </c>
      <c r="H108" s="4">
        <v>0</v>
      </c>
      <c r="I108" s="8">
        <v>1.52</v>
      </c>
      <c r="J108" s="8">
        <v>32.68</v>
      </c>
      <c r="K108" s="8">
        <v>0</v>
      </c>
      <c r="L108" s="8">
        <v>32.68</v>
      </c>
      <c r="M108" s="1">
        <v>1</v>
      </c>
      <c r="N108" s="8">
        <v>0</v>
      </c>
    </row>
    <row r="109" spans="1:14" ht="15" thickBot="1" x14ac:dyDescent="0.4">
      <c r="E109" s="9">
        <f t="shared" ref="E109:L109" si="13">SUM(E99:E108)</f>
        <v>196</v>
      </c>
      <c r="F109" s="21">
        <f>SUM(F99:F108)</f>
        <v>639.20000000000005</v>
      </c>
      <c r="G109" s="9">
        <f t="shared" si="13"/>
        <v>10</v>
      </c>
      <c r="H109" s="9">
        <f t="shared" si="13"/>
        <v>41.8</v>
      </c>
      <c r="I109" s="21">
        <f t="shared" si="13"/>
        <v>32.120000000000005</v>
      </c>
      <c r="J109" s="21">
        <f t="shared" si="13"/>
        <v>565.28</v>
      </c>
      <c r="K109" s="21">
        <f t="shared" si="13"/>
        <v>0</v>
      </c>
      <c r="L109" s="21">
        <f t="shared" si="13"/>
        <v>565.28</v>
      </c>
      <c r="M109" s="1"/>
    </row>
    <row r="110" spans="1:14" ht="15" thickTop="1" x14ac:dyDescent="0.35">
      <c r="A110" s="15" t="s">
        <v>284</v>
      </c>
      <c r="M110" s="1"/>
    </row>
    <row r="111" spans="1:14" x14ac:dyDescent="0.35">
      <c r="A111" t="s">
        <v>165</v>
      </c>
      <c r="B111">
        <v>10059</v>
      </c>
      <c r="C111" t="s">
        <v>166</v>
      </c>
      <c r="D111" s="37">
        <f>F111/E111</f>
        <v>7</v>
      </c>
      <c r="E111" s="6">
        <v>28</v>
      </c>
      <c r="F111" s="8">
        <v>196</v>
      </c>
      <c r="G111" s="4">
        <v>0</v>
      </c>
      <c r="H111" s="4">
        <v>0</v>
      </c>
      <c r="I111" s="8">
        <v>1.7</v>
      </c>
      <c r="J111" s="8">
        <v>194.3</v>
      </c>
      <c r="K111" s="8">
        <v>0</v>
      </c>
      <c r="L111" s="8">
        <v>194.3</v>
      </c>
      <c r="M111" s="1">
        <v>1</v>
      </c>
      <c r="N111" s="8">
        <v>0</v>
      </c>
    </row>
    <row r="112" spans="1:14" x14ac:dyDescent="0.35">
      <c r="A112" t="s">
        <v>184</v>
      </c>
      <c r="B112">
        <v>10049</v>
      </c>
      <c r="C112" t="s">
        <v>166</v>
      </c>
      <c r="D112" s="37">
        <f>F112/E112</f>
        <v>6</v>
      </c>
      <c r="E112" s="6">
        <v>7</v>
      </c>
      <c r="F112" s="8">
        <v>42</v>
      </c>
      <c r="G112" s="4">
        <v>0</v>
      </c>
      <c r="H112" s="4">
        <v>0</v>
      </c>
      <c r="I112" s="8">
        <v>0.9</v>
      </c>
      <c r="J112" s="8">
        <v>41.1</v>
      </c>
      <c r="K112" s="8">
        <v>0</v>
      </c>
      <c r="L112" s="8">
        <v>41.1</v>
      </c>
      <c r="M112" s="1">
        <v>1</v>
      </c>
      <c r="N112" s="8">
        <v>0</v>
      </c>
    </row>
    <row r="113" spans="1:14" x14ac:dyDescent="0.35">
      <c r="A113" t="s">
        <v>197</v>
      </c>
      <c r="B113">
        <v>10003</v>
      </c>
      <c r="C113" t="s">
        <v>166</v>
      </c>
      <c r="D113" s="37">
        <f>F113/E113</f>
        <v>6</v>
      </c>
      <c r="E113" s="6">
        <v>1</v>
      </c>
      <c r="F113" s="8">
        <v>6</v>
      </c>
      <c r="G113" s="4">
        <v>0</v>
      </c>
      <c r="H113" s="4">
        <v>0</v>
      </c>
      <c r="I113" s="8">
        <v>0</v>
      </c>
      <c r="J113" s="8">
        <v>6</v>
      </c>
      <c r="K113" s="8">
        <v>0</v>
      </c>
      <c r="L113" s="8">
        <v>6</v>
      </c>
      <c r="M113" s="1">
        <v>1</v>
      </c>
      <c r="N113" s="8">
        <v>0</v>
      </c>
    </row>
    <row r="114" spans="1:14" x14ac:dyDescent="0.35">
      <c r="A114" t="s">
        <v>196</v>
      </c>
      <c r="B114">
        <v>10004</v>
      </c>
      <c r="C114" t="s">
        <v>166</v>
      </c>
      <c r="D114" s="37">
        <f>F114/E114</f>
        <v>6</v>
      </c>
      <c r="E114" s="6">
        <v>2</v>
      </c>
      <c r="F114" s="8">
        <v>12</v>
      </c>
      <c r="G114" s="4">
        <v>0</v>
      </c>
      <c r="H114" s="4">
        <v>0</v>
      </c>
      <c r="I114" s="8">
        <v>0</v>
      </c>
      <c r="J114" s="8">
        <v>12</v>
      </c>
      <c r="K114" s="8">
        <v>0</v>
      </c>
      <c r="L114" s="8">
        <v>12</v>
      </c>
      <c r="M114" s="1">
        <v>1</v>
      </c>
      <c r="N114" s="8">
        <v>0</v>
      </c>
    </row>
    <row r="115" spans="1:14" ht="15" thickBot="1" x14ac:dyDescent="0.4">
      <c r="E115" s="9">
        <f t="shared" ref="E115:L115" si="14">SUM(E111:E114)</f>
        <v>38</v>
      </c>
      <c r="F115" s="21">
        <f t="shared" si="14"/>
        <v>256</v>
      </c>
      <c r="G115" s="9">
        <f t="shared" si="14"/>
        <v>0</v>
      </c>
      <c r="H115" s="9">
        <f t="shared" si="14"/>
        <v>0</v>
      </c>
      <c r="I115" s="21">
        <f t="shared" si="14"/>
        <v>2.6</v>
      </c>
      <c r="J115" s="21">
        <f t="shared" si="14"/>
        <v>253.4</v>
      </c>
      <c r="K115" s="21">
        <f t="shared" si="14"/>
        <v>0</v>
      </c>
      <c r="L115" s="21">
        <f t="shared" si="14"/>
        <v>253.4</v>
      </c>
    </row>
    <row r="116" spans="1:14" ht="15" thickTop="1" x14ac:dyDescent="0.35">
      <c r="A116" s="15" t="s">
        <v>283</v>
      </c>
    </row>
    <row r="117" spans="1:14" x14ac:dyDescent="0.35">
      <c r="A117" t="s">
        <v>13</v>
      </c>
      <c r="B117" t="s">
        <v>14</v>
      </c>
      <c r="C117" t="s">
        <v>15</v>
      </c>
      <c r="D117" s="37">
        <f t="shared" ref="D117:D118" si="15">F117/E117</f>
        <v>1</v>
      </c>
      <c r="E117" s="6">
        <v>29</v>
      </c>
      <c r="F117" s="8">
        <v>29</v>
      </c>
      <c r="G117" s="4">
        <v>0</v>
      </c>
      <c r="H117" s="4">
        <v>0</v>
      </c>
      <c r="I117" s="8">
        <v>2.1</v>
      </c>
      <c r="J117" s="8">
        <v>26.9</v>
      </c>
      <c r="K117" s="8">
        <v>0</v>
      </c>
      <c r="L117" s="8">
        <v>26.9</v>
      </c>
      <c r="M117" s="1">
        <v>1</v>
      </c>
      <c r="N117" s="8">
        <v>0</v>
      </c>
    </row>
    <row r="118" spans="1:14" x14ac:dyDescent="0.35">
      <c r="A118" t="s">
        <v>16</v>
      </c>
      <c r="B118" t="s">
        <v>17</v>
      </c>
      <c r="C118" t="s">
        <v>15</v>
      </c>
      <c r="D118" s="37">
        <f t="shared" si="15"/>
        <v>2</v>
      </c>
      <c r="E118" s="6">
        <v>5</v>
      </c>
      <c r="F118" s="8">
        <v>10</v>
      </c>
      <c r="G118" s="4">
        <v>0</v>
      </c>
      <c r="H118" s="4">
        <v>0</v>
      </c>
      <c r="I118" s="8">
        <v>0</v>
      </c>
      <c r="J118" s="8">
        <v>10</v>
      </c>
      <c r="K118" s="8">
        <v>0</v>
      </c>
      <c r="L118" s="8">
        <v>10</v>
      </c>
      <c r="M118" s="1">
        <v>1</v>
      </c>
      <c r="N118" s="8">
        <v>0</v>
      </c>
    </row>
    <row r="119" spans="1:14" ht="15" thickBot="1" x14ac:dyDescent="0.4">
      <c r="E119" s="9">
        <f t="shared" ref="E119:L119" si="16">SUM(E117:E118)</f>
        <v>34</v>
      </c>
      <c r="F119" s="21">
        <f t="shared" si="16"/>
        <v>39</v>
      </c>
      <c r="G119" s="9">
        <f t="shared" si="16"/>
        <v>0</v>
      </c>
      <c r="H119" s="9">
        <f t="shared" si="16"/>
        <v>0</v>
      </c>
      <c r="I119" s="21">
        <f t="shared" si="16"/>
        <v>2.1</v>
      </c>
      <c r="J119" s="21">
        <f t="shared" si="16"/>
        <v>36.9</v>
      </c>
      <c r="K119" s="21">
        <f t="shared" si="16"/>
        <v>0</v>
      </c>
      <c r="L119" s="21">
        <f t="shared" si="16"/>
        <v>36.9</v>
      </c>
    </row>
    <row r="120" spans="1:14" ht="15" thickTop="1" x14ac:dyDescent="0.35"/>
    <row r="123" spans="1:14" x14ac:dyDescent="0.35">
      <c r="D123" s="16" t="s">
        <v>193</v>
      </c>
      <c r="E123" s="18">
        <f t="shared" ref="E123:L123" si="17">E22+E36+E49+E61+E88+E97+E109+E115+E119</f>
        <v>4186</v>
      </c>
      <c r="F123" s="22">
        <f t="shared" si="17"/>
        <v>21122</v>
      </c>
      <c r="G123" s="18">
        <f t="shared" si="17"/>
        <v>87</v>
      </c>
      <c r="H123" s="18">
        <f t="shared" si="17"/>
        <v>501.50000000000006</v>
      </c>
      <c r="I123" s="22">
        <f t="shared" si="17"/>
        <v>803.0100000000001</v>
      </c>
      <c r="J123" s="22">
        <f t="shared" si="17"/>
        <v>19817.490000000002</v>
      </c>
      <c r="K123" s="22">
        <f t="shared" si="17"/>
        <v>0</v>
      </c>
      <c r="L123" s="23">
        <f t="shared" si="17"/>
        <v>19817.490000000002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119-E50F-4760-B9AA-3AAEE05FC3E8}">
  <dimension ref="A1:N132"/>
  <sheetViews>
    <sheetView topLeftCell="B1" workbookViewId="0">
      <selection activeCell="O4" sqref="O4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266</v>
      </c>
      <c r="B3">
        <v>10013</v>
      </c>
      <c r="C3" t="s">
        <v>20</v>
      </c>
      <c r="D3" s="37">
        <f>F3/E3</f>
        <v>19</v>
      </c>
      <c r="E3" s="6">
        <v>1</v>
      </c>
      <c r="F3" s="8">
        <v>19</v>
      </c>
      <c r="G3" s="4">
        <v>0</v>
      </c>
      <c r="H3" s="4">
        <v>0</v>
      </c>
      <c r="I3" s="8">
        <v>1.48</v>
      </c>
      <c r="J3" s="8">
        <v>17.52</v>
      </c>
      <c r="K3" s="8">
        <v>0</v>
      </c>
      <c r="L3" s="8">
        <v>17.52</v>
      </c>
      <c r="M3" s="1">
        <v>1</v>
      </c>
      <c r="N3" s="8">
        <v>0</v>
      </c>
    </row>
    <row r="4" spans="1:14" x14ac:dyDescent="0.35">
      <c r="A4" t="s">
        <v>265</v>
      </c>
      <c r="B4">
        <v>10012</v>
      </c>
      <c r="C4" t="s">
        <v>20</v>
      </c>
      <c r="D4" s="37">
        <f t="shared" ref="D4:D42" si="0">F4/E4</f>
        <v>11.866666666666667</v>
      </c>
      <c r="E4" s="6">
        <v>66</v>
      </c>
      <c r="F4" s="8">
        <v>783.2</v>
      </c>
      <c r="G4" s="4">
        <v>0</v>
      </c>
      <c r="H4" s="4">
        <v>0</v>
      </c>
      <c r="I4" s="8">
        <v>34.32</v>
      </c>
      <c r="J4" s="8">
        <v>748.88</v>
      </c>
      <c r="K4" s="8">
        <v>0</v>
      </c>
      <c r="L4" s="8">
        <v>748.88</v>
      </c>
      <c r="M4" s="1">
        <v>1</v>
      </c>
      <c r="N4" s="8">
        <v>0</v>
      </c>
    </row>
    <row r="5" spans="1:14" x14ac:dyDescent="0.35">
      <c r="A5" t="s">
        <v>264</v>
      </c>
      <c r="B5">
        <v>10016</v>
      </c>
      <c r="C5" t="s">
        <v>20</v>
      </c>
      <c r="D5" s="37">
        <f t="shared" si="0"/>
        <v>9.6999999999999993</v>
      </c>
      <c r="E5" s="6">
        <v>1</v>
      </c>
      <c r="F5" s="8">
        <v>9.6999999999999993</v>
      </c>
      <c r="G5" s="4">
        <v>0</v>
      </c>
      <c r="H5" s="4">
        <v>0</v>
      </c>
      <c r="I5" s="8">
        <v>0.75</v>
      </c>
      <c r="J5" s="8">
        <v>8.9499999999999993</v>
      </c>
      <c r="K5" s="8">
        <v>0</v>
      </c>
      <c r="L5" s="8">
        <v>8.9499999999999993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12</v>
      </c>
      <c r="F6" s="8">
        <v>96</v>
      </c>
      <c r="G6" s="4">
        <v>0</v>
      </c>
      <c r="H6" s="4">
        <v>0</v>
      </c>
      <c r="I6" s="8">
        <v>2.4</v>
      </c>
      <c r="J6" s="8">
        <v>93.6</v>
      </c>
      <c r="K6" s="8">
        <v>0</v>
      </c>
      <c r="L6" s="8">
        <v>93.6</v>
      </c>
      <c r="M6" s="1">
        <v>1</v>
      </c>
      <c r="N6" s="8">
        <v>0</v>
      </c>
    </row>
    <row r="7" spans="1:14" x14ac:dyDescent="0.35">
      <c r="A7" t="s">
        <v>34</v>
      </c>
      <c r="B7" t="s">
        <v>35</v>
      </c>
      <c r="C7" t="s">
        <v>20</v>
      </c>
      <c r="D7" s="37">
        <f t="shared" si="0"/>
        <v>6.0270072992700729</v>
      </c>
      <c r="E7" s="6">
        <v>137</v>
      </c>
      <c r="F7" s="8">
        <v>825.7</v>
      </c>
      <c r="G7" s="4">
        <v>0</v>
      </c>
      <c r="H7" s="4">
        <v>0</v>
      </c>
      <c r="I7" s="8">
        <v>30.8</v>
      </c>
      <c r="J7" s="8">
        <v>794.9</v>
      </c>
      <c r="K7" s="8">
        <v>0</v>
      </c>
      <c r="L7" s="8">
        <v>794.9</v>
      </c>
      <c r="M7" s="1">
        <v>1</v>
      </c>
      <c r="N7" s="8">
        <v>0</v>
      </c>
    </row>
    <row r="8" spans="1:14" x14ac:dyDescent="0.35">
      <c r="A8" t="s">
        <v>36</v>
      </c>
      <c r="B8" t="s">
        <v>37</v>
      </c>
      <c r="C8" t="s">
        <v>20</v>
      </c>
      <c r="D8" s="37">
        <f t="shared" si="0"/>
        <v>3.0428571428571427</v>
      </c>
      <c r="E8" s="6">
        <v>35</v>
      </c>
      <c r="F8" s="8">
        <v>106.5</v>
      </c>
      <c r="G8" s="4">
        <v>0</v>
      </c>
      <c r="H8" s="4">
        <v>0</v>
      </c>
      <c r="I8" s="8">
        <v>1.8</v>
      </c>
      <c r="J8" s="8">
        <v>104.7</v>
      </c>
      <c r="K8" s="8">
        <v>0</v>
      </c>
      <c r="L8" s="8">
        <v>104.7</v>
      </c>
      <c r="M8" s="1">
        <v>1</v>
      </c>
      <c r="N8" s="8">
        <v>0</v>
      </c>
    </row>
    <row r="9" spans="1:14" x14ac:dyDescent="0.35">
      <c r="A9" t="s">
        <v>263</v>
      </c>
      <c r="B9">
        <v>10017</v>
      </c>
      <c r="C9" t="s">
        <v>20</v>
      </c>
      <c r="D9" s="37">
        <f t="shared" si="0"/>
        <v>10.5</v>
      </c>
      <c r="E9" s="6">
        <v>1</v>
      </c>
      <c r="F9" s="8">
        <v>10.5</v>
      </c>
      <c r="G9" s="4">
        <v>0</v>
      </c>
      <c r="H9" s="4">
        <v>0</v>
      </c>
      <c r="I9" s="8">
        <v>0.82</v>
      </c>
      <c r="J9" s="8">
        <v>9.68</v>
      </c>
      <c r="K9" s="8">
        <v>0</v>
      </c>
      <c r="L9" s="8">
        <v>9.68</v>
      </c>
      <c r="M9" s="1">
        <v>1</v>
      </c>
      <c r="N9" s="8">
        <v>0</v>
      </c>
    </row>
    <row r="10" spans="1:14" x14ac:dyDescent="0.35">
      <c r="A10" t="s">
        <v>40</v>
      </c>
      <c r="B10" t="s">
        <v>41</v>
      </c>
      <c r="C10" t="s">
        <v>20</v>
      </c>
      <c r="D10" s="37">
        <f t="shared" si="0"/>
        <v>10.053846153846154</v>
      </c>
      <c r="E10" s="6">
        <v>13</v>
      </c>
      <c r="F10" s="8">
        <v>130.69999999999999</v>
      </c>
      <c r="G10" s="4">
        <v>0</v>
      </c>
      <c r="H10" s="4">
        <v>0</v>
      </c>
      <c r="I10" s="8">
        <v>4</v>
      </c>
      <c r="J10" s="8">
        <v>126.7</v>
      </c>
      <c r="K10" s="8">
        <v>0</v>
      </c>
      <c r="L10" s="8">
        <v>126.7</v>
      </c>
      <c r="M10" s="1">
        <v>1</v>
      </c>
      <c r="N10" s="8">
        <v>0</v>
      </c>
    </row>
    <row r="11" spans="1:14" x14ac:dyDescent="0.35">
      <c r="A11" t="s">
        <v>44</v>
      </c>
      <c r="B11" t="s">
        <v>45</v>
      </c>
      <c r="C11" t="s">
        <v>20</v>
      </c>
      <c r="D11" s="37">
        <f t="shared" si="0"/>
        <v>7.0668711656441721</v>
      </c>
      <c r="E11" s="6">
        <v>163</v>
      </c>
      <c r="F11" s="8">
        <v>1151.9000000000001</v>
      </c>
      <c r="G11" s="4">
        <v>0</v>
      </c>
      <c r="H11" s="4">
        <v>0</v>
      </c>
      <c r="I11" s="8">
        <v>24.32</v>
      </c>
      <c r="J11" s="8">
        <v>1127.58</v>
      </c>
      <c r="K11" s="8">
        <v>0</v>
      </c>
      <c r="L11" s="8">
        <v>1127.58</v>
      </c>
      <c r="M11" s="1">
        <v>1</v>
      </c>
      <c r="N11" s="8">
        <v>0</v>
      </c>
    </row>
    <row r="12" spans="1:14" x14ac:dyDescent="0.35">
      <c r="A12" t="s">
        <v>42</v>
      </c>
      <c r="B12" t="s">
        <v>43</v>
      </c>
      <c r="C12" t="s">
        <v>20</v>
      </c>
      <c r="D12" s="37">
        <f t="shared" si="0"/>
        <v>4.0205882352941176</v>
      </c>
      <c r="E12" s="6">
        <v>34</v>
      </c>
      <c r="F12" s="8">
        <v>136.69999999999999</v>
      </c>
      <c r="G12" s="4">
        <v>0</v>
      </c>
      <c r="H12" s="4">
        <v>0</v>
      </c>
      <c r="I12" s="8">
        <v>3.6</v>
      </c>
      <c r="J12" s="8">
        <v>133.1</v>
      </c>
      <c r="K12" s="8">
        <v>0</v>
      </c>
      <c r="L12" s="8">
        <v>133.1</v>
      </c>
      <c r="M12" s="1">
        <v>1</v>
      </c>
      <c r="N12" s="8">
        <v>0</v>
      </c>
    </row>
    <row r="13" spans="1:14" x14ac:dyDescent="0.35">
      <c r="A13" t="s">
        <v>48</v>
      </c>
      <c r="B13" t="s">
        <v>49</v>
      </c>
      <c r="C13" t="s">
        <v>20</v>
      </c>
      <c r="D13" s="37">
        <f t="shared" si="0"/>
        <v>8</v>
      </c>
      <c r="E13" s="6">
        <v>1</v>
      </c>
      <c r="F13" s="8">
        <v>8</v>
      </c>
      <c r="G13" s="4">
        <v>0</v>
      </c>
      <c r="H13" s="4">
        <v>0</v>
      </c>
      <c r="I13" s="8">
        <v>0.8</v>
      </c>
      <c r="J13" s="8">
        <v>7.2</v>
      </c>
      <c r="K13" s="8">
        <v>0</v>
      </c>
      <c r="L13" s="8">
        <v>7.2</v>
      </c>
      <c r="M13" s="1">
        <v>1</v>
      </c>
      <c r="N13" s="8">
        <v>0</v>
      </c>
    </row>
    <row r="14" spans="1:14" x14ac:dyDescent="0.35">
      <c r="A14" t="s">
        <v>50</v>
      </c>
      <c r="B14" t="s">
        <v>51</v>
      </c>
      <c r="C14" t="s">
        <v>20</v>
      </c>
      <c r="D14" s="37">
        <f t="shared" si="0"/>
        <v>6</v>
      </c>
      <c r="E14" s="6">
        <v>35</v>
      </c>
      <c r="F14" s="8">
        <v>210</v>
      </c>
      <c r="G14" s="4">
        <v>0</v>
      </c>
      <c r="H14" s="4">
        <v>0</v>
      </c>
      <c r="I14" s="8">
        <v>5.4</v>
      </c>
      <c r="J14" s="8">
        <v>204.6</v>
      </c>
      <c r="K14" s="8">
        <v>0</v>
      </c>
      <c r="L14" s="8">
        <v>204.6</v>
      </c>
      <c r="M14" s="1">
        <v>1</v>
      </c>
      <c r="N14" s="8">
        <v>0</v>
      </c>
    </row>
    <row r="15" spans="1:14" x14ac:dyDescent="0.35">
      <c r="A15" t="s">
        <v>46</v>
      </c>
      <c r="B15" t="s">
        <v>47</v>
      </c>
      <c r="C15" t="s">
        <v>20</v>
      </c>
      <c r="D15" s="37">
        <f t="shared" si="0"/>
        <v>3</v>
      </c>
      <c r="E15" s="6">
        <v>6</v>
      </c>
      <c r="F15" s="8">
        <v>18</v>
      </c>
      <c r="G15" s="4">
        <v>0</v>
      </c>
      <c r="H15" s="4">
        <v>0</v>
      </c>
      <c r="I15" s="8">
        <v>0</v>
      </c>
      <c r="J15" s="8">
        <v>18</v>
      </c>
      <c r="K15" s="8">
        <v>0</v>
      </c>
      <c r="L15" s="8">
        <v>18</v>
      </c>
      <c r="M15" s="1">
        <v>1</v>
      </c>
      <c r="N15" s="8">
        <v>0</v>
      </c>
    </row>
    <row r="16" spans="1:14" x14ac:dyDescent="0.35">
      <c r="A16" t="s">
        <v>262</v>
      </c>
      <c r="B16">
        <v>10019</v>
      </c>
      <c r="C16" t="s">
        <v>20</v>
      </c>
      <c r="D16" s="37">
        <f t="shared" si="0"/>
        <v>9.6999999999999993</v>
      </c>
      <c r="E16" s="6">
        <v>1</v>
      </c>
      <c r="F16" s="8">
        <v>9.6999999999999993</v>
      </c>
      <c r="G16" s="4">
        <v>0</v>
      </c>
      <c r="H16" s="4">
        <v>0</v>
      </c>
      <c r="I16" s="8">
        <v>0.76</v>
      </c>
      <c r="J16" s="8">
        <v>8.94</v>
      </c>
      <c r="K16" s="8">
        <v>0</v>
      </c>
      <c r="L16" s="8">
        <v>8.94</v>
      </c>
      <c r="M16" s="1">
        <v>1</v>
      </c>
      <c r="N16" s="8">
        <v>0</v>
      </c>
    </row>
    <row r="17" spans="1:14" x14ac:dyDescent="0.35">
      <c r="A17" t="s">
        <v>54</v>
      </c>
      <c r="B17" t="s">
        <v>55</v>
      </c>
      <c r="C17" t="s">
        <v>20</v>
      </c>
      <c r="D17" s="37">
        <f t="shared" si="0"/>
        <v>8</v>
      </c>
      <c r="E17" s="6">
        <v>3</v>
      </c>
      <c r="F17" s="8">
        <v>24</v>
      </c>
      <c r="G17" s="4">
        <v>1</v>
      </c>
      <c r="H17" s="4">
        <v>8</v>
      </c>
      <c r="I17" s="8">
        <v>0.8</v>
      </c>
      <c r="J17" s="8">
        <v>15.2</v>
      </c>
      <c r="K17" s="8">
        <v>0</v>
      </c>
      <c r="L17" s="8">
        <v>15.2</v>
      </c>
      <c r="M17" s="1">
        <v>1</v>
      </c>
      <c r="N17" s="8">
        <v>0</v>
      </c>
    </row>
    <row r="18" spans="1:14" x14ac:dyDescent="0.35">
      <c r="A18" t="s">
        <v>56</v>
      </c>
      <c r="B18" t="s">
        <v>57</v>
      </c>
      <c r="C18" t="s">
        <v>20</v>
      </c>
      <c r="D18" s="37">
        <f t="shared" si="0"/>
        <v>6.0313559322033905</v>
      </c>
      <c r="E18" s="6">
        <v>118</v>
      </c>
      <c r="F18" s="8">
        <v>711.7</v>
      </c>
      <c r="G18" s="4">
        <v>1</v>
      </c>
      <c r="H18" s="4">
        <v>6</v>
      </c>
      <c r="I18" s="8">
        <v>14.47</v>
      </c>
      <c r="J18" s="8">
        <v>691.23</v>
      </c>
      <c r="K18" s="8">
        <v>0</v>
      </c>
      <c r="L18" s="8">
        <v>691.23</v>
      </c>
      <c r="M18" s="1">
        <v>1</v>
      </c>
      <c r="N18" s="8">
        <v>0</v>
      </c>
    </row>
    <row r="19" spans="1:14" x14ac:dyDescent="0.35">
      <c r="A19" t="s">
        <v>52</v>
      </c>
      <c r="B19" t="s">
        <v>53</v>
      </c>
      <c r="C19" t="s">
        <v>20</v>
      </c>
      <c r="D19" s="37">
        <f t="shared" si="0"/>
        <v>3.1578947368421053</v>
      </c>
      <c r="E19" s="6">
        <v>19</v>
      </c>
      <c r="F19" s="8">
        <v>60</v>
      </c>
      <c r="G19" s="4">
        <v>0</v>
      </c>
      <c r="H19" s="4">
        <v>0</v>
      </c>
      <c r="I19" s="8">
        <v>0.6</v>
      </c>
      <c r="J19" s="8">
        <v>59.4</v>
      </c>
      <c r="K19" s="8">
        <v>0</v>
      </c>
      <c r="L19" s="8">
        <v>59.4</v>
      </c>
      <c r="M19" s="1">
        <v>1</v>
      </c>
      <c r="N19" s="8">
        <v>0</v>
      </c>
    </row>
    <row r="20" spans="1:14" x14ac:dyDescent="0.35">
      <c r="A20" t="s">
        <v>261</v>
      </c>
      <c r="B20">
        <v>10020</v>
      </c>
      <c r="C20" t="s">
        <v>20</v>
      </c>
      <c r="D20" s="37">
        <f t="shared" si="0"/>
        <v>10.5</v>
      </c>
      <c r="E20" s="6">
        <v>1</v>
      </c>
      <c r="F20" s="8">
        <v>10.5</v>
      </c>
      <c r="G20" s="4">
        <v>0</v>
      </c>
      <c r="H20" s="4">
        <v>0</v>
      </c>
      <c r="I20" s="8">
        <v>2.1</v>
      </c>
      <c r="J20" s="8">
        <v>8.4</v>
      </c>
      <c r="K20" s="8">
        <v>0</v>
      </c>
      <c r="L20" s="8">
        <v>8.4</v>
      </c>
      <c r="M20" s="1">
        <v>1</v>
      </c>
      <c r="N20" s="8">
        <v>0</v>
      </c>
    </row>
    <row r="21" spans="1:14" x14ac:dyDescent="0.35">
      <c r="A21" t="s">
        <v>60</v>
      </c>
      <c r="B21" t="s">
        <v>61</v>
      </c>
      <c r="C21" t="s">
        <v>20</v>
      </c>
      <c r="D21" s="37">
        <f t="shared" si="0"/>
        <v>10</v>
      </c>
      <c r="E21" s="6">
        <v>2</v>
      </c>
      <c r="F21" s="8">
        <v>20</v>
      </c>
      <c r="G21" s="4">
        <v>0</v>
      </c>
      <c r="H21" s="4">
        <v>0</v>
      </c>
      <c r="I21" s="8">
        <v>0</v>
      </c>
      <c r="J21" s="8">
        <v>20</v>
      </c>
      <c r="K21" s="8">
        <v>0</v>
      </c>
      <c r="L21" s="8">
        <v>20</v>
      </c>
      <c r="M21" s="1">
        <v>1</v>
      </c>
      <c r="N21" s="8">
        <v>0</v>
      </c>
    </row>
    <row r="22" spans="1:14" x14ac:dyDescent="0.35">
      <c r="A22" t="s">
        <v>62</v>
      </c>
      <c r="B22" t="s">
        <v>63</v>
      </c>
      <c r="C22" t="s">
        <v>20</v>
      </c>
      <c r="D22" s="37">
        <f t="shared" si="0"/>
        <v>7.0344827586206895</v>
      </c>
      <c r="E22" s="6">
        <v>58</v>
      </c>
      <c r="F22" s="8">
        <v>408</v>
      </c>
      <c r="G22" s="4">
        <v>1</v>
      </c>
      <c r="H22" s="4">
        <v>7</v>
      </c>
      <c r="I22" s="8">
        <v>16.8</v>
      </c>
      <c r="J22" s="8">
        <v>384.2</v>
      </c>
      <c r="K22" s="8">
        <v>0</v>
      </c>
      <c r="L22" s="8">
        <v>384.2</v>
      </c>
      <c r="M22" s="1">
        <v>1</v>
      </c>
      <c r="N22" s="8">
        <v>0</v>
      </c>
    </row>
    <row r="23" spans="1:14" x14ac:dyDescent="0.35">
      <c r="A23" t="s">
        <v>58</v>
      </c>
      <c r="B23" t="s">
        <v>59</v>
      </c>
      <c r="C23" t="s">
        <v>20</v>
      </c>
      <c r="D23" s="37">
        <f t="shared" si="0"/>
        <v>4</v>
      </c>
      <c r="E23" s="6">
        <v>13</v>
      </c>
      <c r="F23" s="8">
        <v>52</v>
      </c>
      <c r="G23" s="4">
        <v>0</v>
      </c>
      <c r="H23" s="4">
        <v>0</v>
      </c>
      <c r="I23" s="8">
        <v>1.6</v>
      </c>
      <c r="J23" s="8">
        <v>50.4</v>
      </c>
      <c r="K23" s="8">
        <v>0</v>
      </c>
      <c r="L23" s="8">
        <v>50.4</v>
      </c>
      <c r="M23" s="1">
        <v>1</v>
      </c>
      <c r="N23" s="8">
        <v>0</v>
      </c>
    </row>
    <row r="24" spans="1:14" x14ac:dyDescent="0.35">
      <c r="A24" t="s">
        <v>66</v>
      </c>
      <c r="B24" t="s">
        <v>67</v>
      </c>
      <c r="C24" t="s">
        <v>20</v>
      </c>
      <c r="D24" s="37">
        <f t="shared" si="0"/>
        <v>8</v>
      </c>
      <c r="E24" s="6">
        <v>4</v>
      </c>
      <c r="F24" s="8">
        <v>32</v>
      </c>
      <c r="G24" s="4">
        <v>0</v>
      </c>
      <c r="H24" s="4">
        <v>0</v>
      </c>
      <c r="I24" s="8">
        <v>1.6</v>
      </c>
      <c r="J24" s="8">
        <v>30.4</v>
      </c>
      <c r="K24" s="8">
        <v>0</v>
      </c>
      <c r="L24" s="8">
        <v>30.4</v>
      </c>
      <c r="M24" s="1">
        <v>1</v>
      </c>
      <c r="N24" s="8">
        <v>0</v>
      </c>
    </row>
    <row r="25" spans="1:14" x14ac:dyDescent="0.35">
      <c r="A25" t="s">
        <v>68</v>
      </c>
      <c r="B25" t="s">
        <v>69</v>
      </c>
      <c r="C25" t="s">
        <v>20</v>
      </c>
      <c r="D25" s="37">
        <f t="shared" si="0"/>
        <v>6.0370370370370372</v>
      </c>
      <c r="E25" s="6">
        <v>54</v>
      </c>
      <c r="F25" s="8">
        <v>326</v>
      </c>
      <c r="G25" s="4">
        <v>1</v>
      </c>
      <c r="H25" s="4">
        <v>6</v>
      </c>
      <c r="I25" s="8">
        <v>8</v>
      </c>
      <c r="J25" s="8">
        <v>312</v>
      </c>
      <c r="K25" s="8">
        <v>0</v>
      </c>
      <c r="L25" s="8">
        <v>312</v>
      </c>
      <c r="M25" s="1">
        <v>1</v>
      </c>
      <c r="N25" s="8">
        <v>0</v>
      </c>
    </row>
    <row r="26" spans="1:14" x14ac:dyDescent="0.35">
      <c r="A26" t="s">
        <v>64</v>
      </c>
      <c r="B26" t="s">
        <v>65</v>
      </c>
      <c r="C26" t="s">
        <v>20</v>
      </c>
      <c r="D26" s="37">
        <f t="shared" si="0"/>
        <v>3</v>
      </c>
      <c r="E26" s="6">
        <v>21</v>
      </c>
      <c r="F26" s="8">
        <v>63</v>
      </c>
      <c r="G26" s="4">
        <v>0</v>
      </c>
      <c r="H26" s="4">
        <v>0</v>
      </c>
      <c r="I26" s="8">
        <v>4.5</v>
      </c>
      <c r="J26" s="8">
        <v>58.5</v>
      </c>
      <c r="K26" s="8">
        <v>0</v>
      </c>
      <c r="L26" s="8">
        <v>58.5</v>
      </c>
      <c r="M26" s="1">
        <v>1</v>
      </c>
      <c r="N26" s="8">
        <v>0</v>
      </c>
    </row>
    <row r="27" spans="1:14" ht="15" thickBot="1" x14ac:dyDescent="0.4">
      <c r="E27" s="9">
        <f t="shared" ref="E27:L27" si="1">SUM(E3:E26)</f>
        <v>799</v>
      </c>
      <c r="F27" s="21">
        <f t="shared" si="1"/>
        <v>5222.8</v>
      </c>
      <c r="G27" s="9">
        <f t="shared" si="1"/>
        <v>4</v>
      </c>
      <c r="H27" s="9">
        <f t="shared" si="1"/>
        <v>27</v>
      </c>
      <c r="I27" s="21">
        <f t="shared" si="1"/>
        <v>161.72</v>
      </c>
      <c r="J27" s="21">
        <f t="shared" si="1"/>
        <v>5034.0799999999981</v>
      </c>
      <c r="K27" s="21">
        <f t="shared" si="1"/>
        <v>0</v>
      </c>
      <c r="L27" s="21">
        <f t="shared" si="1"/>
        <v>5034.0799999999981</v>
      </c>
      <c r="M27" s="1"/>
    </row>
    <row r="28" spans="1:14" ht="15" thickTop="1" x14ac:dyDescent="0.35">
      <c r="A28" s="15" t="s">
        <v>278</v>
      </c>
      <c r="M28" s="1"/>
    </row>
    <row r="29" spans="1:14" x14ac:dyDescent="0.35">
      <c r="A29" t="s">
        <v>260</v>
      </c>
      <c r="B29">
        <v>10022</v>
      </c>
      <c r="C29" t="s">
        <v>23</v>
      </c>
      <c r="D29" s="37">
        <f t="shared" si="0"/>
        <v>9</v>
      </c>
      <c r="E29" s="6">
        <v>1</v>
      </c>
      <c r="F29" s="8">
        <v>9</v>
      </c>
      <c r="G29" s="4">
        <v>0</v>
      </c>
      <c r="H29" s="4">
        <v>0</v>
      </c>
      <c r="I29" s="8">
        <v>0.7</v>
      </c>
      <c r="J29" s="8">
        <v>8.3000000000000007</v>
      </c>
      <c r="K29" s="8">
        <v>0</v>
      </c>
      <c r="L29" s="8">
        <v>8.3000000000000007</v>
      </c>
      <c r="M29" s="1">
        <v>1</v>
      </c>
      <c r="N29" s="8">
        <v>0</v>
      </c>
    </row>
    <row r="30" spans="1:14" x14ac:dyDescent="0.35">
      <c r="A30" t="s">
        <v>70</v>
      </c>
      <c r="B30" t="s">
        <v>71</v>
      </c>
      <c r="C30" t="s">
        <v>23</v>
      </c>
      <c r="D30" s="37">
        <f t="shared" si="0"/>
        <v>8</v>
      </c>
      <c r="E30" s="6">
        <v>2</v>
      </c>
      <c r="F30" s="8">
        <v>16</v>
      </c>
      <c r="G30" s="4">
        <v>0</v>
      </c>
      <c r="H30" s="4">
        <v>0</v>
      </c>
      <c r="I30" s="8">
        <v>0</v>
      </c>
      <c r="J30" s="8">
        <v>16</v>
      </c>
      <c r="K30" s="8">
        <v>0</v>
      </c>
      <c r="L30" s="8">
        <v>16</v>
      </c>
      <c r="M30" s="1">
        <v>1</v>
      </c>
      <c r="N30" s="8">
        <v>0</v>
      </c>
    </row>
    <row r="31" spans="1:14" x14ac:dyDescent="0.35">
      <c r="A31" t="s">
        <v>74</v>
      </c>
      <c r="B31" t="s">
        <v>75</v>
      </c>
      <c r="C31" t="s">
        <v>23</v>
      </c>
      <c r="D31" s="37">
        <f t="shared" si="0"/>
        <v>6.0674999999999999</v>
      </c>
      <c r="E31" s="6">
        <v>40</v>
      </c>
      <c r="F31" s="8">
        <v>242.7</v>
      </c>
      <c r="G31" s="4">
        <v>0</v>
      </c>
      <c r="H31" s="4">
        <v>0</v>
      </c>
      <c r="I31" s="8">
        <v>5.4</v>
      </c>
      <c r="J31" s="8">
        <v>237.3</v>
      </c>
      <c r="K31" s="8">
        <v>0</v>
      </c>
      <c r="L31" s="8">
        <v>237.3</v>
      </c>
      <c r="M31" s="1">
        <v>1</v>
      </c>
      <c r="N31" s="8">
        <v>0</v>
      </c>
    </row>
    <row r="32" spans="1:14" x14ac:dyDescent="0.35">
      <c r="A32" t="s">
        <v>72</v>
      </c>
      <c r="B32" t="s">
        <v>73</v>
      </c>
      <c r="C32" t="s">
        <v>23</v>
      </c>
      <c r="D32" s="37">
        <f t="shared" si="0"/>
        <v>3</v>
      </c>
      <c r="E32" s="6">
        <v>8</v>
      </c>
      <c r="F32" s="8">
        <v>24</v>
      </c>
      <c r="G32" s="4">
        <v>0</v>
      </c>
      <c r="H32" s="4">
        <v>0</v>
      </c>
      <c r="I32" s="8">
        <v>1.2</v>
      </c>
      <c r="J32" s="8">
        <v>22.8</v>
      </c>
      <c r="K32" s="8">
        <v>0</v>
      </c>
      <c r="L32" s="8">
        <v>22.8</v>
      </c>
      <c r="M32" s="1">
        <v>1</v>
      </c>
      <c r="N32" s="8">
        <v>0</v>
      </c>
    </row>
    <row r="33" spans="1:14" x14ac:dyDescent="0.35">
      <c r="A33" t="s">
        <v>259</v>
      </c>
      <c r="B33">
        <v>10023</v>
      </c>
      <c r="C33" t="s">
        <v>23</v>
      </c>
      <c r="D33" s="37">
        <f t="shared" si="0"/>
        <v>9</v>
      </c>
      <c r="E33" s="6">
        <v>1</v>
      </c>
      <c r="F33" s="8">
        <v>9</v>
      </c>
      <c r="G33" s="4">
        <v>0</v>
      </c>
      <c r="H33" s="4">
        <v>0</v>
      </c>
      <c r="I33" s="8">
        <v>0.7</v>
      </c>
      <c r="J33" s="8">
        <v>8.3000000000000007</v>
      </c>
      <c r="K33" s="8">
        <v>0</v>
      </c>
      <c r="L33" s="8">
        <v>8.3000000000000007</v>
      </c>
      <c r="M33" s="1">
        <v>1</v>
      </c>
      <c r="N33" s="8">
        <v>0</v>
      </c>
    </row>
    <row r="34" spans="1:14" x14ac:dyDescent="0.35">
      <c r="A34" t="s">
        <v>80</v>
      </c>
      <c r="B34" t="s">
        <v>81</v>
      </c>
      <c r="C34" t="s">
        <v>23</v>
      </c>
      <c r="D34" s="37">
        <f t="shared" si="0"/>
        <v>8</v>
      </c>
      <c r="E34" s="6">
        <v>4</v>
      </c>
      <c r="F34" s="8">
        <v>32</v>
      </c>
      <c r="G34" s="4">
        <v>0</v>
      </c>
      <c r="H34" s="4">
        <v>0</v>
      </c>
      <c r="I34" s="8">
        <v>1.6</v>
      </c>
      <c r="J34" s="8">
        <v>30.4</v>
      </c>
      <c r="K34" s="8">
        <v>0</v>
      </c>
      <c r="L34" s="8">
        <v>30.4</v>
      </c>
      <c r="M34" s="1">
        <v>1</v>
      </c>
      <c r="N34" s="8">
        <v>0</v>
      </c>
    </row>
    <row r="35" spans="1:14" x14ac:dyDescent="0.35">
      <c r="A35" t="s">
        <v>78</v>
      </c>
      <c r="B35" t="s">
        <v>79</v>
      </c>
      <c r="C35" t="s">
        <v>23</v>
      </c>
      <c r="D35" s="37">
        <f t="shared" si="0"/>
        <v>6.0566037735849054</v>
      </c>
      <c r="E35" s="6">
        <v>53</v>
      </c>
      <c r="F35" s="8">
        <v>321</v>
      </c>
      <c r="G35" s="4">
        <v>0</v>
      </c>
      <c r="H35" s="4">
        <v>0</v>
      </c>
      <c r="I35" s="8">
        <v>12.6</v>
      </c>
      <c r="J35" s="8">
        <v>308.39999999999998</v>
      </c>
      <c r="K35" s="8">
        <v>0</v>
      </c>
      <c r="L35" s="8">
        <v>308.39999999999998</v>
      </c>
      <c r="M35" s="1">
        <v>1</v>
      </c>
      <c r="N35" s="8">
        <v>0</v>
      </c>
    </row>
    <row r="36" spans="1:14" x14ac:dyDescent="0.35">
      <c r="A36" t="s">
        <v>76</v>
      </c>
      <c r="B36" t="s">
        <v>77</v>
      </c>
      <c r="C36" t="s">
        <v>23</v>
      </c>
      <c r="D36" s="37">
        <f t="shared" si="0"/>
        <v>3.1333333333333333</v>
      </c>
      <c r="E36" s="6">
        <v>15</v>
      </c>
      <c r="F36" s="8">
        <v>47</v>
      </c>
      <c r="G36" s="4">
        <v>0</v>
      </c>
      <c r="H36" s="4">
        <v>0</v>
      </c>
      <c r="I36" s="8">
        <v>1.3</v>
      </c>
      <c r="J36" s="8">
        <v>45.7</v>
      </c>
      <c r="K36" s="8">
        <v>0</v>
      </c>
      <c r="L36" s="8">
        <v>45.7</v>
      </c>
      <c r="M36" s="1">
        <v>1</v>
      </c>
      <c r="N36" s="8">
        <v>0</v>
      </c>
    </row>
    <row r="37" spans="1:14" x14ac:dyDescent="0.35">
      <c r="A37" t="s">
        <v>21</v>
      </c>
      <c r="B37" t="s">
        <v>22</v>
      </c>
      <c r="C37" t="s">
        <v>23</v>
      </c>
      <c r="D37" s="37">
        <f t="shared" si="0"/>
        <v>8</v>
      </c>
      <c r="E37" s="6">
        <v>2</v>
      </c>
      <c r="F37" s="8">
        <v>16</v>
      </c>
      <c r="G37" s="4">
        <v>0</v>
      </c>
      <c r="H37" s="4">
        <v>0</v>
      </c>
      <c r="I37" s="8">
        <v>0.8</v>
      </c>
      <c r="J37" s="8">
        <v>15.2</v>
      </c>
      <c r="K37" s="8">
        <v>0</v>
      </c>
      <c r="L37" s="8">
        <v>15.2</v>
      </c>
      <c r="M37" s="1">
        <v>1</v>
      </c>
      <c r="N37" s="8">
        <v>0</v>
      </c>
    </row>
    <row r="38" spans="1:14" x14ac:dyDescent="0.35">
      <c r="A38" t="s">
        <v>24</v>
      </c>
      <c r="B38" t="s">
        <v>25</v>
      </c>
      <c r="C38" t="s">
        <v>23</v>
      </c>
      <c r="D38" s="37">
        <f t="shared" si="0"/>
        <v>6.0325301204819279</v>
      </c>
      <c r="E38" s="6">
        <v>83</v>
      </c>
      <c r="F38" s="8">
        <v>500.7</v>
      </c>
      <c r="G38" s="4">
        <v>0</v>
      </c>
      <c r="H38" s="4">
        <v>0</v>
      </c>
      <c r="I38" s="8">
        <v>12</v>
      </c>
      <c r="J38" s="8">
        <v>488.7</v>
      </c>
      <c r="K38" s="8">
        <v>0</v>
      </c>
      <c r="L38" s="8">
        <v>488.7</v>
      </c>
      <c r="M38" s="1">
        <v>1</v>
      </c>
      <c r="N38" s="8">
        <v>0</v>
      </c>
    </row>
    <row r="39" spans="1:14" x14ac:dyDescent="0.35">
      <c r="A39" t="s">
        <v>26</v>
      </c>
      <c r="B39" t="s">
        <v>27</v>
      </c>
      <c r="C39" t="s">
        <v>23</v>
      </c>
      <c r="D39" s="37">
        <f t="shared" si="0"/>
        <v>3</v>
      </c>
      <c r="E39" s="6">
        <v>30</v>
      </c>
      <c r="F39" s="8">
        <v>90</v>
      </c>
      <c r="G39" s="4">
        <v>0</v>
      </c>
      <c r="H39" s="4">
        <v>0</v>
      </c>
      <c r="I39" s="8">
        <v>7.8</v>
      </c>
      <c r="J39" s="8">
        <v>82.2</v>
      </c>
      <c r="K39" s="8">
        <v>0</v>
      </c>
      <c r="L39" s="8">
        <v>82.2</v>
      </c>
      <c r="M39" s="1">
        <v>1</v>
      </c>
      <c r="N39" s="8">
        <v>0</v>
      </c>
    </row>
    <row r="40" spans="1:14" x14ac:dyDescent="0.35">
      <c r="A40" t="s">
        <v>32</v>
      </c>
      <c r="B40" t="s">
        <v>33</v>
      </c>
      <c r="C40" t="s">
        <v>23</v>
      </c>
      <c r="D40" s="37">
        <f t="shared" si="0"/>
        <v>8</v>
      </c>
      <c r="E40" s="6">
        <v>3</v>
      </c>
      <c r="F40" s="8">
        <v>24</v>
      </c>
      <c r="G40" s="4">
        <v>0</v>
      </c>
      <c r="H40" s="4">
        <v>0</v>
      </c>
      <c r="I40" s="8">
        <v>1.6</v>
      </c>
      <c r="J40" s="8">
        <v>22.4</v>
      </c>
      <c r="K40" s="8">
        <v>0</v>
      </c>
      <c r="L40" s="8">
        <v>22.4</v>
      </c>
      <c r="M40" s="1">
        <v>1</v>
      </c>
      <c r="N40" s="8">
        <v>0</v>
      </c>
    </row>
    <row r="41" spans="1:14" x14ac:dyDescent="0.35">
      <c r="A41" t="s">
        <v>30</v>
      </c>
      <c r="B41" t="s">
        <v>31</v>
      </c>
      <c r="C41" t="s">
        <v>23</v>
      </c>
      <c r="D41" s="37">
        <f t="shared" si="0"/>
        <v>6.1224489795918364</v>
      </c>
      <c r="E41" s="6">
        <v>49</v>
      </c>
      <c r="F41" s="8">
        <v>300</v>
      </c>
      <c r="G41" s="4">
        <v>0</v>
      </c>
      <c r="H41" s="4">
        <v>0</v>
      </c>
      <c r="I41" s="8">
        <v>17.91</v>
      </c>
      <c r="J41" s="8">
        <v>282.08999999999997</v>
      </c>
      <c r="K41" s="8">
        <v>0</v>
      </c>
      <c r="L41" s="8">
        <v>282.08999999999997</v>
      </c>
      <c r="M41" s="1">
        <v>1</v>
      </c>
      <c r="N41" s="8">
        <v>0</v>
      </c>
    </row>
    <row r="42" spans="1:14" x14ac:dyDescent="0.35">
      <c r="A42" t="s">
        <v>28</v>
      </c>
      <c r="B42" t="s">
        <v>29</v>
      </c>
      <c r="C42" t="s">
        <v>23</v>
      </c>
      <c r="D42" s="37">
        <f t="shared" si="0"/>
        <v>3</v>
      </c>
      <c r="E42" s="6">
        <v>11</v>
      </c>
      <c r="F42" s="8">
        <v>33</v>
      </c>
      <c r="G42" s="4">
        <v>0</v>
      </c>
      <c r="H42" s="4">
        <v>0</v>
      </c>
      <c r="I42" s="8">
        <v>1.2</v>
      </c>
      <c r="J42" s="8">
        <v>31.8</v>
      </c>
      <c r="K42" s="8">
        <v>0</v>
      </c>
      <c r="L42" s="8">
        <v>31.8</v>
      </c>
      <c r="M42" s="1">
        <v>1</v>
      </c>
      <c r="N42" s="8">
        <v>0</v>
      </c>
    </row>
    <row r="43" spans="1:14" ht="15" thickBot="1" x14ac:dyDescent="0.4">
      <c r="E43" s="9">
        <f t="shared" ref="E43:L43" si="2">SUM(E29:E42)</f>
        <v>302</v>
      </c>
      <c r="F43" s="21">
        <f t="shared" si="2"/>
        <v>1664.4</v>
      </c>
      <c r="G43" s="9">
        <f t="shared" si="2"/>
        <v>0</v>
      </c>
      <c r="H43" s="9">
        <f t="shared" si="2"/>
        <v>0</v>
      </c>
      <c r="I43" s="21">
        <f t="shared" si="2"/>
        <v>64.81</v>
      </c>
      <c r="J43" s="21">
        <f t="shared" si="2"/>
        <v>1599.5900000000001</v>
      </c>
      <c r="K43" s="21">
        <f t="shared" si="2"/>
        <v>0</v>
      </c>
      <c r="L43" s="21">
        <f t="shared" si="2"/>
        <v>1599.5900000000001</v>
      </c>
      <c r="M43" s="1"/>
    </row>
    <row r="44" spans="1:14" ht="15" thickTop="1" x14ac:dyDescent="0.35">
      <c r="A44" s="15" t="s">
        <v>279</v>
      </c>
      <c r="M44" s="1"/>
    </row>
    <row r="45" spans="1:14" x14ac:dyDescent="0.35">
      <c r="A45" t="s">
        <v>85</v>
      </c>
      <c r="B45" t="s">
        <v>86</v>
      </c>
      <c r="C45" t="s">
        <v>84</v>
      </c>
      <c r="D45" s="37">
        <f t="shared" ref="D45:D68" si="3">F45/E45</f>
        <v>7</v>
      </c>
      <c r="E45" s="6">
        <v>27</v>
      </c>
      <c r="F45" s="8">
        <v>189</v>
      </c>
      <c r="G45" s="4">
        <v>0</v>
      </c>
      <c r="H45" s="4">
        <v>0</v>
      </c>
      <c r="I45" s="8">
        <v>2.1</v>
      </c>
      <c r="J45" s="8">
        <v>186.9</v>
      </c>
      <c r="K45" s="8">
        <v>0</v>
      </c>
      <c r="L45" s="8">
        <v>186.9</v>
      </c>
      <c r="M45" s="1">
        <v>1</v>
      </c>
      <c r="N45" s="8">
        <v>0</v>
      </c>
    </row>
    <row r="46" spans="1:14" x14ac:dyDescent="0.35">
      <c r="A46" t="s">
        <v>87</v>
      </c>
      <c r="B46" t="s">
        <v>88</v>
      </c>
      <c r="C46" t="s">
        <v>84</v>
      </c>
      <c r="D46" s="37">
        <f t="shared" si="3"/>
        <v>12</v>
      </c>
      <c r="E46" s="6">
        <v>16</v>
      </c>
      <c r="F46" s="8">
        <v>192</v>
      </c>
      <c r="G46" s="4">
        <v>0</v>
      </c>
      <c r="H46" s="4">
        <v>0</v>
      </c>
      <c r="I46" s="8">
        <v>7.2</v>
      </c>
      <c r="J46" s="8">
        <v>184.8</v>
      </c>
      <c r="K46" s="8">
        <v>0</v>
      </c>
      <c r="L46" s="8">
        <v>184.8</v>
      </c>
      <c r="M46" s="1">
        <v>1</v>
      </c>
      <c r="N46" s="8">
        <v>0</v>
      </c>
    </row>
    <row r="47" spans="1:14" x14ac:dyDescent="0.35">
      <c r="A47" t="s">
        <v>82</v>
      </c>
      <c r="B47" t="s">
        <v>83</v>
      </c>
      <c r="C47" t="s">
        <v>84</v>
      </c>
      <c r="D47" s="37">
        <f t="shared" si="3"/>
        <v>17</v>
      </c>
      <c r="E47" s="6">
        <v>7</v>
      </c>
      <c r="F47" s="8">
        <v>119</v>
      </c>
      <c r="G47" s="4">
        <v>0</v>
      </c>
      <c r="H47" s="4">
        <v>0</v>
      </c>
      <c r="I47" s="8">
        <v>3.4</v>
      </c>
      <c r="J47" s="8">
        <v>115.6</v>
      </c>
      <c r="K47" s="8">
        <v>0</v>
      </c>
      <c r="L47" s="8">
        <v>115.6</v>
      </c>
      <c r="M47" s="1">
        <v>1</v>
      </c>
      <c r="N47" s="8">
        <v>0</v>
      </c>
    </row>
    <row r="48" spans="1:14" x14ac:dyDescent="0.35">
      <c r="A48" t="s">
        <v>91</v>
      </c>
      <c r="B48" t="s">
        <v>92</v>
      </c>
      <c r="C48" t="s">
        <v>84</v>
      </c>
      <c r="D48" s="37">
        <f t="shared" si="3"/>
        <v>5.8</v>
      </c>
      <c r="E48" s="6">
        <v>12</v>
      </c>
      <c r="F48" s="8">
        <v>69.599999999999994</v>
      </c>
      <c r="G48" s="4">
        <v>0</v>
      </c>
      <c r="H48" s="4">
        <v>0</v>
      </c>
      <c r="I48" s="8">
        <v>1.94</v>
      </c>
      <c r="J48" s="8">
        <v>67.66</v>
      </c>
      <c r="K48" s="8">
        <v>0</v>
      </c>
      <c r="L48" s="8">
        <v>67.66</v>
      </c>
      <c r="M48" s="1">
        <v>1</v>
      </c>
      <c r="N48" s="8">
        <v>0</v>
      </c>
    </row>
    <row r="49" spans="1:14" x14ac:dyDescent="0.35">
      <c r="A49" t="s">
        <v>93</v>
      </c>
      <c r="B49" t="s">
        <v>94</v>
      </c>
      <c r="C49" t="s">
        <v>84</v>
      </c>
      <c r="D49" s="37">
        <f t="shared" si="3"/>
        <v>2</v>
      </c>
      <c r="E49" s="6">
        <v>15</v>
      </c>
      <c r="F49" s="8">
        <v>30</v>
      </c>
      <c r="G49" s="4">
        <v>0</v>
      </c>
      <c r="H49" s="4">
        <v>0</v>
      </c>
      <c r="I49" s="8">
        <v>0.8</v>
      </c>
      <c r="J49" s="8">
        <v>29.2</v>
      </c>
      <c r="K49" s="8">
        <v>0</v>
      </c>
      <c r="L49" s="8">
        <v>29.2</v>
      </c>
      <c r="M49" s="1">
        <v>1</v>
      </c>
      <c r="N49" s="8">
        <v>0</v>
      </c>
    </row>
    <row r="50" spans="1:14" x14ac:dyDescent="0.35">
      <c r="A50" t="s">
        <v>254</v>
      </c>
      <c r="B50">
        <v>10041</v>
      </c>
      <c r="C50" t="s">
        <v>84</v>
      </c>
      <c r="D50" s="37">
        <f t="shared" ref="D50:D57" si="4">F50/E50</f>
        <v>11</v>
      </c>
      <c r="E50" s="6">
        <v>1</v>
      </c>
      <c r="F50" s="8">
        <v>11</v>
      </c>
      <c r="G50" s="4">
        <v>0</v>
      </c>
      <c r="H50" s="4">
        <v>0</v>
      </c>
      <c r="I50" s="8">
        <v>0.86</v>
      </c>
      <c r="J50" s="8">
        <v>10.14</v>
      </c>
      <c r="K50" s="8">
        <v>0</v>
      </c>
      <c r="L50" s="8">
        <v>10.14</v>
      </c>
      <c r="M50" s="1">
        <v>1</v>
      </c>
      <c r="N50" s="8">
        <v>0</v>
      </c>
    </row>
    <row r="51" spans="1:14" x14ac:dyDescent="0.35">
      <c r="A51" t="s">
        <v>97</v>
      </c>
      <c r="B51" t="s">
        <v>98</v>
      </c>
      <c r="C51" t="s">
        <v>84</v>
      </c>
      <c r="D51" s="37">
        <f t="shared" si="4"/>
        <v>7.5</v>
      </c>
      <c r="E51" s="6">
        <v>12</v>
      </c>
      <c r="F51" s="8">
        <v>90</v>
      </c>
      <c r="G51" s="4">
        <v>0</v>
      </c>
      <c r="H51" s="4">
        <v>0</v>
      </c>
      <c r="I51" s="8">
        <v>10.76</v>
      </c>
      <c r="J51" s="8">
        <v>79.239999999999995</v>
      </c>
      <c r="K51" s="8">
        <v>0</v>
      </c>
      <c r="L51" s="8">
        <v>79.239999999999995</v>
      </c>
      <c r="M51" s="1">
        <v>1</v>
      </c>
      <c r="N51" s="8">
        <v>0</v>
      </c>
    </row>
    <row r="52" spans="1:14" x14ac:dyDescent="0.35">
      <c r="A52" t="s">
        <v>95</v>
      </c>
      <c r="B52" t="s">
        <v>96</v>
      </c>
      <c r="C52" t="s">
        <v>84</v>
      </c>
      <c r="D52" s="37">
        <f t="shared" si="4"/>
        <v>4.5</v>
      </c>
      <c r="E52" s="6">
        <v>32</v>
      </c>
      <c r="F52" s="8">
        <v>144</v>
      </c>
      <c r="G52" s="4">
        <v>0</v>
      </c>
      <c r="H52" s="4">
        <v>0</v>
      </c>
      <c r="I52" s="8">
        <v>8.5500000000000007</v>
      </c>
      <c r="J52" s="8">
        <v>135.44999999999999</v>
      </c>
      <c r="K52" s="8">
        <v>0</v>
      </c>
      <c r="L52" s="8">
        <v>135.44999999999999</v>
      </c>
      <c r="M52" s="1">
        <v>1</v>
      </c>
      <c r="N52" s="8">
        <v>0</v>
      </c>
    </row>
    <row r="53" spans="1:14" x14ac:dyDescent="0.35">
      <c r="A53" t="s">
        <v>99</v>
      </c>
      <c r="B53" t="s">
        <v>100</v>
      </c>
      <c r="C53" t="s">
        <v>84</v>
      </c>
      <c r="D53" s="37">
        <f t="shared" si="4"/>
        <v>4</v>
      </c>
      <c r="E53" s="6">
        <v>14</v>
      </c>
      <c r="F53" s="8">
        <v>56</v>
      </c>
      <c r="G53" s="4">
        <v>1</v>
      </c>
      <c r="H53" s="4">
        <v>4</v>
      </c>
      <c r="I53" s="8">
        <v>1.2</v>
      </c>
      <c r="J53" s="8">
        <v>50.8</v>
      </c>
      <c r="K53" s="8">
        <v>0</v>
      </c>
      <c r="L53" s="8">
        <v>50.8</v>
      </c>
      <c r="M53" s="1">
        <v>1</v>
      </c>
      <c r="N53" s="8">
        <v>0</v>
      </c>
    </row>
    <row r="54" spans="1:14" x14ac:dyDescent="0.35">
      <c r="A54" t="s">
        <v>101</v>
      </c>
      <c r="B54" t="s">
        <v>102</v>
      </c>
      <c r="C54" t="s">
        <v>84</v>
      </c>
      <c r="D54" s="37">
        <f t="shared" si="4"/>
        <v>6</v>
      </c>
      <c r="E54" s="6">
        <v>2</v>
      </c>
      <c r="F54" s="8">
        <v>12</v>
      </c>
      <c r="G54" s="4">
        <v>0</v>
      </c>
      <c r="H54" s="4">
        <v>0</v>
      </c>
      <c r="I54" s="8">
        <v>0</v>
      </c>
      <c r="J54" s="8">
        <v>12</v>
      </c>
      <c r="K54" s="8">
        <v>0</v>
      </c>
      <c r="L54" s="8">
        <v>12</v>
      </c>
      <c r="M54" s="1">
        <v>1</v>
      </c>
      <c r="N54" s="8">
        <v>0</v>
      </c>
    </row>
    <row r="55" spans="1:14" x14ac:dyDescent="0.35">
      <c r="A55" t="s">
        <v>256</v>
      </c>
      <c r="B55">
        <v>10031</v>
      </c>
      <c r="C55" t="s">
        <v>84</v>
      </c>
      <c r="D55" s="37">
        <f t="shared" si="4"/>
        <v>3.8000000000000003</v>
      </c>
      <c r="E55" s="6">
        <v>7</v>
      </c>
      <c r="F55" s="8">
        <v>26.6</v>
      </c>
      <c r="G55" s="4">
        <v>0</v>
      </c>
      <c r="H55" s="4">
        <v>0</v>
      </c>
      <c r="I55" s="8">
        <v>0.76</v>
      </c>
      <c r="J55" s="8">
        <v>25.84</v>
      </c>
      <c r="K55" s="8">
        <v>0</v>
      </c>
      <c r="L55" s="8">
        <v>25.84</v>
      </c>
      <c r="M55" s="1">
        <v>1</v>
      </c>
      <c r="N55" s="8">
        <v>0</v>
      </c>
    </row>
    <row r="56" spans="1:14" x14ac:dyDescent="0.35">
      <c r="A56" t="s">
        <v>241</v>
      </c>
      <c r="B56">
        <v>10091</v>
      </c>
      <c r="C56" t="s">
        <v>84</v>
      </c>
      <c r="D56" s="37">
        <f t="shared" si="4"/>
        <v>1.5</v>
      </c>
      <c r="E56" s="6">
        <v>1</v>
      </c>
      <c r="F56" s="8">
        <v>1.5</v>
      </c>
      <c r="G56" s="4">
        <v>0</v>
      </c>
      <c r="H56" s="4">
        <v>0</v>
      </c>
      <c r="I56" s="8">
        <v>0.3</v>
      </c>
      <c r="J56" s="8">
        <v>1.2</v>
      </c>
      <c r="K56" s="8">
        <v>0</v>
      </c>
      <c r="L56" s="8">
        <v>1.2</v>
      </c>
      <c r="M56" s="1">
        <v>1</v>
      </c>
      <c r="N56" s="8">
        <v>0</v>
      </c>
    </row>
    <row r="57" spans="1:14" x14ac:dyDescent="0.35">
      <c r="A57" t="s">
        <v>240</v>
      </c>
      <c r="B57">
        <v>10090</v>
      </c>
      <c r="C57" t="s">
        <v>84</v>
      </c>
      <c r="D57" s="37">
        <f t="shared" si="4"/>
        <v>1</v>
      </c>
      <c r="E57" s="6">
        <v>44</v>
      </c>
      <c r="F57" s="8">
        <v>44</v>
      </c>
      <c r="G57" s="4">
        <v>0</v>
      </c>
      <c r="H57" s="4">
        <v>0</v>
      </c>
      <c r="I57" s="8">
        <v>0.8</v>
      </c>
      <c r="J57" s="8">
        <v>43.2</v>
      </c>
      <c r="K57" s="8">
        <v>0</v>
      </c>
      <c r="L57" s="8">
        <v>43.2</v>
      </c>
      <c r="M57" s="1">
        <v>1</v>
      </c>
      <c r="N57" s="8">
        <v>0</v>
      </c>
    </row>
    <row r="58" spans="1:14" ht="15" thickBot="1" x14ac:dyDescent="0.4">
      <c r="E58" s="9">
        <f t="shared" ref="E58:L58" si="5">SUM(E45:E57)</f>
        <v>190</v>
      </c>
      <c r="F58" s="21">
        <f t="shared" si="5"/>
        <v>984.7</v>
      </c>
      <c r="G58" s="9">
        <f t="shared" si="5"/>
        <v>1</v>
      </c>
      <c r="H58" s="9">
        <f t="shared" si="5"/>
        <v>4</v>
      </c>
      <c r="I58" s="21">
        <f t="shared" si="5"/>
        <v>38.669999999999995</v>
      </c>
      <c r="J58" s="21">
        <f t="shared" si="5"/>
        <v>942.03000000000009</v>
      </c>
      <c r="K58" s="21">
        <f t="shared" si="5"/>
        <v>0</v>
      </c>
      <c r="L58" s="21">
        <f t="shared" si="5"/>
        <v>942.03000000000009</v>
      </c>
      <c r="M58" s="1"/>
    </row>
    <row r="59" spans="1:14" ht="15" thickTop="1" x14ac:dyDescent="0.35">
      <c r="A59" s="15" t="s">
        <v>285</v>
      </c>
    </row>
    <row r="60" spans="1:14" x14ac:dyDescent="0.35">
      <c r="A60" t="s">
        <v>255</v>
      </c>
      <c r="B60">
        <v>10035</v>
      </c>
      <c r="C60" t="s">
        <v>209</v>
      </c>
      <c r="D60" s="37">
        <f t="shared" ref="D60:D66" si="6">F60/E60</f>
        <v>3.8000000000000003</v>
      </c>
      <c r="E60" s="6">
        <v>14</v>
      </c>
      <c r="F60" s="8">
        <v>53.2</v>
      </c>
      <c r="G60" s="4">
        <v>0</v>
      </c>
      <c r="H60" s="4">
        <v>0</v>
      </c>
      <c r="I60" s="8">
        <v>1.9</v>
      </c>
      <c r="J60" s="8">
        <v>51.3</v>
      </c>
      <c r="K60" s="8">
        <v>0</v>
      </c>
      <c r="L60" s="8">
        <v>51.3</v>
      </c>
      <c r="M60" s="1">
        <v>1</v>
      </c>
      <c r="N60" s="8">
        <v>0</v>
      </c>
    </row>
    <row r="61" spans="1:14" x14ac:dyDescent="0.35">
      <c r="A61" t="s">
        <v>235</v>
      </c>
      <c r="B61">
        <v>10045</v>
      </c>
      <c r="C61" t="s">
        <v>209</v>
      </c>
      <c r="D61" s="37">
        <f t="shared" si="6"/>
        <v>5</v>
      </c>
      <c r="E61" s="6">
        <v>7</v>
      </c>
      <c r="F61" s="8">
        <v>35</v>
      </c>
      <c r="G61" s="4">
        <v>0</v>
      </c>
      <c r="H61" s="4">
        <v>0</v>
      </c>
      <c r="I61" s="8">
        <v>1</v>
      </c>
      <c r="J61" s="8">
        <v>34</v>
      </c>
      <c r="K61" s="8">
        <v>0</v>
      </c>
      <c r="L61" s="8">
        <v>34</v>
      </c>
      <c r="M61" s="1">
        <v>1</v>
      </c>
      <c r="N61" s="8">
        <v>0</v>
      </c>
    </row>
    <row r="62" spans="1:14" x14ac:dyDescent="0.35">
      <c r="A62" t="s">
        <v>253</v>
      </c>
      <c r="B62">
        <v>10047</v>
      </c>
      <c r="C62" t="s">
        <v>209</v>
      </c>
      <c r="D62" s="37">
        <f t="shared" si="6"/>
        <v>5</v>
      </c>
      <c r="E62" s="6">
        <v>17</v>
      </c>
      <c r="F62" s="8">
        <v>85</v>
      </c>
      <c r="G62" s="4">
        <v>0</v>
      </c>
      <c r="H62" s="4">
        <v>0</v>
      </c>
      <c r="I62" s="8">
        <v>3</v>
      </c>
      <c r="J62" s="8">
        <v>82</v>
      </c>
      <c r="K62" s="8">
        <v>0</v>
      </c>
      <c r="L62" s="8">
        <v>82</v>
      </c>
      <c r="M62" s="1">
        <v>1</v>
      </c>
      <c r="N62" s="8">
        <v>0</v>
      </c>
    </row>
    <row r="63" spans="1:14" x14ac:dyDescent="0.35">
      <c r="A63" t="s">
        <v>252</v>
      </c>
      <c r="B63">
        <v>10050</v>
      </c>
      <c r="C63" t="s">
        <v>209</v>
      </c>
      <c r="D63" s="37">
        <f t="shared" si="6"/>
        <v>5.8</v>
      </c>
      <c r="E63" s="6">
        <v>2</v>
      </c>
      <c r="F63" s="8">
        <v>11.6</v>
      </c>
      <c r="G63" s="4">
        <v>0</v>
      </c>
      <c r="H63" s="4">
        <v>0</v>
      </c>
      <c r="I63" s="8">
        <v>1.94</v>
      </c>
      <c r="J63" s="8">
        <v>9.66</v>
      </c>
      <c r="K63" s="8">
        <v>0</v>
      </c>
      <c r="L63" s="8">
        <v>9.66</v>
      </c>
      <c r="M63" s="1">
        <v>1</v>
      </c>
      <c r="N63" s="8">
        <v>0</v>
      </c>
    </row>
    <row r="64" spans="1:14" x14ac:dyDescent="0.35">
      <c r="A64" t="s">
        <v>251</v>
      </c>
      <c r="B64">
        <v>10052</v>
      </c>
      <c r="C64" t="s">
        <v>209</v>
      </c>
      <c r="D64" s="37">
        <f t="shared" si="6"/>
        <v>5.8</v>
      </c>
      <c r="E64" s="6">
        <v>7</v>
      </c>
      <c r="F64" s="8">
        <v>40.6</v>
      </c>
      <c r="G64" s="4">
        <v>0</v>
      </c>
      <c r="H64" s="4">
        <v>0</v>
      </c>
      <c r="I64" s="8">
        <v>1.1599999999999999</v>
      </c>
      <c r="J64" s="8">
        <v>39.44</v>
      </c>
      <c r="K64" s="8">
        <v>0</v>
      </c>
      <c r="L64" s="8">
        <v>39.44</v>
      </c>
      <c r="M64" s="1">
        <v>1</v>
      </c>
      <c r="N64" s="8">
        <v>0</v>
      </c>
    </row>
    <row r="65" spans="1:14" x14ac:dyDescent="0.35">
      <c r="A65" t="s">
        <v>258</v>
      </c>
      <c r="B65">
        <v>10053</v>
      </c>
      <c r="C65" t="s">
        <v>209</v>
      </c>
      <c r="D65" s="37">
        <f t="shared" si="6"/>
        <v>9</v>
      </c>
      <c r="E65" s="6">
        <v>2</v>
      </c>
      <c r="F65" s="8">
        <v>18</v>
      </c>
      <c r="G65" s="4">
        <v>0</v>
      </c>
      <c r="H65" s="4">
        <v>0</v>
      </c>
      <c r="I65" s="8">
        <v>2.5</v>
      </c>
      <c r="J65" s="8">
        <v>15.5</v>
      </c>
      <c r="K65" s="8">
        <v>0</v>
      </c>
      <c r="L65" s="8">
        <v>15.5</v>
      </c>
      <c r="M65" s="1">
        <v>1</v>
      </c>
      <c r="N65" s="8">
        <v>0</v>
      </c>
    </row>
    <row r="66" spans="1:14" x14ac:dyDescent="0.35">
      <c r="A66" t="s">
        <v>257</v>
      </c>
      <c r="B66">
        <v>10029</v>
      </c>
      <c r="C66" t="s">
        <v>209</v>
      </c>
      <c r="D66" s="37">
        <f t="shared" si="6"/>
        <v>5.8</v>
      </c>
      <c r="E66" s="6">
        <v>11</v>
      </c>
      <c r="F66" s="8">
        <v>63.8</v>
      </c>
      <c r="G66" s="4">
        <v>0</v>
      </c>
      <c r="H66" s="4">
        <v>0</v>
      </c>
      <c r="I66" s="8">
        <v>1.74</v>
      </c>
      <c r="J66" s="8">
        <v>62.06</v>
      </c>
      <c r="K66" s="8">
        <v>0</v>
      </c>
      <c r="L66" s="8">
        <v>62.06</v>
      </c>
      <c r="M66" s="1">
        <v>1</v>
      </c>
      <c r="N66" s="8">
        <v>0</v>
      </c>
    </row>
    <row r="67" spans="1:14" x14ac:dyDescent="0.35">
      <c r="A67" t="s">
        <v>237</v>
      </c>
      <c r="B67" t="s">
        <v>236</v>
      </c>
      <c r="C67" t="s">
        <v>209</v>
      </c>
      <c r="D67" s="37">
        <f t="shared" si="3"/>
        <v>3.8000000000000003</v>
      </c>
      <c r="E67" s="6">
        <v>6</v>
      </c>
      <c r="F67" s="8">
        <v>22.8</v>
      </c>
      <c r="G67" s="4">
        <v>0</v>
      </c>
      <c r="H67" s="4">
        <v>0</v>
      </c>
      <c r="I67" s="8">
        <v>0</v>
      </c>
      <c r="J67" s="8">
        <v>22.8</v>
      </c>
      <c r="K67" s="8">
        <v>0</v>
      </c>
      <c r="L67" s="8">
        <v>22.8</v>
      </c>
      <c r="M67" s="1">
        <v>1</v>
      </c>
      <c r="N67" s="8">
        <v>0</v>
      </c>
    </row>
    <row r="68" spans="1:14" x14ac:dyDescent="0.35">
      <c r="A68" t="s">
        <v>232</v>
      </c>
      <c r="B68" t="s">
        <v>231</v>
      </c>
      <c r="C68" t="s">
        <v>209</v>
      </c>
      <c r="D68" s="37">
        <f t="shared" si="3"/>
        <v>6</v>
      </c>
      <c r="E68" s="6">
        <v>2</v>
      </c>
      <c r="F68" s="8">
        <v>12</v>
      </c>
      <c r="G68" s="4">
        <v>0</v>
      </c>
      <c r="H68" s="4">
        <v>0</v>
      </c>
      <c r="I68" s="8">
        <v>0</v>
      </c>
      <c r="J68" s="8">
        <v>12</v>
      </c>
      <c r="K68" s="8">
        <v>0</v>
      </c>
      <c r="L68" s="8">
        <v>12</v>
      </c>
      <c r="M68" s="1">
        <v>1</v>
      </c>
      <c r="N68" s="8">
        <v>0</v>
      </c>
    </row>
    <row r="69" spans="1:14" x14ac:dyDescent="0.35">
      <c r="A69" t="s">
        <v>226</v>
      </c>
      <c r="B69">
        <v>10007</v>
      </c>
      <c r="C69" t="s">
        <v>209</v>
      </c>
      <c r="D69" s="37">
        <f>F69/E69</f>
        <v>6.8719999999999999</v>
      </c>
      <c r="E69" s="6">
        <v>75</v>
      </c>
      <c r="F69" s="8">
        <v>515.4</v>
      </c>
      <c r="G69" s="4">
        <v>0</v>
      </c>
      <c r="H69" s="4">
        <v>0</v>
      </c>
      <c r="I69" s="8">
        <v>13.02</v>
      </c>
      <c r="J69" s="8">
        <v>502.38</v>
      </c>
      <c r="K69" s="8">
        <v>0</v>
      </c>
      <c r="L69" s="8">
        <v>502.38</v>
      </c>
      <c r="M69" s="1">
        <v>1</v>
      </c>
      <c r="N69" s="8">
        <v>0</v>
      </c>
    </row>
    <row r="70" spans="1:14" ht="15" thickBot="1" x14ac:dyDescent="0.4">
      <c r="E70" s="9">
        <f t="shared" ref="E70:L70" si="7">SUM(E60:E69)</f>
        <v>143</v>
      </c>
      <c r="F70" s="21">
        <f t="shared" si="7"/>
        <v>857.4</v>
      </c>
      <c r="G70" s="9">
        <f t="shared" si="7"/>
        <v>0</v>
      </c>
      <c r="H70" s="9">
        <f t="shared" si="7"/>
        <v>0</v>
      </c>
      <c r="I70" s="21">
        <f t="shared" si="7"/>
        <v>26.259999999999998</v>
      </c>
      <c r="J70" s="21">
        <f t="shared" si="7"/>
        <v>831.1400000000001</v>
      </c>
      <c r="K70" s="21">
        <f t="shared" si="7"/>
        <v>0</v>
      </c>
      <c r="L70" s="21">
        <f t="shared" si="7"/>
        <v>831.1400000000001</v>
      </c>
      <c r="M70" s="1"/>
    </row>
    <row r="71" spans="1:14" ht="15" thickTop="1" x14ac:dyDescent="0.35">
      <c r="A71" s="15" t="s">
        <v>280</v>
      </c>
    </row>
    <row r="72" spans="1:14" x14ac:dyDescent="0.35">
      <c r="A72" t="s">
        <v>106</v>
      </c>
      <c r="B72" t="s">
        <v>107</v>
      </c>
      <c r="C72" t="s">
        <v>105</v>
      </c>
      <c r="D72" s="37">
        <f>F72/E72</f>
        <v>2.8000000000000003</v>
      </c>
      <c r="E72" s="6">
        <v>11</v>
      </c>
      <c r="F72" s="8">
        <v>30.8</v>
      </c>
      <c r="G72" s="4">
        <v>0</v>
      </c>
      <c r="H72" s="4">
        <v>0</v>
      </c>
      <c r="I72" s="8">
        <v>0.56000000000000005</v>
      </c>
      <c r="J72" s="8">
        <v>30.24</v>
      </c>
      <c r="K72" s="8">
        <v>0</v>
      </c>
      <c r="L72" s="8">
        <v>30.24</v>
      </c>
      <c r="M72" s="1">
        <v>1</v>
      </c>
      <c r="N72" s="8">
        <v>0</v>
      </c>
    </row>
    <row r="73" spans="1:14" x14ac:dyDescent="0.35">
      <c r="A73" t="s">
        <v>103</v>
      </c>
      <c r="B73" t="s">
        <v>104</v>
      </c>
      <c r="C73" t="s">
        <v>105</v>
      </c>
      <c r="D73" s="37">
        <f t="shared" ref="D73:D90" si="8">F73/E73</f>
        <v>3.8000000000000003</v>
      </c>
      <c r="E73" s="6">
        <v>28</v>
      </c>
      <c r="F73" s="8">
        <v>106.4</v>
      </c>
      <c r="G73" s="4">
        <v>0</v>
      </c>
      <c r="H73" s="4">
        <v>0</v>
      </c>
      <c r="I73" s="8">
        <v>1.9</v>
      </c>
      <c r="J73" s="8">
        <v>104.5</v>
      </c>
      <c r="K73" s="8">
        <v>0</v>
      </c>
      <c r="L73" s="8">
        <v>104.5</v>
      </c>
      <c r="M73" s="1">
        <v>1</v>
      </c>
      <c r="N73" s="8">
        <v>0</v>
      </c>
    </row>
    <row r="74" spans="1:14" x14ac:dyDescent="0.35">
      <c r="A74" t="s">
        <v>133</v>
      </c>
      <c r="B74" t="s">
        <v>134</v>
      </c>
      <c r="C74" t="s">
        <v>105</v>
      </c>
      <c r="D74" s="37">
        <f t="shared" si="8"/>
        <v>2.5333333333333332</v>
      </c>
      <c r="E74" s="6">
        <v>15</v>
      </c>
      <c r="F74" s="8">
        <v>38</v>
      </c>
      <c r="G74" s="4">
        <v>0</v>
      </c>
      <c r="H74" s="4">
        <v>0</v>
      </c>
      <c r="I74" s="8">
        <v>0.75</v>
      </c>
      <c r="J74" s="8">
        <v>37.25</v>
      </c>
      <c r="K74" s="8">
        <v>0</v>
      </c>
      <c r="L74" s="8">
        <v>37.25</v>
      </c>
      <c r="M74" s="1">
        <v>1</v>
      </c>
      <c r="N74" s="8">
        <v>0</v>
      </c>
    </row>
    <row r="75" spans="1:14" x14ac:dyDescent="0.35">
      <c r="A75" t="s">
        <v>131</v>
      </c>
      <c r="B75" t="s">
        <v>132</v>
      </c>
      <c r="C75" t="s">
        <v>105</v>
      </c>
      <c r="D75" s="37">
        <f t="shared" si="8"/>
        <v>3.6739130434782608</v>
      </c>
      <c r="E75" s="6">
        <v>46</v>
      </c>
      <c r="F75" s="8">
        <v>169</v>
      </c>
      <c r="G75" s="4">
        <v>0</v>
      </c>
      <c r="H75" s="4">
        <v>0</v>
      </c>
      <c r="I75" s="8">
        <v>2.5499999999999998</v>
      </c>
      <c r="J75" s="8">
        <v>166.45</v>
      </c>
      <c r="K75" s="8">
        <v>0</v>
      </c>
      <c r="L75" s="8">
        <v>166.45</v>
      </c>
      <c r="M75" s="1">
        <v>1</v>
      </c>
      <c r="N75" s="8">
        <v>0</v>
      </c>
    </row>
    <row r="76" spans="1:14" x14ac:dyDescent="0.35">
      <c r="A76" t="s">
        <v>139</v>
      </c>
      <c r="B76" t="s">
        <v>140</v>
      </c>
      <c r="C76" t="s">
        <v>105</v>
      </c>
      <c r="D76" s="37">
        <f t="shared" si="8"/>
        <v>2</v>
      </c>
      <c r="E76" s="6">
        <v>24</v>
      </c>
      <c r="F76" s="8">
        <v>48</v>
      </c>
      <c r="G76" s="4">
        <v>0</v>
      </c>
      <c r="H76" s="4">
        <v>0</v>
      </c>
      <c r="I76" s="8">
        <v>2.2000000000000002</v>
      </c>
      <c r="J76" s="8">
        <v>45.8</v>
      </c>
      <c r="K76" s="8">
        <v>0</v>
      </c>
      <c r="L76" s="8">
        <v>45.8</v>
      </c>
      <c r="M76" s="1">
        <v>1</v>
      </c>
      <c r="N76" s="8">
        <v>0</v>
      </c>
    </row>
    <row r="77" spans="1:14" x14ac:dyDescent="0.35">
      <c r="A77" t="s">
        <v>141</v>
      </c>
      <c r="B77" t="s">
        <v>142</v>
      </c>
      <c r="C77" t="s">
        <v>105</v>
      </c>
      <c r="D77" s="37">
        <f t="shared" si="8"/>
        <v>3</v>
      </c>
      <c r="E77" s="6">
        <v>48</v>
      </c>
      <c r="F77" s="8">
        <v>144</v>
      </c>
      <c r="G77" s="4">
        <v>0</v>
      </c>
      <c r="H77" s="4">
        <v>0</v>
      </c>
      <c r="I77" s="8">
        <v>5.0999999999999996</v>
      </c>
      <c r="J77" s="8">
        <v>138.9</v>
      </c>
      <c r="K77" s="8">
        <v>0</v>
      </c>
      <c r="L77" s="8">
        <v>138.9</v>
      </c>
      <c r="M77" s="1">
        <v>1</v>
      </c>
      <c r="N77" s="8">
        <v>0</v>
      </c>
    </row>
    <row r="78" spans="1:14" x14ac:dyDescent="0.35">
      <c r="A78" t="s">
        <v>145</v>
      </c>
      <c r="B78" t="s">
        <v>146</v>
      </c>
      <c r="C78" t="s">
        <v>105</v>
      </c>
      <c r="D78" s="37">
        <f t="shared" si="8"/>
        <v>2.0614035087719298</v>
      </c>
      <c r="E78" s="6">
        <v>57</v>
      </c>
      <c r="F78" s="8">
        <v>117.5</v>
      </c>
      <c r="G78" s="4">
        <v>0</v>
      </c>
      <c r="H78" s="4">
        <v>0</v>
      </c>
      <c r="I78" s="8">
        <v>4.8</v>
      </c>
      <c r="J78" s="8">
        <v>112.7</v>
      </c>
      <c r="K78" s="8">
        <v>0</v>
      </c>
      <c r="L78" s="8">
        <v>112.7</v>
      </c>
      <c r="M78" s="1">
        <v>1</v>
      </c>
      <c r="N78" s="8">
        <v>0</v>
      </c>
    </row>
    <row r="79" spans="1:14" x14ac:dyDescent="0.35">
      <c r="A79" t="s">
        <v>143</v>
      </c>
      <c r="B79" t="s">
        <v>144</v>
      </c>
      <c r="C79" t="s">
        <v>105</v>
      </c>
      <c r="D79" s="37">
        <f t="shared" si="8"/>
        <v>3.2267441860465116</v>
      </c>
      <c r="E79" s="6">
        <v>172</v>
      </c>
      <c r="F79" s="8">
        <v>555</v>
      </c>
      <c r="G79" s="4">
        <v>2</v>
      </c>
      <c r="H79" s="4">
        <v>6</v>
      </c>
      <c r="I79" s="8">
        <v>20.440000000000001</v>
      </c>
      <c r="J79" s="8">
        <v>528.55999999999995</v>
      </c>
      <c r="K79" s="8">
        <v>0</v>
      </c>
      <c r="L79" s="8">
        <v>528.55999999999995</v>
      </c>
      <c r="M79" s="1">
        <v>1</v>
      </c>
      <c r="N79" s="8">
        <v>0</v>
      </c>
    </row>
    <row r="80" spans="1:14" x14ac:dyDescent="0.35">
      <c r="A80" t="s">
        <v>149</v>
      </c>
      <c r="B80" t="s">
        <v>150</v>
      </c>
      <c r="C80" t="s">
        <v>105</v>
      </c>
      <c r="D80" s="37">
        <f t="shared" si="8"/>
        <v>2</v>
      </c>
      <c r="E80" s="6">
        <v>7</v>
      </c>
      <c r="F80" s="8">
        <v>14</v>
      </c>
      <c r="G80" s="4">
        <v>0</v>
      </c>
      <c r="H80" s="4">
        <v>0</v>
      </c>
      <c r="I80" s="8">
        <v>0.6</v>
      </c>
      <c r="J80" s="8">
        <v>13.4</v>
      </c>
      <c r="K80" s="8">
        <v>0</v>
      </c>
      <c r="L80" s="8">
        <v>13.4</v>
      </c>
      <c r="M80" s="1">
        <v>1</v>
      </c>
      <c r="N80" s="8">
        <v>0</v>
      </c>
    </row>
    <row r="81" spans="1:14" x14ac:dyDescent="0.35">
      <c r="A81" t="s">
        <v>147</v>
      </c>
      <c r="B81" t="s">
        <v>148</v>
      </c>
      <c r="C81" t="s">
        <v>105</v>
      </c>
      <c r="D81" s="37">
        <f t="shared" si="8"/>
        <v>3</v>
      </c>
      <c r="E81" s="6">
        <v>15</v>
      </c>
      <c r="F81" s="8">
        <v>45</v>
      </c>
      <c r="G81" s="4">
        <v>0</v>
      </c>
      <c r="H81" s="4">
        <v>0</v>
      </c>
      <c r="I81" s="8">
        <v>1.2</v>
      </c>
      <c r="J81" s="8">
        <v>43.8</v>
      </c>
      <c r="K81" s="8">
        <v>0</v>
      </c>
      <c r="L81" s="8">
        <v>43.8</v>
      </c>
      <c r="M81" s="1">
        <v>1</v>
      </c>
      <c r="N81" s="8">
        <v>0</v>
      </c>
    </row>
    <row r="82" spans="1:14" x14ac:dyDescent="0.35">
      <c r="A82" t="s">
        <v>151</v>
      </c>
      <c r="B82" t="s">
        <v>152</v>
      </c>
      <c r="C82" t="s">
        <v>105</v>
      </c>
      <c r="D82" s="37">
        <f t="shared" si="8"/>
        <v>3</v>
      </c>
      <c r="E82" s="6">
        <v>3</v>
      </c>
      <c r="F82" s="8">
        <v>9</v>
      </c>
      <c r="G82" s="4">
        <v>0</v>
      </c>
      <c r="H82" s="4">
        <v>0</v>
      </c>
      <c r="I82" s="8">
        <v>0</v>
      </c>
      <c r="J82" s="8">
        <v>9</v>
      </c>
      <c r="K82" s="8">
        <v>0</v>
      </c>
      <c r="L82" s="8">
        <v>9</v>
      </c>
      <c r="M82" s="1">
        <v>1</v>
      </c>
      <c r="N82" s="8">
        <v>0</v>
      </c>
    </row>
    <row r="83" spans="1:14" x14ac:dyDescent="0.35">
      <c r="A83" t="s">
        <v>159</v>
      </c>
      <c r="B83" t="s">
        <v>160</v>
      </c>
      <c r="C83" t="s">
        <v>105</v>
      </c>
      <c r="D83" s="37">
        <f t="shared" si="8"/>
        <v>2</v>
      </c>
      <c r="E83" s="6">
        <v>1</v>
      </c>
      <c r="F83" s="8">
        <v>2</v>
      </c>
      <c r="G83" s="4">
        <v>0</v>
      </c>
      <c r="H83" s="4">
        <v>0</v>
      </c>
      <c r="I83" s="8">
        <v>0</v>
      </c>
      <c r="J83" s="8">
        <v>2</v>
      </c>
      <c r="K83" s="8">
        <v>0</v>
      </c>
      <c r="L83" s="8">
        <v>2</v>
      </c>
      <c r="M83" s="1">
        <v>1</v>
      </c>
      <c r="N83" s="8">
        <v>0</v>
      </c>
    </row>
    <row r="84" spans="1:14" x14ac:dyDescent="0.35">
      <c r="A84" t="s">
        <v>157</v>
      </c>
      <c r="B84" t="s">
        <v>158</v>
      </c>
      <c r="C84" t="s">
        <v>105</v>
      </c>
      <c r="D84" s="37">
        <f t="shared" si="8"/>
        <v>3</v>
      </c>
      <c r="E84" s="6">
        <v>8</v>
      </c>
      <c r="F84" s="8">
        <v>24</v>
      </c>
      <c r="G84" s="4">
        <v>0</v>
      </c>
      <c r="H84" s="4">
        <v>0</v>
      </c>
      <c r="I84" s="8">
        <v>0.3</v>
      </c>
      <c r="J84" s="8">
        <v>23.7</v>
      </c>
      <c r="K84" s="8">
        <v>0</v>
      </c>
      <c r="L84" s="8">
        <v>23.7</v>
      </c>
      <c r="M84" s="1">
        <v>1</v>
      </c>
      <c r="N84" s="8">
        <v>0</v>
      </c>
    </row>
    <row r="85" spans="1:14" x14ac:dyDescent="0.35">
      <c r="A85" t="s">
        <v>161</v>
      </c>
      <c r="B85" t="s">
        <v>162</v>
      </c>
      <c r="C85" t="s">
        <v>105</v>
      </c>
      <c r="D85" s="37">
        <f t="shared" si="8"/>
        <v>3</v>
      </c>
      <c r="E85" s="6">
        <v>3</v>
      </c>
      <c r="F85" s="8">
        <v>9</v>
      </c>
      <c r="G85" s="4">
        <v>0</v>
      </c>
      <c r="H85" s="4">
        <v>0</v>
      </c>
      <c r="I85" s="8">
        <v>0</v>
      </c>
      <c r="J85" s="8">
        <v>9</v>
      </c>
      <c r="K85" s="8">
        <v>0</v>
      </c>
      <c r="L85" s="8">
        <v>9</v>
      </c>
      <c r="M85" s="1">
        <v>1</v>
      </c>
      <c r="N85" s="8">
        <v>0</v>
      </c>
    </row>
    <row r="86" spans="1:14" x14ac:dyDescent="0.35">
      <c r="A86" t="s">
        <v>108</v>
      </c>
      <c r="B86" t="s">
        <v>109</v>
      </c>
      <c r="C86" t="s">
        <v>105</v>
      </c>
      <c r="D86" s="37">
        <f t="shared" si="8"/>
        <v>3</v>
      </c>
      <c r="E86" s="6">
        <v>3</v>
      </c>
      <c r="F86" s="8">
        <v>9</v>
      </c>
      <c r="G86" s="4">
        <v>0</v>
      </c>
      <c r="H86" s="4">
        <v>0</v>
      </c>
      <c r="I86" s="8">
        <v>0.3</v>
      </c>
      <c r="J86" s="8">
        <v>8.6999999999999993</v>
      </c>
      <c r="K86" s="8">
        <v>0</v>
      </c>
      <c r="L86" s="8">
        <v>8.6999999999999993</v>
      </c>
      <c r="M86" s="1">
        <v>1</v>
      </c>
      <c r="N86" s="8">
        <v>0</v>
      </c>
    </row>
    <row r="87" spans="1:14" x14ac:dyDescent="0.35">
      <c r="A87" t="s">
        <v>114</v>
      </c>
      <c r="B87" t="s">
        <v>115</v>
      </c>
      <c r="C87" t="s">
        <v>105</v>
      </c>
      <c r="D87" s="37">
        <f t="shared" si="8"/>
        <v>2</v>
      </c>
      <c r="E87" s="6">
        <v>1</v>
      </c>
      <c r="F87" s="8">
        <v>2</v>
      </c>
      <c r="G87" s="4">
        <v>0</v>
      </c>
      <c r="H87" s="4">
        <v>0</v>
      </c>
      <c r="I87" s="8">
        <v>0</v>
      </c>
      <c r="J87" s="8">
        <v>2</v>
      </c>
      <c r="K87" s="8">
        <v>0</v>
      </c>
      <c r="L87" s="8">
        <v>2</v>
      </c>
      <c r="M87" s="1">
        <v>1</v>
      </c>
      <c r="N87" s="8">
        <v>0</v>
      </c>
    </row>
    <row r="88" spans="1:14" x14ac:dyDescent="0.35">
      <c r="A88" t="s">
        <v>112</v>
      </c>
      <c r="B88" t="s">
        <v>113</v>
      </c>
      <c r="C88" t="s">
        <v>105</v>
      </c>
      <c r="D88" s="37">
        <f t="shared" si="8"/>
        <v>3</v>
      </c>
      <c r="E88" s="6">
        <v>4</v>
      </c>
      <c r="F88" s="8">
        <v>12</v>
      </c>
      <c r="G88" s="4">
        <v>0</v>
      </c>
      <c r="H88" s="4">
        <v>0</v>
      </c>
      <c r="I88" s="8">
        <v>0.3</v>
      </c>
      <c r="J88" s="8">
        <v>11.7</v>
      </c>
      <c r="K88" s="8">
        <v>0</v>
      </c>
      <c r="L88" s="8">
        <v>11.7</v>
      </c>
      <c r="M88" s="1">
        <v>1</v>
      </c>
      <c r="N88" s="8">
        <v>0</v>
      </c>
    </row>
    <row r="89" spans="1:14" x14ac:dyDescent="0.35">
      <c r="A89" t="s">
        <v>222</v>
      </c>
      <c r="B89" t="s">
        <v>221</v>
      </c>
      <c r="C89" t="s">
        <v>105</v>
      </c>
      <c r="D89" s="37">
        <f t="shared" si="8"/>
        <v>2</v>
      </c>
      <c r="E89" s="6">
        <v>3</v>
      </c>
      <c r="F89" s="8">
        <v>6</v>
      </c>
      <c r="G89" s="4">
        <v>0</v>
      </c>
      <c r="H89" s="4">
        <v>0</v>
      </c>
      <c r="I89" s="8">
        <v>0.2</v>
      </c>
      <c r="J89" s="8">
        <v>5.8</v>
      </c>
      <c r="K89" s="8">
        <v>0</v>
      </c>
      <c r="L89" s="8">
        <v>5.8</v>
      </c>
      <c r="M89" s="1">
        <v>1</v>
      </c>
      <c r="N89" s="8">
        <v>0</v>
      </c>
    </row>
    <row r="90" spans="1:14" x14ac:dyDescent="0.35">
      <c r="A90" t="s">
        <v>118</v>
      </c>
      <c r="B90" t="s">
        <v>119</v>
      </c>
      <c r="C90" t="s">
        <v>105</v>
      </c>
      <c r="D90" s="37">
        <f t="shared" si="8"/>
        <v>3</v>
      </c>
      <c r="E90" s="6">
        <v>2</v>
      </c>
      <c r="F90" s="8">
        <v>6</v>
      </c>
      <c r="G90" s="4">
        <v>0</v>
      </c>
      <c r="H90" s="4">
        <v>0</v>
      </c>
      <c r="I90" s="8">
        <v>0.3</v>
      </c>
      <c r="J90" s="8">
        <v>5.7</v>
      </c>
      <c r="K90" s="8">
        <v>0</v>
      </c>
      <c r="L90" s="8">
        <v>5.7</v>
      </c>
      <c r="M90" s="1">
        <v>1</v>
      </c>
      <c r="N90" s="8">
        <v>0</v>
      </c>
    </row>
    <row r="91" spans="1:14" x14ac:dyDescent="0.35">
      <c r="A91" t="s">
        <v>225</v>
      </c>
      <c r="B91">
        <v>10011</v>
      </c>
      <c r="C91" t="s">
        <v>105</v>
      </c>
      <c r="D91" s="37">
        <f>F91/E91</f>
        <v>2.5</v>
      </c>
      <c r="E91" s="6">
        <v>4</v>
      </c>
      <c r="F91" s="8">
        <v>10</v>
      </c>
      <c r="G91" s="4">
        <v>0</v>
      </c>
      <c r="H91" s="4">
        <v>0</v>
      </c>
      <c r="I91" s="8">
        <v>0</v>
      </c>
      <c r="J91" s="8">
        <v>10</v>
      </c>
      <c r="K91" s="8">
        <v>0</v>
      </c>
      <c r="L91" s="8">
        <v>10</v>
      </c>
      <c r="M91" s="1">
        <v>1</v>
      </c>
      <c r="N91" s="8">
        <v>0</v>
      </c>
    </row>
    <row r="92" spans="1:14" x14ac:dyDescent="0.35">
      <c r="A92" t="s">
        <v>185</v>
      </c>
      <c r="B92" t="s">
        <v>186</v>
      </c>
      <c r="C92" t="s">
        <v>105</v>
      </c>
      <c r="D92" s="37">
        <f>F92/E92</f>
        <v>1.5</v>
      </c>
      <c r="E92" s="6">
        <v>22</v>
      </c>
      <c r="F92" s="8">
        <v>33</v>
      </c>
      <c r="G92" s="4">
        <v>0</v>
      </c>
      <c r="H92" s="4">
        <v>0</v>
      </c>
      <c r="I92" s="8">
        <v>0.6</v>
      </c>
      <c r="J92" s="8">
        <v>32.4</v>
      </c>
      <c r="K92" s="8">
        <v>0</v>
      </c>
      <c r="L92" s="8">
        <v>32.4</v>
      </c>
      <c r="M92" s="1">
        <v>1</v>
      </c>
      <c r="N92" s="8">
        <v>0</v>
      </c>
    </row>
    <row r="93" spans="1:14" x14ac:dyDescent="0.35">
      <c r="A93" t="s">
        <v>187</v>
      </c>
      <c r="B93" t="s">
        <v>188</v>
      </c>
      <c r="C93" t="s">
        <v>105</v>
      </c>
      <c r="D93" s="37">
        <f>F93/E93</f>
        <v>1.5</v>
      </c>
      <c r="E93" s="6">
        <v>18</v>
      </c>
      <c r="F93" s="8">
        <v>27</v>
      </c>
      <c r="G93" s="4">
        <v>0</v>
      </c>
      <c r="H93" s="4">
        <v>0</v>
      </c>
      <c r="I93" s="8">
        <v>0.15</v>
      </c>
      <c r="J93" s="8">
        <v>26.85</v>
      </c>
      <c r="K93" s="8">
        <v>0</v>
      </c>
      <c r="L93" s="8">
        <v>26.85</v>
      </c>
      <c r="M93" s="1">
        <v>1</v>
      </c>
      <c r="N93" s="8">
        <v>0</v>
      </c>
    </row>
    <row r="94" spans="1:14" ht="15" thickBot="1" x14ac:dyDescent="0.4">
      <c r="E94" s="9">
        <f t="shared" ref="E94:L94" si="9">SUM(E72:E93)</f>
        <v>495</v>
      </c>
      <c r="F94" s="21">
        <f t="shared" si="9"/>
        <v>1416.7</v>
      </c>
      <c r="G94" s="9">
        <f t="shared" si="9"/>
        <v>2</v>
      </c>
      <c r="H94" s="9">
        <f t="shared" si="9"/>
        <v>6</v>
      </c>
      <c r="I94" s="21">
        <f t="shared" si="9"/>
        <v>42.249999999999993</v>
      </c>
      <c r="J94" s="21">
        <f t="shared" si="9"/>
        <v>1368.4500000000003</v>
      </c>
      <c r="K94" s="21">
        <f t="shared" si="9"/>
        <v>0</v>
      </c>
      <c r="L94" s="21">
        <f t="shared" si="9"/>
        <v>1368.4500000000003</v>
      </c>
    </row>
    <row r="95" spans="1:14" ht="15" thickTop="1" x14ac:dyDescent="0.35">
      <c r="A95" s="15" t="s">
        <v>281</v>
      </c>
    </row>
    <row r="96" spans="1:14" x14ac:dyDescent="0.35">
      <c r="A96" t="s">
        <v>250</v>
      </c>
      <c r="B96">
        <v>10061</v>
      </c>
      <c r="C96" t="s">
        <v>122</v>
      </c>
      <c r="D96" s="37">
        <f t="shared" ref="D96:D103" si="10">F96/E96</f>
        <v>1.7999999999999998</v>
      </c>
      <c r="E96" s="6">
        <v>18</v>
      </c>
      <c r="F96" s="8">
        <v>32.4</v>
      </c>
      <c r="G96" s="4">
        <v>0</v>
      </c>
      <c r="H96" s="4">
        <v>0</v>
      </c>
      <c r="I96" s="8">
        <v>0.9</v>
      </c>
      <c r="J96" s="8">
        <v>31.5</v>
      </c>
      <c r="K96" s="8">
        <v>0</v>
      </c>
      <c r="L96" s="8">
        <v>31.5</v>
      </c>
      <c r="M96" s="1">
        <v>1</v>
      </c>
      <c r="N96" s="8">
        <v>0</v>
      </c>
    </row>
    <row r="97" spans="1:14" x14ac:dyDescent="0.35">
      <c r="A97" t="s">
        <v>234</v>
      </c>
      <c r="B97">
        <v>10063</v>
      </c>
      <c r="C97" t="s">
        <v>122</v>
      </c>
      <c r="D97" s="37">
        <f t="shared" si="10"/>
        <v>1.8</v>
      </c>
      <c r="E97" s="6">
        <v>4</v>
      </c>
      <c r="F97" s="8">
        <v>7.2</v>
      </c>
      <c r="G97" s="4">
        <v>0</v>
      </c>
      <c r="H97" s="4">
        <v>0</v>
      </c>
      <c r="I97" s="8">
        <v>0.36</v>
      </c>
      <c r="J97" s="8">
        <v>6.84</v>
      </c>
      <c r="K97" s="8">
        <v>0</v>
      </c>
      <c r="L97" s="8">
        <v>6.84</v>
      </c>
      <c r="M97" s="1">
        <v>1</v>
      </c>
      <c r="N97" s="8">
        <v>0</v>
      </c>
    </row>
    <row r="98" spans="1:14" x14ac:dyDescent="0.35">
      <c r="A98" t="s">
        <v>249</v>
      </c>
      <c r="B98">
        <v>10065</v>
      </c>
      <c r="C98" t="s">
        <v>122</v>
      </c>
      <c r="D98" s="37">
        <f t="shared" si="10"/>
        <v>1.8</v>
      </c>
      <c r="E98" s="6">
        <v>2</v>
      </c>
      <c r="F98" s="8">
        <v>3.6</v>
      </c>
      <c r="G98" s="4">
        <v>0</v>
      </c>
      <c r="H98" s="4">
        <v>0</v>
      </c>
      <c r="I98" s="8">
        <v>0.36</v>
      </c>
      <c r="J98" s="8">
        <v>3.24</v>
      </c>
      <c r="K98" s="8">
        <v>0</v>
      </c>
      <c r="L98" s="8">
        <v>3.24</v>
      </c>
      <c r="M98" s="1">
        <v>1</v>
      </c>
      <c r="N98" s="8">
        <v>0</v>
      </c>
    </row>
    <row r="99" spans="1:14" x14ac:dyDescent="0.35">
      <c r="A99" t="s">
        <v>233</v>
      </c>
      <c r="B99">
        <v>10067</v>
      </c>
      <c r="C99" t="s">
        <v>122</v>
      </c>
      <c r="D99" s="37">
        <f t="shared" si="10"/>
        <v>1.8</v>
      </c>
      <c r="E99" s="6">
        <v>15</v>
      </c>
      <c r="F99" s="8">
        <v>27</v>
      </c>
      <c r="G99" s="4">
        <v>0</v>
      </c>
      <c r="H99" s="4">
        <v>0</v>
      </c>
      <c r="I99" s="8">
        <v>0</v>
      </c>
      <c r="J99" s="8">
        <v>27</v>
      </c>
      <c r="K99" s="8">
        <v>0</v>
      </c>
      <c r="L99" s="8">
        <v>27</v>
      </c>
      <c r="M99" s="1">
        <v>1</v>
      </c>
      <c r="N99" s="8">
        <v>0</v>
      </c>
    </row>
    <row r="100" spans="1:14" x14ac:dyDescent="0.35">
      <c r="A100" t="s">
        <v>248</v>
      </c>
      <c r="B100">
        <v>10069</v>
      </c>
      <c r="C100" t="s">
        <v>122</v>
      </c>
      <c r="D100" s="37">
        <f t="shared" si="10"/>
        <v>1.8</v>
      </c>
      <c r="E100" s="6">
        <v>3</v>
      </c>
      <c r="F100" s="8">
        <v>5.4</v>
      </c>
      <c r="G100" s="4">
        <v>0</v>
      </c>
      <c r="H100" s="4">
        <v>0</v>
      </c>
      <c r="I100" s="8">
        <v>0</v>
      </c>
      <c r="J100" s="8">
        <v>5.4</v>
      </c>
      <c r="K100" s="8">
        <v>0</v>
      </c>
      <c r="L100" s="8">
        <v>5.4</v>
      </c>
      <c r="M100" s="1">
        <v>1</v>
      </c>
      <c r="N100" s="8">
        <v>0</v>
      </c>
    </row>
    <row r="101" spans="1:14" x14ac:dyDescent="0.35">
      <c r="A101" t="s">
        <v>247</v>
      </c>
      <c r="B101">
        <v>10071</v>
      </c>
      <c r="C101" t="s">
        <v>122</v>
      </c>
      <c r="D101" s="37">
        <f t="shared" si="10"/>
        <v>1.8</v>
      </c>
      <c r="E101" s="6">
        <v>6</v>
      </c>
      <c r="F101" s="8">
        <v>10.8</v>
      </c>
      <c r="G101" s="4">
        <v>0</v>
      </c>
      <c r="H101" s="4">
        <v>0</v>
      </c>
      <c r="I101" s="8">
        <v>0</v>
      </c>
      <c r="J101" s="8">
        <v>10.8</v>
      </c>
      <c r="K101" s="8">
        <v>0</v>
      </c>
      <c r="L101" s="8">
        <v>10.8</v>
      </c>
      <c r="M101" s="1">
        <v>1</v>
      </c>
      <c r="N101" s="8">
        <v>0</v>
      </c>
    </row>
    <row r="102" spans="1:14" x14ac:dyDescent="0.35">
      <c r="A102" t="s">
        <v>246</v>
      </c>
      <c r="B102">
        <v>10074</v>
      </c>
      <c r="C102" t="s">
        <v>122</v>
      </c>
      <c r="D102" s="37">
        <f t="shared" si="10"/>
        <v>1.8</v>
      </c>
      <c r="E102" s="6">
        <v>2</v>
      </c>
      <c r="F102" s="8">
        <v>3.6</v>
      </c>
      <c r="G102" s="4">
        <v>0</v>
      </c>
      <c r="H102" s="4">
        <v>0</v>
      </c>
      <c r="I102" s="8">
        <v>0</v>
      </c>
      <c r="J102" s="8">
        <v>3.6</v>
      </c>
      <c r="K102" s="8">
        <v>0</v>
      </c>
      <c r="L102" s="8">
        <v>3.6</v>
      </c>
      <c r="M102" s="1">
        <v>1</v>
      </c>
      <c r="N102" s="8">
        <v>0</v>
      </c>
    </row>
    <row r="103" spans="1:14" x14ac:dyDescent="0.35">
      <c r="A103" t="s">
        <v>245</v>
      </c>
      <c r="B103">
        <v>10076</v>
      </c>
      <c r="C103" t="s">
        <v>122</v>
      </c>
      <c r="D103" s="37">
        <f t="shared" si="10"/>
        <v>1.8</v>
      </c>
      <c r="E103" s="6">
        <v>25</v>
      </c>
      <c r="F103" s="8">
        <v>45</v>
      </c>
      <c r="G103" s="4">
        <v>0</v>
      </c>
      <c r="H103" s="4">
        <v>0</v>
      </c>
      <c r="I103" s="8">
        <v>1.98</v>
      </c>
      <c r="J103" s="8">
        <v>43.02</v>
      </c>
      <c r="K103" s="8">
        <v>0</v>
      </c>
      <c r="L103" s="8">
        <v>43.02</v>
      </c>
      <c r="M103" s="1">
        <v>1</v>
      </c>
      <c r="N103" s="8">
        <v>0</v>
      </c>
    </row>
    <row r="104" spans="1:14" ht="15" thickBot="1" x14ac:dyDescent="0.4">
      <c r="E104" s="9">
        <f t="shared" ref="E104:L104" si="11">SUM(E96:E103)</f>
        <v>75</v>
      </c>
      <c r="F104" s="21">
        <f t="shared" si="11"/>
        <v>135</v>
      </c>
      <c r="G104" s="9">
        <f t="shared" si="11"/>
        <v>0</v>
      </c>
      <c r="H104" s="9">
        <f t="shared" si="11"/>
        <v>0</v>
      </c>
      <c r="I104" s="21">
        <f t="shared" si="11"/>
        <v>3.6</v>
      </c>
      <c r="J104" s="21">
        <f t="shared" si="11"/>
        <v>131.4</v>
      </c>
      <c r="K104" s="21">
        <f t="shared" si="11"/>
        <v>0</v>
      </c>
      <c r="L104" s="21">
        <f t="shared" si="11"/>
        <v>131.4</v>
      </c>
      <c r="M104" s="1"/>
    </row>
    <row r="105" spans="1:14" ht="15" thickTop="1" x14ac:dyDescent="0.35">
      <c r="A105" s="15" t="s">
        <v>282</v>
      </c>
    </row>
    <row r="106" spans="1:14" x14ac:dyDescent="0.35">
      <c r="A106" t="s">
        <v>244</v>
      </c>
      <c r="B106">
        <v>10085</v>
      </c>
      <c r="C106" t="s">
        <v>169</v>
      </c>
      <c r="D106" s="37">
        <f>F106/E106</f>
        <v>8.5</v>
      </c>
      <c r="E106" s="6">
        <v>2</v>
      </c>
      <c r="F106" s="8">
        <v>17</v>
      </c>
      <c r="G106" s="4">
        <v>0</v>
      </c>
      <c r="H106" s="4">
        <v>0</v>
      </c>
      <c r="I106" s="8">
        <v>1.33</v>
      </c>
      <c r="J106" s="8">
        <v>15.67</v>
      </c>
      <c r="K106" s="8">
        <v>0</v>
      </c>
      <c r="L106" s="8">
        <v>15.67</v>
      </c>
      <c r="M106" s="1">
        <v>1</v>
      </c>
      <c r="N106" s="8">
        <v>0</v>
      </c>
    </row>
    <row r="107" spans="1:14" x14ac:dyDescent="0.35">
      <c r="A107" t="s">
        <v>170</v>
      </c>
      <c r="B107" t="s">
        <v>171</v>
      </c>
      <c r="C107" t="s">
        <v>169</v>
      </c>
      <c r="D107" s="37">
        <f t="shared" ref="D107:D118" si="12">F107/E107</f>
        <v>2</v>
      </c>
      <c r="E107" s="6">
        <v>24</v>
      </c>
      <c r="F107" s="8">
        <v>48</v>
      </c>
      <c r="G107" s="4">
        <v>0</v>
      </c>
      <c r="H107" s="4">
        <v>0</v>
      </c>
      <c r="I107" s="8">
        <v>0.8</v>
      </c>
      <c r="J107" s="8">
        <v>47.2</v>
      </c>
      <c r="K107" s="8">
        <v>0</v>
      </c>
      <c r="L107" s="8">
        <v>47.2</v>
      </c>
      <c r="M107" s="1">
        <v>1</v>
      </c>
      <c r="N107" s="8">
        <v>0</v>
      </c>
    </row>
    <row r="108" spans="1:14" x14ac:dyDescent="0.35">
      <c r="A108" t="s">
        <v>167</v>
      </c>
      <c r="B108" t="s">
        <v>168</v>
      </c>
      <c r="C108" t="s">
        <v>169</v>
      </c>
      <c r="D108" s="37">
        <f t="shared" si="12"/>
        <v>5.8</v>
      </c>
      <c r="E108" s="6">
        <v>25</v>
      </c>
      <c r="F108" s="8">
        <v>145</v>
      </c>
      <c r="G108" s="4">
        <v>0</v>
      </c>
      <c r="H108" s="4">
        <v>0</v>
      </c>
      <c r="I108" s="8">
        <v>5.22</v>
      </c>
      <c r="J108" s="8">
        <v>139.78</v>
      </c>
      <c r="K108" s="8">
        <v>0</v>
      </c>
      <c r="L108" s="8">
        <v>139.78</v>
      </c>
      <c r="M108" s="1">
        <v>1</v>
      </c>
      <c r="N108" s="8">
        <v>0</v>
      </c>
    </row>
    <row r="109" spans="1:14" x14ac:dyDescent="0.35">
      <c r="A109" t="s">
        <v>243</v>
      </c>
      <c r="B109">
        <v>10086</v>
      </c>
      <c r="C109" t="s">
        <v>169</v>
      </c>
      <c r="D109" s="37">
        <f t="shared" si="12"/>
        <v>4.5</v>
      </c>
      <c r="E109" s="6">
        <v>2</v>
      </c>
      <c r="F109" s="8">
        <v>9</v>
      </c>
      <c r="G109" s="4">
        <v>0</v>
      </c>
      <c r="H109" s="4">
        <v>0</v>
      </c>
      <c r="I109" s="8">
        <v>0.7</v>
      </c>
      <c r="J109" s="8">
        <v>8.3000000000000007</v>
      </c>
      <c r="K109" s="8">
        <v>0</v>
      </c>
      <c r="L109" s="8">
        <v>8.3000000000000007</v>
      </c>
      <c r="M109" s="1">
        <v>1</v>
      </c>
      <c r="N109" s="8">
        <v>0</v>
      </c>
    </row>
    <row r="110" spans="1:14" x14ac:dyDescent="0.35">
      <c r="A110" t="s">
        <v>172</v>
      </c>
      <c r="B110" t="s">
        <v>173</v>
      </c>
      <c r="C110" t="s">
        <v>169</v>
      </c>
      <c r="D110" s="37">
        <f t="shared" si="12"/>
        <v>1.5</v>
      </c>
      <c r="E110" s="6">
        <v>14</v>
      </c>
      <c r="F110" s="8">
        <v>21</v>
      </c>
      <c r="G110" s="4">
        <v>0</v>
      </c>
      <c r="H110" s="4">
        <v>0</v>
      </c>
      <c r="I110" s="8">
        <v>0.15</v>
      </c>
      <c r="J110" s="8">
        <v>20.85</v>
      </c>
      <c r="K110" s="8">
        <v>0</v>
      </c>
      <c r="L110" s="8">
        <v>20.85</v>
      </c>
      <c r="M110" s="1">
        <v>1</v>
      </c>
      <c r="N110" s="8">
        <v>0</v>
      </c>
    </row>
    <row r="111" spans="1:14" x14ac:dyDescent="0.35">
      <c r="A111" t="s">
        <v>174</v>
      </c>
      <c r="B111" t="s">
        <v>175</v>
      </c>
      <c r="C111" t="s">
        <v>169</v>
      </c>
      <c r="D111" s="37">
        <f t="shared" si="12"/>
        <v>2.8000000000000003</v>
      </c>
      <c r="E111" s="6">
        <v>19</v>
      </c>
      <c r="F111" s="8">
        <v>53.2</v>
      </c>
      <c r="G111" s="4">
        <v>0</v>
      </c>
      <c r="H111" s="4">
        <v>0</v>
      </c>
      <c r="I111" s="8">
        <v>1.96</v>
      </c>
      <c r="J111" s="8">
        <v>51.24</v>
      </c>
      <c r="K111" s="8">
        <v>0</v>
      </c>
      <c r="L111" s="8">
        <v>51.24</v>
      </c>
      <c r="M111" s="1">
        <v>1</v>
      </c>
      <c r="N111" s="8">
        <v>0</v>
      </c>
    </row>
    <row r="112" spans="1:14" x14ac:dyDescent="0.35">
      <c r="A112" t="s">
        <v>178</v>
      </c>
      <c r="B112" t="s">
        <v>179</v>
      </c>
      <c r="C112" t="s">
        <v>169</v>
      </c>
      <c r="D112" s="37">
        <f t="shared" si="12"/>
        <v>1.8</v>
      </c>
      <c r="E112" s="6">
        <v>15</v>
      </c>
      <c r="F112" s="8">
        <v>27</v>
      </c>
      <c r="G112" s="4">
        <v>0</v>
      </c>
      <c r="H112" s="4">
        <v>0</v>
      </c>
      <c r="I112" s="8">
        <v>13.14</v>
      </c>
      <c r="J112" s="8">
        <v>13.86</v>
      </c>
      <c r="K112" s="8">
        <v>0</v>
      </c>
      <c r="L112" s="8">
        <v>13.86</v>
      </c>
      <c r="M112" s="1">
        <v>1</v>
      </c>
      <c r="N112" s="8">
        <v>0</v>
      </c>
    </row>
    <row r="113" spans="1:14" x14ac:dyDescent="0.35">
      <c r="A113" t="s">
        <v>176</v>
      </c>
      <c r="B113" t="s">
        <v>177</v>
      </c>
      <c r="C113" t="s">
        <v>169</v>
      </c>
      <c r="D113" s="37">
        <f t="shared" si="12"/>
        <v>4</v>
      </c>
      <c r="E113" s="6">
        <v>6</v>
      </c>
      <c r="F113" s="8">
        <v>24</v>
      </c>
      <c r="G113" s="4">
        <v>0</v>
      </c>
      <c r="H113" s="4">
        <v>0</v>
      </c>
      <c r="I113" s="8">
        <v>0</v>
      </c>
      <c r="J113" s="8">
        <v>24</v>
      </c>
      <c r="K113" s="8">
        <v>0</v>
      </c>
      <c r="L113" s="8">
        <v>24</v>
      </c>
      <c r="M113" s="1">
        <v>1</v>
      </c>
      <c r="N113" s="8">
        <v>0</v>
      </c>
    </row>
    <row r="114" spans="1:14" x14ac:dyDescent="0.35">
      <c r="A114" t="s">
        <v>242</v>
      </c>
      <c r="B114">
        <v>10088</v>
      </c>
      <c r="C114" t="s">
        <v>169</v>
      </c>
      <c r="D114" s="37">
        <f t="shared" si="12"/>
        <v>5.5</v>
      </c>
      <c r="E114" s="6">
        <v>2</v>
      </c>
      <c r="F114" s="8">
        <v>11</v>
      </c>
      <c r="G114" s="4">
        <v>0</v>
      </c>
      <c r="H114" s="4">
        <v>0</v>
      </c>
      <c r="I114" s="8">
        <v>0.86</v>
      </c>
      <c r="J114" s="8">
        <v>10.14</v>
      </c>
      <c r="K114" s="8">
        <v>0</v>
      </c>
      <c r="L114" s="8">
        <v>10.14</v>
      </c>
      <c r="M114" s="1">
        <v>1</v>
      </c>
      <c r="N114" s="8">
        <v>0</v>
      </c>
    </row>
    <row r="115" spans="1:14" x14ac:dyDescent="0.35">
      <c r="A115" t="s">
        <v>182</v>
      </c>
      <c r="B115" t="s">
        <v>183</v>
      </c>
      <c r="C115" t="s">
        <v>169</v>
      </c>
      <c r="D115" s="37">
        <f t="shared" si="12"/>
        <v>1.8</v>
      </c>
      <c r="E115" s="6">
        <v>4</v>
      </c>
      <c r="F115" s="8">
        <v>7.2</v>
      </c>
      <c r="G115" s="4">
        <v>0</v>
      </c>
      <c r="H115" s="4">
        <v>0</v>
      </c>
      <c r="I115" s="8">
        <v>0.18</v>
      </c>
      <c r="J115" s="8">
        <v>7.02</v>
      </c>
      <c r="K115" s="8">
        <v>0</v>
      </c>
      <c r="L115" s="8">
        <v>7.02</v>
      </c>
      <c r="M115" s="1">
        <v>1</v>
      </c>
      <c r="N115" s="8">
        <v>0</v>
      </c>
    </row>
    <row r="116" spans="1:14" x14ac:dyDescent="0.35">
      <c r="A116" t="s">
        <v>180</v>
      </c>
      <c r="B116" t="s">
        <v>181</v>
      </c>
      <c r="C116" t="s">
        <v>169</v>
      </c>
      <c r="D116" s="37">
        <f t="shared" si="12"/>
        <v>3.8000000000000003</v>
      </c>
      <c r="E116" s="6">
        <v>3</v>
      </c>
      <c r="F116" s="8">
        <v>11.4</v>
      </c>
      <c r="G116" s="4">
        <v>0</v>
      </c>
      <c r="H116" s="4">
        <v>0</v>
      </c>
      <c r="I116" s="8">
        <v>0.38</v>
      </c>
      <c r="J116" s="8">
        <v>11.02</v>
      </c>
      <c r="K116" s="8">
        <v>0</v>
      </c>
      <c r="L116" s="8">
        <v>11.02</v>
      </c>
      <c r="M116" s="1">
        <v>1</v>
      </c>
      <c r="N116" s="8">
        <v>0</v>
      </c>
    </row>
    <row r="117" spans="1:14" x14ac:dyDescent="0.35">
      <c r="A117" t="s">
        <v>202</v>
      </c>
      <c r="B117" t="s">
        <v>201</v>
      </c>
      <c r="C117" t="s">
        <v>169</v>
      </c>
      <c r="D117" s="37">
        <f t="shared" si="12"/>
        <v>1.8</v>
      </c>
      <c r="E117" s="6">
        <v>5</v>
      </c>
      <c r="F117" s="8">
        <v>9</v>
      </c>
      <c r="G117" s="4">
        <v>0</v>
      </c>
      <c r="H117" s="4">
        <v>0</v>
      </c>
      <c r="I117" s="8">
        <v>0.18</v>
      </c>
      <c r="J117" s="8">
        <v>8.82</v>
      </c>
      <c r="K117" s="8">
        <v>0</v>
      </c>
      <c r="L117" s="8">
        <v>8.82</v>
      </c>
      <c r="M117" s="1">
        <v>1</v>
      </c>
      <c r="N117" s="8">
        <v>0</v>
      </c>
    </row>
    <row r="118" spans="1:14" x14ac:dyDescent="0.35">
      <c r="A118" t="s">
        <v>200</v>
      </c>
      <c r="B118" t="s">
        <v>199</v>
      </c>
      <c r="C118" t="s">
        <v>169</v>
      </c>
      <c r="D118" s="37">
        <f t="shared" si="12"/>
        <v>3.8000000000000003</v>
      </c>
      <c r="E118" s="6">
        <v>6</v>
      </c>
      <c r="F118" s="8">
        <v>22.8</v>
      </c>
      <c r="G118" s="4">
        <v>1</v>
      </c>
      <c r="H118" s="4">
        <v>3.8</v>
      </c>
      <c r="I118" s="8">
        <v>0.76</v>
      </c>
      <c r="J118" s="8">
        <v>18.239999999999998</v>
      </c>
      <c r="K118" s="8">
        <v>0</v>
      </c>
      <c r="L118" s="8">
        <v>18.239999999999998</v>
      </c>
      <c r="M118" s="1">
        <v>1</v>
      </c>
      <c r="N118" s="8">
        <v>0</v>
      </c>
    </row>
    <row r="119" spans="1:14" ht="15" thickBot="1" x14ac:dyDescent="0.4">
      <c r="E119" s="9">
        <f t="shared" ref="E119:L119" si="13">SUM(E106:E118)</f>
        <v>127</v>
      </c>
      <c r="F119" s="21">
        <f>SUM(F106:F118)</f>
        <v>405.59999999999997</v>
      </c>
      <c r="G119" s="9">
        <f t="shared" si="13"/>
        <v>1</v>
      </c>
      <c r="H119" s="9">
        <f t="shared" si="13"/>
        <v>3.8</v>
      </c>
      <c r="I119" s="21">
        <f t="shared" si="13"/>
        <v>25.66</v>
      </c>
      <c r="J119" s="21">
        <f t="shared" si="13"/>
        <v>376.14</v>
      </c>
      <c r="K119" s="21">
        <f t="shared" si="13"/>
        <v>0</v>
      </c>
      <c r="L119" s="21">
        <f t="shared" si="13"/>
        <v>376.14</v>
      </c>
      <c r="M119" s="1"/>
    </row>
    <row r="120" spans="1:14" ht="15" thickTop="1" x14ac:dyDescent="0.35">
      <c r="A120" s="15" t="s">
        <v>284</v>
      </c>
      <c r="M120" s="1"/>
    </row>
    <row r="121" spans="1:14" x14ac:dyDescent="0.35">
      <c r="A121" t="s">
        <v>165</v>
      </c>
      <c r="B121">
        <v>10059</v>
      </c>
      <c r="C121" t="s">
        <v>166</v>
      </c>
      <c r="D121" s="37">
        <f>F121/E121</f>
        <v>7</v>
      </c>
      <c r="E121" s="6">
        <v>22</v>
      </c>
      <c r="F121" s="8">
        <v>154</v>
      </c>
      <c r="G121" s="4">
        <v>0</v>
      </c>
      <c r="H121" s="4">
        <v>0</v>
      </c>
      <c r="I121" s="8">
        <v>4.2</v>
      </c>
      <c r="J121" s="8">
        <v>149.80000000000001</v>
      </c>
      <c r="K121" s="8">
        <v>0</v>
      </c>
      <c r="L121" s="8">
        <v>149.80000000000001</v>
      </c>
      <c r="M121" s="1">
        <v>1</v>
      </c>
      <c r="N121" s="8">
        <v>0</v>
      </c>
    </row>
    <row r="122" spans="1:14" x14ac:dyDescent="0.35">
      <c r="A122" t="s">
        <v>198</v>
      </c>
      <c r="B122">
        <v>10000</v>
      </c>
      <c r="C122" t="s">
        <v>166</v>
      </c>
      <c r="D122" s="37">
        <f>F122/E122</f>
        <v>7</v>
      </c>
      <c r="E122" s="6">
        <v>2</v>
      </c>
      <c r="F122" s="8">
        <v>14</v>
      </c>
      <c r="G122" s="4">
        <v>0</v>
      </c>
      <c r="H122" s="4">
        <v>0</v>
      </c>
      <c r="I122" s="8">
        <v>0.7</v>
      </c>
      <c r="J122" s="8">
        <v>13.3</v>
      </c>
      <c r="K122" s="8">
        <v>0</v>
      </c>
      <c r="L122" s="8">
        <v>13.3</v>
      </c>
      <c r="M122" s="1">
        <v>1</v>
      </c>
      <c r="N122" s="8">
        <v>0</v>
      </c>
    </row>
    <row r="123" spans="1:14" x14ac:dyDescent="0.35">
      <c r="A123" t="s">
        <v>184</v>
      </c>
      <c r="B123">
        <v>10049</v>
      </c>
      <c r="C123" t="s">
        <v>166</v>
      </c>
      <c r="D123" s="37">
        <f>F123/E123</f>
        <v>6</v>
      </c>
      <c r="E123" s="6">
        <v>5</v>
      </c>
      <c r="F123" s="8">
        <v>30</v>
      </c>
      <c r="G123" s="4">
        <v>0</v>
      </c>
      <c r="H123" s="4">
        <v>0</v>
      </c>
      <c r="I123" s="8">
        <v>1.8</v>
      </c>
      <c r="J123" s="8">
        <v>28.2</v>
      </c>
      <c r="K123" s="8">
        <v>0</v>
      </c>
      <c r="L123" s="8">
        <v>28.2</v>
      </c>
      <c r="M123" s="1">
        <v>1</v>
      </c>
      <c r="N123" s="8">
        <v>0</v>
      </c>
    </row>
    <row r="124" spans="1:14" ht="15" thickBot="1" x14ac:dyDescent="0.4">
      <c r="E124" s="9">
        <f t="shared" ref="E124:L124" si="14">SUM(E121:E123)</f>
        <v>29</v>
      </c>
      <c r="F124" s="21">
        <f t="shared" si="14"/>
        <v>198</v>
      </c>
      <c r="G124" s="9">
        <f t="shared" si="14"/>
        <v>0</v>
      </c>
      <c r="H124" s="9">
        <f t="shared" si="14"/>
        <v>0</v>
      </c>
      <c r="I124" s="21">
        <f t="shared" si="14"/>
        <v>6.7</v>
      </c>
      <c r="J124" s="21">
        <f t="shared" si="14"/>
        <v>191.3</v>
      </c>
      <c r="K124" s="21">
        <f t="shared" si="14"/>
        <v>0</v>
      </c>
      <c r="L124" s="21">
        <f t="shared" si="14"/>
        <v>191.3</v>
      </c>
    </row>
    <row r="125" spans="1:14" ht="15" thickTop="1" x14ac:dyDescent="0.35">
      <c r="A125" s="15" t="s">
        <v>283</v>
      </c>
    </row>
    <row r="126" spans="1:14" x14ac:dyDescent="0.35">
      <c r="A126" t="s">
        <v>13</v>
      </c>
      <c r="B126" t="s">
        <v>14</v>
      </c>
      <c r="C126" t="s">
        <v>15</v>
      </c>
      <c r="D126" s="37">
        <f t="shared" ref="D126:D127" si="15">F126/E126</f>
        <v>1</v>
      </c>
      <c r="E126" s="6">
        <v>17</v>
      </c>
      <c r="F126" s="8">
        <v>17</v>
      </c>
      <c r="G126" s="4">
        <v>0</v>
      </c>
      <c r="H126" s="4">
        <v>0</v>
      </c>
      <c r="I126" s="8">
        <v>0.3</v>
      </c>
      <c r="J126" s="8">
        <v>16.7</v>
      </c>
      <c r="K126" s="8">
        <v>0</v>
      </c>
      <c r="L126" s="8">
        <v>16.7</v>
      </c>
      <c r="M126" s="1">
        <v>1</v>
      </c>
      <c r="N126" s="8">
        <v>0</v>
      </c>
    </row>
    <row r="127" spans="1:14" x14ac:dyDescent="0.35">
      <c r="A127" t="s">
        <v>16</v>
      </c>
      <c r="B127" t="s">
        <v>17</v>
      </c>
      <c r="C127" t="s">
        <v>15</v>
      </c>
      <c r="D127" s="37">
        <f t="shared" si="15"/>
        <v>2</v>
      </c>
      <c r="E127" s="6">
        <v>1</v>
      </c>
      <c r="F127" s="8">
        <v>2</v>
      </c>
      <c r="G127" s="4">
        <v>0</v>
      </c>
      <c r="H127" s="4">
        <v>0</v>
      </c>
      <c r="I127" s="8">
        <v>0</v>
      </c>
      <c r="J127" s="8">
        <v>2</v>
      </c>
      <c r="K127" s="8">
        <v>0</v>
      </c>
      <c r="L127" s="8">
        <v>2</v>
      </c>
      <c r="M127" s="1">
        <v>1</v>
      </c>
      <c r="N127" s="8">
        <v>0</v>
      </c>
    </row>
    <row r="128" spans="1:14" ht="15" thickBot="1" x14ac:dyDescent="0.4">
      <c r="E128" s="9">
        <f t="shared" ref="E128:L128" si="16">SUM(E126:E127)</f>
        <v>18</v>
      </c>
      <c r="F128" s="21">
        <f t="shared" si="16"/>
        <v>19</v>
      </c>
      <c r="G128" s="9">
        <f t="shared" si="16"/>
        <v>0</v>
      </c>
      <c r="H128" s="9">
        <f t="shared" si="16"/>
        <v>0</v>
      </c>
      <c r="I128" s="21">
        <f t="shared" si="16"/>
        <v>0.3</v>
      </c>
      <c r="J128" s="21">
        <f t="shared" si="16"/>
        <v>18.7</v>
      </c>
      <c r="K128" s="21">
        <f t="shared" si="16"/>
        <v>0</v>
      </c>
      <c r="L128" s="21">
        <f t="shared" si="16"/>
        <v>18.7</v>
      </c>
    </row>
    <row r="129" spans="4:12" ht="15" thickTop="1" x14ac:dyDescent="0.35"/>
    <row r="132" spans="4:12" x14ac:dyDescent="0.35">
      <c r="D132" s="16" t="s">
        <v>193</v>
      </c>
      <c r="E132" s="18">
        <f t="shared" ref="E132:L132" si="17">E27+E43+E58+E70+E94+E104+E119+E124+E128</f>
        <v>2178</v>
      </c>
      <c r="F132" s="22">
        <f t="shared" si="17"/>
        <v>10903.600000000002</v>
      </c>
      <c r="G132" s="18">
        <f t="shared" si="17"/>
        <v>8</v>
      </c>
      <c r="H132" s="18">
        <f t="shared" si="17"/>
        <v>40.799999999999997</v>
      </c>
      <c r="I132" s="22">
        <f t="shared" si="17"/>
        <v>369.97</v>
      </c>
      <c r="J132" s="22">
        <f t="shared" si="17"/>
        <v>10492.829999999998</v>
      </c>
      <c r="K132" s="22">
        <f t="shared" si="17"/>
        <v>0</v>
      </c>
      <c r="L132" s="23">
        <f t="shared" si="17"/>
        <v>10492.829999999998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B490-3D54-4475-BAD5-A61630608091}">
  <dimension ref="B2:D142"/>
  <sheetViews>
    <sheetView topLeftCell="A127" workbookViewId="0">
      <selection activeCell="D6" sqref="D6"/>
    </sheetView>
  </sheetViews>
  <sheetFormatPr defaultRowHeight="14.5" x14ac:dyDescent="0.35"/>
  <cols>
    <col min="1" max="1" width="5.6328125" customWidth="1"/>
    <col min="3" max="3" width="39.81640625" bestFit="1" customWidth="1"/>
    <col min="4" max="4" width="14.54296875" bestFit="1" customWidth="1"/>
  </cols>
  <sheetData>
    <row r="2" spans="2:4" x14ac:dyDescent="0.35">
      <c r="C2" s="16" t="s">
        <v>275</v>
      </c>
      <c r="D2" s="16" t="s">
        <v>2</v>
      </c>
    </row>
    <row r="3" spans="2:4" x14ac:dyDescent="0.35">
      <c r="B3">
        <v>1</v>
      </c>
      <c r="C3" t="s">
        <v>13</v>
      </c>
      <c r="D3" t="s">
        <v>15</v>
      </c>
    </row>
    <row r="4" spans="2:4" x14ac:dyDescent="0.35">
      <c r="B4">
        <v>2</v>
      </c>
      <c r="C4" t="s">
        <v>218</v>
      </c>
      <c r="D4" t="s">
        <v>216</v>
      </c>
    </row>
    <row r="5" spans="2:4" x14ac:dyDescent="0.35">
      <c r="B5">
        <v>3</v>
      </c>
      <c r="C5" t="s">
        <v>16</v>
      </c>
      <c r="D5" t="s">
        <v>15</v>
      </c>
    </row>
    <row r="6" spans="2:4" x14ac:dyDescent="0.35">
      <c r="B6">
        <v>4</v>
      </c>
      <c r="C6" t="s">
        <v>217</v>
      </c>
      <c r="D6" t="s">
        <v>216</v>
      </c>
    </row>
    <row r="7" spans="2:4" x14ac:dyDescent="0.35">
      <c r="B7">
        <v>5</v>
      </c>
      <c r="C7" t="s">
        <v>266</v>
      </c>
      <c r="D7" t="s">
        <v>20</v>
      </c>
    </row>
    <row r="8" spans="2:4" x14ac:dyDescent="0.35">
      <c r="B8">
        <v>6</v>
      </c>
      <c r="C8" t="s">
        <v>265</v>
      </c>
      <c r="D8" t="s">
        <v>20</v>
      </c>
    </row>
    <row r="9" spans="2:4" x14ac:dyDescent="0.35">
      <c r="B9">
        <v>7</v>
      </c>
      <c r="C9" t="s">
        <v>264</v>
      </c>
      <c r="D9" t="s">
        <v>20</v>
      </c>
    </row>
    <row r="10" spans="2:4" x14ac:dyDescent="0.35">
      <c r="B10">
        <v>8</v>
      </c>
      <c r="C10" t="s">
        <v>38</v>
      </c>
      <c r="D10" t="s">
        <v>20</v>
      </c>
    </row>
    <row r="11" spans="2:4" x14ac:dyDescent="0.35">
      <c r="B11">
        <v>9</v>
      </c>
      <c r="C11" t="s">
        <v>34</v>
      </c>
      <c r="D11" t="s">
        <v>20</v>
      </c>
    </row>
    <row r="12" spans="2:4" x14ac:dyDescent="0.35">
      <c r="B12">
        <v>10</v>
      </c>
      <c r="C12" t="s">
        <v>36</v>
      </c>
      <c r="D12" t="s">
        <v>20</v>
      </c>
    </row>
    <row r="13" spans="2:4" x14ac:dyDescent="0.35">
      <c r="B13">
        <v>11</v>
      </c>
      <c r="C13" t="s">
        <v>263</v>
      </c>
      <c r="D13" t="s">
        <v>20</v>
      </c>
    </row>
    <row r="14" spans="2:4" x14ac:dyDescent="0.35">
      <c r="B14">
        <v>12</v>
      </c>
      <c r="C14" t="s">
        <v>40</v>
      </c>
      <c r="D14" t="s">
        <v>20</v>
      </c>
    </row>
    <row r="15" spans="2:4" x14ac:dyDescent="0.35">
      <c r="B15">
        <v>13</v>
      </c>
      <c r="C15" t="s">
        <v>44</v>
      </c>
      <c r="D15" t="s">
        <v>20</v>
      </c>
    </row>
    <row r="16" spans="2:4" x14ac:dyDescent="0.35">
      <c r="B16">
        <v>14</v>
      </c>
      <c r="C16" t="s">
        <v>42</v>
      </c>
      <c r="D16" t="s">
        <v>20</v>
      </c>
    </row>
    <row r="17" spans="2:4" x14ac:dyDescent="0.35">
      <c r="B17">
        <v>15</v>
      </c>
      <c r="C17" t="s">
        <v>48</v>
      </c>
      <c r="D17" t="s">
        <v>20</v>
      </c>
    </row>
    <row r="18" spans="2:4" x14ac:dyDescent="0.35">
      <c r="B18">
        <v>16</v>
      </c>
      <c r="C18" t="s">
        <v>50</v>
      </c>
      <c r="D18" t="s">
        <v>20</v>
      </c>
    </row>
    <row r="19" spans="2:4" x14ac:dyDescent="0.35">
      <c r="B19">
        <v>17</v>
      </c>
      <c r="C19" t="s">
        <v>46</v>
      </c>
      <c r="D19" t="s">
        <v>20</v>
      </c>
    </row>
    <row r="20" spans="2:4" x14ac:dyDescent="0.35">
      <c r="B20">
        <v>18</v>
      </c>
      <c r="C20" t="s">
        <v>262</v>
      </c>
      <c r="D20" t="s">
        <v>20</v>
      </c>
    </row>
    <row r="21" spans="2:4" x14ac:dyDescent="0.35">
      <c r="B21">
        <v>19</v>
      </c>
      <c r="C21" t="s">
        <v>54</v>
      </c>
      <c r="D21" t="s">
        <v>20</v>
      </c>
    </row>
    <row r="22" spans="2:4" x14ac:dyDescent="0.35">
      <c r="B22">
        <v>20</v>
      </c>
      <c r="C22" t="s">
        <v>56</v>
      </c>
      <c r="D22" t="s">
        <v>20</v>
      </c>
    </row>
    <row r="23" spans="2:4" x14ac:dyDescent="0.35">
      <c r="B23">
        <v>21</v>
      </c>
      <c r="C23" t="s">
        <v>52</v>
      </c>
      <c r="D23" t="s">
        <v>20</v>
      </c>
    </row>
    <row r="24" spans="2:4" x14ac:dyDescent="0.35">
      <c r="B24">
        <v>22</v>
      </c>
      <c r="C24" t="s">
        <v>261</v>
      </c>
      <c r="D24" t="s">
        <v>20</v>
      </c>
    </row>
    <row r="25" spans="2:4" x14ac:dyDescent="0.35">
      <c r="B25">
        <v>23</v>
      </c>
      <c r="C25" t="s">
        <v>60</v>
      </c>
      <c r="D25" t="s">
        <v>20</v>
      </c>
    </row>
    <row r="26" spans="2:4" x14ac:dyDescent="0.35">
      <c r="B26">
        <v>24</v>
      </c>
      <c r="C26" t="s">
        <v>62</v>
      </c>
      <c r="D26" t="s">
        <v>20</v>
      </c>
    </row>
    <row r="27" spans="2:4" x14ac:dyDescent="0.35">
      <c r="B27">
        <v>25</v>
      </c>
      <c r="C27" t="s">
        <v>58</v>
      </c>
      <c r="D27" t="s">
        <v>20</v>
      </c>
    </row>
    <row r="28" spans="2:4" x14ac:dyDescent="0.35">
      <c r="B28">
        <v>26</v>
      </c>
      <c r="C28" t="s">
        <v>66</v>
      </c>
      <c r="D28" t="s">
        <v>20</v>
      </c>
    </row>
    <row r="29" spans="2:4" x14ac:dyDescent="0.35">
      <c r="B29">
        <v>27</v>
      </c>
      <c r="C29" t="s">
        <v>68</v>
      </c>
      <c r="D29" t="s">
        <v>20</v>
      </c>
    </row>
    <row r="30" spans="2:4" x14ac:dyDescent="0.35">
      <c r="B30">
        <v>28</v>
      </c>
      <c r="C30" t="s">
        <v>64</v>
      </c>
      <c r="D30" t="s">
        <v>20</v>
      </c>
    </row>
    <row r="31" spans="2:4" x14ac:dyDescent="0.35">
      <c r="B31">
        <v>29</v>
      </c>
      <c r="C31" t="s">
        <v>260</v>
      </c>
      <c r="D31" t="s">
        <v>23</v>
      </c>
    </row>
    <row r="32" spans="2:4" x14ac:dyDescent="0.35">
      <c r="B32">
        <v>30</v>
      </c>
      <c r="C32" t="s">
        <v>70</v>
      </c>
      <c r="D32" t="s">
        <v>23</v>
      </c>
    </row>
    <row r="33" spans="2:4" x14ac:dyDescent="0.35">
      <c r="B33">
        <v>31</v>
      </c>
      <c r="C33" t="s">
        <v>74</v>
      </c>
      <c r="D33" t="s">
        <v>23</v>
      </c>
    </row>
    <row r="34" spans="2:4" x14ac:dyDescent="0.35">
      <c r="B34">
        <v>32</v>
      </c>
      <c r="C34" t="s">
        <v>72</v>
      </c>
      <c r="D34" t="s">
        <v>23</v>
      </c>
    </row>
    <row r="35" spans="2:4" x14ac:dyDescent="0.35">
      <c r="B35">
        <v>33</v>
      </c>
      <c r="C35" t="s">
        <v>259</v>
      </c>
      <c r="D35" t="s">
        <v>23</v>
      </c>
    </row>
    <row r="36" spans="2:4" x14ac:dyDescent="0.35">
      <c r="B36">
        <v>34</v>
      </c>
      <c r="C36" t="s">
        <v>80</v>
      </c>
      <c r="D36" t="s">
        <v>23</v>
      </c>
    </row>
    <row r="37" spans="2:4" x14ac:dyDescent="0.35">
      <c r="B37">
        <v>35</v>
      </c>
      <c r="C37" t="s">
        <v>78</v>
      </c>
      <c r="D37" t="s">
        <v>23</v>
      </c>
    </row>
    <row r="38" spans="2:4" x14ac:dyDescent="0.35">
      <c r="B38">
        <v>36</v>
      </c>
      <c r="C38" t="s">
        <v>76</v>
      </c>
      <c r="D38" t="s">
        <v>23</v>
      </c>
    </row>
    <row r="39" spans="2:4" x14ac:dyDescent="0.35">
      <c r="B39">
        <v>37</v>
      </c>
      <c r="C39" t="s">
        <v>21</v>
      </c>
      <c r="D39" t="s">
        <v>23</v>
      </c>
    </row>
    <row r="40" spans="2:4" x14ac:dyDescent="0.35">
      <c r="B40">
        <v>38</v>
      </c>
      <c r="C40" t="s">
        <v>24</v>
      </c>
      <c r="D40" t="s">
        <v>23</v>
      </c>
    </row>
    <row r="41" spans="2:4" x14ac:dyDescent="0.35">
      <c r="B41">
        <v>39</v>
      </c>
      <c r="C41" t="s">
        <v>26</v>
      </c>
      <c r="D41" t="s">
        <v>23</v>
      </c>
    </row>
    <row r="42" spans="2:4" x14ac:dyDescent="0.35">
      <c r="B42">
        <v>40</v>
      </c>
      <c r="C42" t="s">
        <v>30</v>
      </c>
      <c r="D42" t="s">
        <v>23</v>
      </c>
    </row>
    <row r="43" spans="2:4" x14ac:dyDescent="0.35">
      <c r="B43">
        <v>41</v>
      </c>
      <c r="C43" t="s">
        <v>28</v>
      </c>
      <c r="D43" t="s">
        <v>23</v>
      </c>
    </row>
    <row r="44" spans="2:4" x14ac:dyDescent="0.35">
      <c r="B44">
        <v>42</v>
      </c>
      <c r="C44" t="s">
        <v>32</v>
      </c>
      <c r="D44" t="s">
        <v>23</v>
      </c>
    </row>
    <row r="45" spans="2:4" x14ac:dyDescent="0.35">
      <c r="B45">
        <v>43</v>
      </c>
      <c r="C45" t="s">
        <v>85</v>
      </c>
      <c r="D45" t="s">
        <v>84</v>
      </c>
    </row>
    <row r="46" spans="2:4" x14ac:dyDescent="0.35">
      <c r="B46">
        <v>44</v>
      </c>
      <c r="C46" t="s">
        <v>87</v>
      </c>
      <c r="D46" t="s">
        <v>84</v>
      </c>
    </row>
    <row r="47" spans="2:4" x14ac:dyDescent="0.35">
      <c r="B47">
        <v>45</v>
      </c>
      <c r="C47" t="s">
        <v>82</v>
      </c>
      <c r="D47" t="s">
        <v>84</v>
      </c>
    </row>
    <row r="48" spans="2:4" x14ac:dyDescent="0.35">
      <c r="B48">
        <v>46</v>
      </c>
      <c r="C48" t="s">
        <v>91</v>
      </c>
      <c r="D48" t="s">
        <v>84</v>
      </c>
    </row>
    <row r="49" spans="2:4" x14ac:dyDescent="0.35">
      <c r="B49">
        <v>47</v>
      </c>
      <c r="C49" t="s">
        <v>93</v>
      </c>
      <c r="D49" t="s">
        <v>84</v>
      </c>
    </row>
    <row r="50" spans="2:4" x14ac:dyDescent="0.35">
      <c r="B50">
        <v>48</v>
      </c>
      <c r="C50" t="s">
        <v>255</v>
      </c>
      <c r="D50" t="s">
        <v>209</v>
      </c>
    </row>
    <row r="51" spans="2:4" x14ac:dyDescent="0.35">
      <c r="B51">
        <v>49</v>
      </c>
      <c r="C51" t="s">
        <v>224</v>
      </c>
      <c r="D51" t="s">
        <v>209</v>
      </c>
    </row>
    <row r="52" spans="2:4" x14ac:dyDescent="0.35">
      <c r="B52">
        <v>50</v>
      </c>
      <c r="C52" t="s">
        <v>254</v>
      </c>
      <c r="D52" t="s">
        <v>84</v>
      </c>
    </row>
    <row r="53" spans="2:4" x14ac:dyDescent="0.35">
      <c r="B53">
        <v>51</v>
      </c>
      <c r="C53" t="s">
        <v>97</v>
      </c>
      <c r="D53" t="s">
        <v>84</v>
      </c>
    </row>
    <row r="54" spans="2:4" x14ac:dyDescent="0.35">
      <c r="B54">
        <v>52</v>
      </c>
      <c r="C54" t="s">
        <v>95</v>
      </c>
      <c r="D54" t="s">
        <v>84</v>
      </c>
    </row>
    <row r="55" spans="2:4" x14ac:dyDescent="0.35">
      <c r="B55">
        <v>53</v>
      </c>
      <c r="C55" t="s">
        <v>99</v>
      </c>
      <c r="D55" t="s">
        <v>84</v>
      </c>
    </row>
    <row r="56" spans="2:4" x14ac:dyDescent="0.35">
      <c r="B56">
        <v>54</v>
      </c>
      <c r="C56" t="s">
        <v>101</v>
      </c>
      <c r="D56" t="s">
        <v>84</v>
      </c>
    </row>
    <row r="57" spans="2:4" x14ac:dyDescent="0.35">
      <c r="B57">
        <v>55</v>
      </c>
      <c r="C57" t="s">
        <v>235</v>
      </c>
      <c r="D57" t="s">
        <v>209</v>
      </c>
    </row>
    <row r="58" spans="2:4" x14ac:dyDescent="0.35">
      <c r="B58">
        <v>56</v>
      </c>
      <c r="C58" t="s">
        <v>230</v>
      </c>
      <c r="D58" t="s">
        <v>209</v>
      </c>
    </row>
    <row r="59" spans="2:4" x14ac:dyDescent="0.35">
      <c r="B59">
        <v>57</v>
      </c>
      <c r="C59" t="s">
        <v>253</v>
      </c>
      <c r="D59" t="s">
        <v>209</v>
      </c>
    </row>
    <row r="60" spans="2:4" x14ac:dyDescent="0.35">
      <c r="B60">
        <v>58</v>
      </c>
      <c r="C60" t="s">
        <v>213</v>
      </c>
      <c r="D60" t="s">
        <v>209</v>
      </c>
    </row>
    <row r="61" spans="2:4" x14ac:dyDescent="0.35">
      <c r="B61">
        <v>59</v>
      </c>
      <c r="C61" t="s">
        <v>252</v>
      </c>
      <c r="D61" t="s">
        <v>209</v>
      </c>
    </row>
    <row r="62" spans="2:4" x14ac:dyDescent="0.35">
      <c r="B62">
        <v>60</v>
      </c>
      <c r="C62" t="s">
        <v>211</v>
      </c>
      <c r="D62" t="s">
        <v>209</v>
      </c>
    </row>
    <row r="63" spans="2:4" x14ac:dyDescent="0.35">
      <c r="B63">
        <v>61</v>
      </c>
      <c r="C63" t="s">
        <v>251</v>
      </c>
      <c r="D63" t="s">
        <v>209</v>
      </c>
    </row>
    <row r="64" spans="2:4" x14ac:dyDescent="0.35">
      <c r="B64">
        <v>62</v>
      </c>
      <c r="C64" t="s">
        <v>228</v>
      </c>
      <c r="D64" t="s">
        <v>209</v>
      </c>
    </row>
    <row r="65" spans="2:4" x14ac:dyDescent="0.35">
      <c r="B65">
        <v>63</v>
      </c>
      <c r="C65" t="s">
        <v>258</v>
      </c>
      <c r="D65" t="s">
        <v>209</v>
      </c>
    </row>
    <row r="66" spans="2:4" x14ac:dyDescent="0.35">
      <c r="B66">
        <v>64</v>
      </c>
      <c r="C66" t="s">
        <v>257</v>
      </c>
      <c r="D66" t="s">
        <v>209</v>
      </c>
    </row>
    <row r="67" spans="2:4" x14ac:dyDescent="0.35">
      <c r="B67">
        <v>65</v>
      </c>
      <c r="C67" t="s">
        <v>215</v>
      </c>
      <c r="D67" t="s">
        <v>209</v>
      </c>
    </row>
    <row r="68" spans="2:4" x14ac:dyDescent="0.35">
      <c r="B68">
        <v>66</v>
      </c>
      <c r="C68" t="s">
        <v>256</v>
      </c>
      <c r="D68" t="s">
        <v>84</v>
      </c>
    </row>
    <row r="69" spans="2:4" x14ac:dyDescent="0.35">
      <c r="B69">
        <v>67</v>
      </c>
      <c r="C69" t="s">
        <v>89</v>
      </c>
      <c r="D69" t="s">
        <v>84</v>
      </c>
    </row>
    <row r="70" spans="2:4" x14ac:dyDescent="0.35">
      <c r="B70">
        <v>68</v>
      </c>
      <c r="C70" t="s">
        <v>239</v>
      </c>
      <c r="D70" t="s">
        <v>209</v>
      </c>
    </row>
    <row r="71" spans="2:4" x14ac:dyDescent="0.35">
      <c r="B71">
        <v>69</v>
      </c>
      <c r="C71" t="s">
        <v>237</v>
      </c>
      <c r="D71" t="s">
        <v>209</v>
      </c>
    </row>
    <row r="72" spans="2:4" x14ac:dyDescent="0.35">
      <c r="B72">
        <v>70</v>
      </c>
      <c r="C72" t="s">
        <v>232</v>
      </c>
      <c r="D72" t="s">
        <v>209</v>
      </c>
    </row>
    <row r="73" spans="2:4" x14ac:dyDescent="0.35">
      <c r="B73">
        <v>71</v>
      </c>
      <c r="C73" t="s">
        <v>103</v>
      </c>
      <c r="D73" t="s">
        <v>105</v>
      </c>
    </row>
    <row r="74" spans="2:4" x14ac:dyDescent="0.35">
      <c r="B74">
        <v>72</v>
      </c>
      <c r="C74" t="s">
        <v>106</v>
      </c>
      <c r="D74" t="s">
        <v>105</v>
      </c>
    </row>
    <row r="75" spans="2:4" x14ac:dyDescent="0.35">
      <c r="B75">
        <v>73</v>
      </c>
      <c r="C75" t="s">
        <v>131</v>
      </c>
      <c r="D75" t="s">
        <v>105</v>
      </c>
    </row>
    <row r="76" spans="2:4" x14ac:dyDescent="0.35">
      <c r="B76">
        <v>74</v>
      </c>
      <c r="C76" t="s">
        <v>133</v>
      </c>
      <c r="D76" t="s">
        <v>105</v>
      </c>
    </row>
    <row r="77" spans="2:4" x14ac:dyDescent="0.35">
      <c r="B77">
        <v>75</v>
      </c>
      <c r="C77" t="s">
        <v>139</v>
      </c>
      <c r="D77" t="s">
        <v>105</v>
      </c>
    </row>
    <row r="78" spans="2:4" x14ac:dyDescent="0.35">
      <c r="B78">
        <v>76</v>
      </c>
      <c r="C78" t="s">
        <v>141</v>
      </c>
      <c r="D78" t="s">
        <v>105</v>
      </c>
    </row>
    <row r="79" spans="2:4" x14ac:dyDescent="0.35">
      <c r="B79">
        <v>77</v>
      </c>
      <c r="C79" t="s">
        <v>143</v>
      </c>
      <c r="D79" t="s">
        <v>105</v>
      </c>
    </row>
    <row r="80" spans="2:4" x14ac:dyDescent="0.35">
      <c r="B80">
        <v>78</v>
      </c>
      <c r="C80" t="s">
        <v>145</v>
      </c>
      <c r="D80" t="s">
        <v>105</v>
      </c>
    </row>
    <row r="81" spans="2:4" x14ac:dyDescent="0.35">
      <c r="B81">
        <v>79</v>
      </c>
      <c r="C81" t="s">
        <v>147</v>
      </c>
      <c r="D81" t="s">
        <v>105</v>
      </c>
    </row>
    <row r="82" spans="2:4" x14ac:dyDescent="0.35">
      <c r="B82">
        <v>80</v>
      </c>
      <c r="C82" t="s">
        <v>149</v>
      </c>
      <c r="D82" t="s">
        <v>105</v>
      </c>
    </row>
    <row r="83" spans="2:4" x14ac:dyDescent="0.35">
      <c r="B83">
        <v>81</v>
      </c>
      <c r="C83" t="s">
        <v>151</v>
      </c>
      <c r="D83" t="s">
        <v>105</v>
      </c>
    </row>
    <row r="84" spans="2:4" x14ac:dyDescent="0.35">
      <c r="B84">
        <v>82</v>
      </c>
      <c r="C84" t="s">
        <v>153</v>
      </c>
      <c r="D84" t="s">
        <v>105</v>
      </c>
    </row>
    <row r="85" spans="2:4" x14ac:dyDescent="0.35">
      <c r="B85">
        <v>83</v>
      </c>
      <c r="C85" t="s">
        <v>155</v>
      </c>
      <c r="D85" t="s">
        <v>105</v>
      </c>
    </row>
    <row r="86" spans="2:4" x14ac:dyDescent="0.35">
      <c r="B86">
        <v>84</v>
      </c>
      <c r="C86" t="s">
        <v>204</v>
      </c>
      <c r="D86" t="s">
        <v>105</v>
      </c>
    </row>
    <row r="87" spans="2:4" x14ac:dyDescent="0.35">
      <c r="B87">
        <v>85</v>
      </c>
      <c r="C87" t="s">
        <v>157</v>
      </c>
      <c r="D87" t="s">
        <v>105</v>
      </c>
    </row>
    <row r="88" spans="2:4" x14ac:dyDescent="0.35">
      <c r="B88">
        <v>86</v>
      </c>
      <c r="C88" t="s">
        <v>159</v>
      </c>
      <c r="D88" t="s">
        <v>105</v>
      </c>
    </row>
    <row r="89" spans="2:4" x14ac:dyDescent="0.35">
      <c r="B89">
        <v>87</v>
      </c>
      <c r="C89" t="s">
        <v>161</v>
      </c>
      <c r="D89" t="s">
        <v>105</v>
      </c>
    </row>
    <row r="90" spans="2:4" x14ac:dyDescent="0.35">
      <c r="B90">
        <v>88</v>
      </c>
      <c r="C90" t="s">
        <v>163</v>
      </c>
      <c r="D90" t="s">
        <v>105</v>
      </c>
    </row>
    <row r="91" spans="2:4" x14ac:dyDescent="0.35">
      <c r="B91">
        <v>89</v>
      </c>
      <c r="C91" t="s">
        <v>108</v>
      </c>
      <c r="D91" t="s">
        <v>105</v>
      </c>
    </row>
    <row r="92" spans="2:4" x14ac:dyDescent="0.35">
      <c r="B92">
        <v>90</v>
      </c>
      <c r="C92" t="s">
        <v>110</v>
      </c>
      <c r="D92" t="s">
        <v>105</v>
      </c>
    </row>
    <row r="93" spans="2:4" x14ac:dyDescent="0.35">
      <c r="B93">
        <v>91</v>
      </c>
      <c r="C93" t="s">
        <v>112</v>
      </c>
      <c r="D93" t="s">
        <v>105</v>
      </c>
    </row>
    <row r="94" spans="2:4" x14ac:dyDescent="0.35">
      <c r="B94">
        <v>92</v>
      </c>
      <c r="C94" t="s">
        <v>114</v>
      </c>
      <c r="D94" t="s">
        <v>105</v>
      </c>
    </row>
    <row r="95" spans="2:4" x14ac:dyDescent="0.35">
      <c r="B95">
        <v>93</v>
      </c>
      <c r="C95" t="s">
        <v>208</v>
      </c>
      <c r="D95" t="s">
        <v>105</v>
      </c>
    </row>
    <row r="96" spans="2:4" x14ac:dyDescent="0.35">
      <c r="B96">
        <v>94</v>
      </c>
      <c r="C96" t="s">
        <v>116</v>
      </c>
      <c r="D96" t="s">
        <v>105</v>
      </c>
    </row>
    <row r="97" spans="2:4" x14ac:dyDescent="0.35">
      <c r="B97">
        <v>95</v>
      </c>
      <c r="C97" t="s">
        <v>118</v>
      </c>
      <c r="D97" t="s">
        <v>105</v>
      </c>
    </row>
    <row r="98" spans="2:4" x14ac:dyDescent="0.35">
      <c r="B98">
        <v>96</v>
      </c>
      <c r="C98" t="s">
        <v>222</v>
      </c>
      <c r="D98" t="s">
        <v>105</v>
      </c>
    </row>
    <row r="99" spans="2:4" x14ac:dyDescent="0.35">
      <c r="B99">
        <v>97</v>
      </c>
      <c r="C99" t="s">
        <v>250</v>
      </c>
      <c r="D99" t="s">
        <v>122</v>
      </c>
    </row>
    <row r="100" spans="2:4" x14ac:dyDescent="0.35">
      <c r="B100">
        <v>98</v>
      </c>
      <c r="C100" t="s">
        <v>120</v>
      </c>
      <c r="D100" t="s">
        <v>122</v>
      </c>
    </row>
    <row r="101" spans="2:4" x14ac:dyDescent="0.35">
      <c r="B101">
        <v>99</v>
      </c>
      <c r="C101" t="s">
        <v>234</v>
      </c>
      <c r="D101" t="s">
        <v>122</v>
      </c>
    </row>
    <row r="102" spans="2:4" x14ac:dyDescent="0.35">
      <c r="B102">
        <v>100</v>
      </c>
      <c r="C102" t="s">
        <v>123</v>
      </c>
      <c r="D102" t="s">
        <v>122</v>
      </c>
    </row>
    <row r="103" spans="2:4" x14ac:dyDescent="0.35">
      <c r="B103">
        <v>101</v>
      </c>
      <c r="C103" t="s">
        <v>249</v>
      </c>
      <c r="D103" t="s">
        <v>122</v>
      </c>
    </row>
    <row r="104" spans="2:4" x14ac:dyDescent="0.35">
      <c r="B104">
        <v>102</v>
      </c>
      <c r="C104" t="s">
        <v>125</v>
      </c>
      <c r="D104" t="s">
        <v>122</v>
      </c>
    </row>
    <row r="105" spans="2:4" x14ac:dyDescent="0.35">
      <c r="B105">
        <v>103</v>
      </c>
      <c r="C105" t="s">
        <v>233</v>
      </c>
      <c r="D105" t="s">
        <v>122</v>
      </c>
    </row>
    <row r="106" spans="2:4" x14ac:dyDescent="0.35">
      <c r="B106">
        <v>104</v>
      </c>
      <c r="C106" t="s">
        <v>127</v>
      </c>
      <c r="D106" t="s">
        <v>122</v>
      </c>
    </row>
    <row r="107" spans="2:4" x14ac:dyDescent="0.35">
      <c r="B107">
        <v>105</v>
      </c>
      <c r="C107" t="s">
        <v>248</v>
      </c>
      <c r="D107" t="s">
        <v>122</v>
      </c>
    </row>
    <row r="108" spans="2:4" x14ac:dyDescent="0.35">
      <c r="B108">
        <v>106</v>
      </c>
      <c r="C108" t="s">
        <v>206</v>
      </c>
      <c r="D108" t="s">
        <v>122</v>
      </c>
    </row>
    <row r="109" spans="2:4" x14ac:dyDescent="0.35">
      <c r="B109">
        <v>107</v>
      </c>
      <c r="C109" t="s">
        <v>247</v>
      </c>
      <c r="D109" t="s">
        <v>122</v>
      </c>
    </row>
    <row r="110" spans="2:4" x14ac:dyDescent="0.35">
      <c r="B110">
        <v>108</v>
      </c>
      <c r="C110" t="s">
        <v>129</v>
      </c>
      <c r="D110" t="s">
        <v>122</v>
      </c>
    </row>
    <row r="111" spans="2:4" x14ac:dyDescent="0.35">
      <c r="B111">
        <v>109</v>
      </c>
      <c r="C111" t="s">
        <v>246</v>
      </c>
      <c r="D111" t="s">
        <v>122</v>
      </c>
    </row>
    <row r="112" spans="2:4" x14ac:dyDescent="0.35">
      <c r="B112">
        <v>110</v>
      </c>
      <c r="C112" t="s">
        <v>135</v>
      </c>
      <c r="D112" t="s">
        <v>122</v>
      </c>
    </row>
    <row r="113" spans="2:4" x14ac:dyDescent="0.35">
      <c r="B113">
        <v>111</v>
      </c>
      <c r="C113" t="s">
        <v>245</v>
      </c>
      <c r="D113" t="s">
        <v>122</v>
      </c>
    </row>
    <row r="114" spans="2:4" x14ac:dyDescent="0.35">
      <c r="B114">
        <v>112</v>
      </c>
      <c r="C114" t="s">
        <v>137</v>
      </c>
      <c r="D114" t="s">
        <v>122</v>
      </c>
    </row>
    <row r="115" spans="2:4" x14ac:dyDescent="0.35">
      <c r="B115">
        <v>113</v>
      </c>
      <c r="C115" t="s">
        <v>244</v>
      </c>
      <c r="D115" t="s">
        <v>169</v>
      </c>
    </row>
    <row r="116" spans="2:4" x14ac:dyDescent="0.35">
      <c r="B116">
        <v>114</v>
      </c>
      <c r="C116" t="s">
        <v>167</v>
      </c>
      <c r="D116" t="s">
        <v>169</v>
      </c>
    </row>
    <row r="117" spans="2:4" x14ac:dyDescent="0.35">
      <c r="B117">
        <v>115</v>
      </c>
      <c r="C117" t="s">
        <v>170</v>
      </c>
      <c r="D117" t="s">
        <v>169</v>
      </c>
    </row>
    <row r="118" spans="2:4" x14ac:dyDescent="0.35">
      <c r="B118">
        <v>116</v>
      </c>
      <c r="C118" t="s">
        <v>243</v>
      </c>
      <c r="D118" t="s">
        <v>169</v>
      </c>
    </row>
    <row r="119" spans="2:4" x14ac:dyDescent="0.35">
      <c r="B119">
        <v>117</v>
      </c>
      <c r="C119" t="s">
        <v>172</v>
      </c>
      <c r="D119" t="s">
        <v>169</v>
      </c>
    </row>
    <row r="120" spans="2:4" x14ac:dyDescent="0.35">
      <c r="B120">
        <v>118</v>
      </c>
      <c r="C120" t="s">
        <v>174</v>
      </c>
      <c r="D120" t="s">
        <v>169</v>
      </c>
    </row>
    <row r="121" spans="2:4" x14ac:dyDescent="0.35">
      <c r="B121">
        <v>119</v>
      </c>
      <c r="C121" t="s">
        <v>176</v>
      </c>
      <c r="D121" t="s">
        <v>169</v>
      </c>
    </row>
    <row r="122" spans="2:4" x14ac:dyDescent="0.35">
      <c r="B122">
        <v>120</v>
      </c>
      <c r="C122" t="s">
        <v>178</v>
      </c>
      <c r="D122" t="s">
        <v>169</v>
      </c>
    </row>
    <row r="123" spans="2:4" x14ac:dyDescent="0.35">
      <c r="B123">
        <v>121</v>
      </c>
      <c r="C123" t="s">
        <v>242</v>
      </c>
      <c r="D123" t="s">
        <v>169</v>
      </c>
    </row>
    <row r="124" spans="2:4" x14ac:dyDescent="0.35">
      <c r="B124">
        <v>122</v>
      </c>
      <c r="C124" t="s">
        <v>180</v>
      </c>
      <c r="D124" t="s">
        <v>169</v>
      </c>
    </row>
    <row r="125" spans="2:4" x14ac:dyDescent="0.35">
      <c r="B125">
        <v>123</v>
      </c>
      <c r="C125" t="s">
        <v>182</v>
      </c>
      <c r="D125" t="s">
        <v>169</v>
      </c>
    </row>
    <row r="126" spans="2:4" x14ac:dyDescent="0.35">
      <c r="B126">
        <v>124</v>
      </c>
      <c r="C126" t="s">
        <v>202</v>
      </c>
      <c r="D126" t="s">
        <v>169</v>
      </c>
    </row>
    <row r="127" spans="2:4" x14ac:dyDescent="0.35">
      <c r="B127">
        <v>125</v>
      </c>
      <c r="C127" t="s">
        <v>200</v>
      </c>
      <c r="D127" t="s">
        <v>169</v>
      </c>
    </row>
    <row r="128" spans="2:4" x14ac:dyDescent="0.35">
      <c r="B128">
        <v>126</v>
      </c>
      <c r="C128" t="s">
        <v>165</v>
      </c>
      <c r="D128" t="s">
        <v>166</v>
      </c>
    </row>
    <row r="129" spans="2:4" x14ac:dyDescent="0.35">
      <c r="B129">
        <v>127</v>
      </c>
      <c r="C129" t="s">
        <v>198</v>
      </c>
      <c r="D129" t="s">
        <v>166</v>
      </c>
    </row>
    <row r="130" spans="2:4" x14ac:dyDescent="0.35">
      <c r="B130">
        <v>128</v>
      </c>
      <c r="C130" t="s">
        <v>184</v>
      </c>
      <c r="D130" t="s">
        <v>166</v>
      </c>
    </row>
    <row r="131" spans="2:4" x14ac:dyDescent="0.35">
      <c r="B131">
        <v>129</v>
      </c>
      <c r="C131" t="s">
        <v>197</v>
      </c>
      <c r="D131" t="s">
        <v>166</v>
      </c>
    </row>
    <row r="132" spans="2:4" x14ac:dyDescent="0.35">
      <c r="B132">
        <v>130</v>
      </c>
      <c r="C132" t="s">
        <v>185</v>
      </c>
      <c r="D132" t="s">
        <v>105</v>
      </c>
    </row>
    <row r="133" spans="2:4" x14ac:dyDescent="0.35">
      <c r="B133">
        <v>131</v>
      </c>
      <c r="C133" t="s">
        <v>196</v>
      </c>
      <c r="D133" t="s">
        <v>166</v>
      </c>
    </row>
    <row r="134" spans="2:4" x14ac:dyDescent="0.35">
      <c r="B134">
        <v>132</v>
      </c>
      <c r="C134" t="s">
        <v>187</v>
      </c>
      <c r="D134" t="s">
        <v>105</v>
      </c>
    </row>
    <row r="135" spans="2:4" x14ac:dyDescent="0.35">
      <c r="B135">
        <v>133</v>
      </c>
      <c r="C135" t="s">
        <v>195</v>
      </c>
      <c r="D135" t="s">
        <v>15</v>
      </c>
    </row>
    <row r="136" spans="2:4" x14ac:dyDescent="0.35">
      <c r="B136">
        <v>134</v>
      </c>
      <c r="C136" t="s">
        <v>241</v>
      </c>
      <c r="D136" t="s">
        <v>84</v>
      </c>
    </row>
    <row r="137" spans="2:4" x14ac:dyDescent="0.35">
      <c r="B137">
        <v>135</v>
      </c>
      <c r="C137" t="s">
        <v>240</v>
      </c>
      <c r="D137" t="s">
        <v>84</v>
      </c>
    </row>
    <row r="138" spans="2:4" x14ac:dyDescent="0.35">
      <c r="B138">
        <v>136</v>
      </c>
      <c r="C138" t="s">
        <v>189</v>
      </c>
      <c r="D138" t="s">
        <v>84</v>
      </c>
    </row>
    <row r="139" spans="2:4" x14ac:dyDescent="0.35">
      <c r="B139">
        <v>137</v>
      </c>
      <c r="C139" t="s">
        <v>191</v>
      </c>
      <c r="D139" t="s">
        <v>15</v>
      </c>
    </row>
    <row r="140" spans="2:4" x14ac:dyDescent="0.35">
      <c r="B140">
        <v>138</v>
      </c>
      <c r="C140" t="s">
        <v>226</v>
      </c>
      <c r="D140" t="s">
        <v>209</v>
      </c>
    </row>
    <row r="141" spans="2:4" x14ac:dyDescent="0.35">
      <c r="B141">
        <v>139</v>
      </c>
      <c r="C141" t="s">
        <v>225</v>
      </c>
      <c r="D141" t="s">
        <v>105</v>
      </c>
    </row>
    <row r="142" spans="2:4" x14ac:dyDescent="0.35">
      <c r="B142">
        <v>140</v>
      </c>
      <c r="C142" t="s">
        <v>220</v>
      </c>
      <c r="D14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</vt:lpstr>
      <vt:lpstr>Jul 2019</vt:lpstr>
      <vt:lpstr>Aug 2019</vt:lpstr>
      <vt:lpstr>Sep 2019</vt:lpstr>
      <vt:lpstr>Oct 2019</vt:lpstr>
      <vt:lpstr>Nov 2019</vt:lpstr>
      <vt:lpstr>Dec 2019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Jie Ying</dc:creator>
  <cp:lastModifiedBy>Matthew Ian TAN Qiu Long</cp:lastModifiedBy>
  <dcterms:created xsi:type="dcterms:W3CDTF">2020-02-22T03:30:49Z</dcterms:created>
  <dcterms:modified xsi:type="dcterms:W3CDTF">2020-03-10T10:28:09Z</dcterms:modified>
</cp:coreProperties>
</file>