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 Jie Ying\Desktop\Y2S2\SMA\Group Project\Report (Week 12,13)\Data\II - Calculations\"/>
    </mc:Choice>
  </mc:AlternateContent>
  <xr:revisionPtr revIDLastSave="0" documentId="13_ncr:1_{B7D0ACA6-D9ED-4038-9423-C40F9D7B18FF}" xr6:coauthVersionLast="45" xr6:coauthVersionMax="45" xr10:uidLastSave="{00000000-0000-0000-0000-000000000000}"/>
  <bookViews>
    <workbookView xWindow="-110" yWindow="-110" windowWidth="19420" windowHeight="10420" activeTab="2" xr2:uid="{3655CA4D-2F4C-4629-AA28-842FC012CC9E}"/>
  </bookViews>
  <sheets>
    <sheet name="Variable Cost" sheetId="1" r:id="rId1"/>
    <sheet name="Fixed Cost" sheetId="2" r:id="rId2"/>
    <sheet name="Calc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C19" i="3" l="1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D32" i="3" l="1"/>
  <c r="C32" i="3"/>
  <c r="C31" i="3"/>
  <c r="H32" i="3"/>
  <c r="H31" i="3"/>
  <c r="G32" i="3"/>
  <c r="G31" i="3"/>
  <c r="E31" i="3"/>
  <c r="F32" i="3"/>
  <c r="E32" i="3"/>
  <c r="F31" i="3"/>
  <c r="D31" i="3"/>
  <c r="G65" i="1"/>
  <c r="G59" i="1"/>
  <c r="G54" i="1"/>
  <c r="G48" i="1"/>
  <c r="G41" i="1"/>
  <c r="G35" i="1"/>
  <c r="G28" i="1"/>
  <c r="G23" i="1"/>
  <c r="G17" i="1"/>
  <c r="G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<sst xmlns="http://schemas.openxmlformats.org/spreadsheetml/2006/main" count="286" uniqueCount="86">
  <si>
    <t>Item Code (on menu)</t>
  </si>
  <si>
    <t>Item description</t>
  </si>
  <si>
    <t>Ingredient(s)</t>
  </si>
  <si>
    <t>Unit type of ingredient</t>
  </si>
  <si>
    <t>Qty of ingredient per unit item</t>
  </si>
  <si>
    <t>A1</t>
  </si>
  <si>
    <t>Premium Tom Yum Soup</t>
  </si>
  <si>
    <t>Prawn</t>
  </si>
  <si>
    <t>Weight (grams)</t>
  </si>
  <si>
    <t>Egg</t>
  </si>
  <si>
    <t>Count</t>
  </si>
  <si>
    <t>Enokitake mushroom</t>
  </si>
  <si>
    <t>Lettuce</t>
  </si>
  <si>
    <t>Tom Yum Soup</t>
  </si>
  <si>
    <t>Meat Patty</t>
  </si>
  <si>
    <t>Noodle</t>
  </si>
  <si>
    <t>A2</t>
  </si>
  <si>
    <t>Creamy Tom Yum</t>
  </si>
  <si>
    <t>Minced Pork</t>
  </si>
  <si>
    <t>Long Bean</t>
  </si>
  <si>
    <t>Sauce</t>
  </si>
  <si>
    <t>A3</t>
  </si>
  <si>
    <t>Northern Thai Pork Rib</t>
  </si>
  <si>
    <t>Pork Rib</t>
  </si>
  <si>
    <t>Bok Choy</t>
  </si>
  <si>
    <t>A4</t>
  </si>
  <si>
    <t>Mala Minced Pork</t>
  </si>
  <si>
    <t>Chicken Soup</t>
  </si>
  <si>
    <t>Coriander</t>
  </si>
  <si>
    <t>A5</t>
  </si>
  <si>
    <t>Thai Bak Chor Mee</t>
  </si>
  <si>
    <t>Pork Slice</t>
  </si>
  <si>
    <t>Mushroom</t>
  </si>
  <si>
    <t>Pork Soup</t>
  </si>
  <si>
    <t>A6</t>
  </si>
  <si>
    <t>Tom Yum Gung</t>
  </si>
  <si>
    <t>A7</t>
  </si>
  <si>
    <t>Tom Yum Pork</t>
  </si>
  <si>
    <t>A8</t>
  </si>
  <si>
    <t>Thai Stewed Chicken</t>
  </si>
  <si>
    <t>Chicken Wing</t>
  </si>
  <si>
    <t>Chicken Feet</t>
  </si>
  <si>
    <t>Stew Chicken Soup</t>
  </si>
  <si>
    <t>A9</t>
  </si>
  <si>
    <t>Thai Collagen Porridge</t>
  </si>
  <si>
    <t>Rice</t>
  </si>
  <si>
    <t>A10</t>
  </si>
  <si>
    <t>Collagen Chicken</t>
  </si>
  <si>
    <t>Lemongrass Chicken</t>
  </si>
  <si>
    <t>A11</t>
  </si>
  <si>
    <t>Collagen Pork</t>
  </si>
  <si>
    <t>Subtotal</t>
  </si>
  <si>
    <t>Total Cost Per Item</t>
  </si>
  <si>
    <t>Broccoli</t>
  </si>
  <si>
    <t>Tomato</t>
  </si>
  <si>
    <t>Grilled Pork</t>
  </si>
  <si>
    <t>ITEM</t>
  </si>
  <si>
    <t>UNIT (grams / qty)</t>
  </si>
  <si>
    <t>PRICE ($)</t>
  </si>
  <si>
    <t>SMU</t>
  </si>
  <si>
    <t xml:space="preserve">Grand opening </t>
  </si>
  <si>
    <t xml:space="preserve">December </t>
  </si>
  <si>
    <t xml:space="preserve">Payment to Sim Lim </t>
  </si>
  <si>
    <t xml:space="preserve">Rental </t>
  </si>
  <si>
    <t xml:space="preserve">Salary </t>
  </si>
  <si>
    <t>Bills</t>
  </si>
  <si>
    <t xml:space="preserve">Food Costs </t>
  </si>
  <si>
    <t>Advertising</t>
  </si>
  <si>
    <t>Operating Costs</t>
  </si>
  <si>
    <t>SIM LIM</t>
  </si>
  <si>
    <t>Before Split</t>
  </si>
  <si>
    <t>After Split</t>
  </si>
  <si>
    <t>Premium Tom Yum</t>
  </si>
  <si>
    <t xml:space="preserve">Creamy Tom Yum </t>
  </si>
  <si>
    <t>Tom Yum Gong</t>
  </si>
  <si>
    <t>QUANTITY SOLD</t>
  </si>
  <si>
    <t>Oct</t>
  </si>
  <si>
    <t>Nov</t>
  </si>
  <si>
    <t>Dec</t>
  </si>
  <si>
    <t>Jul</t>
  </si>
  <si>
    <t>Aug</t>
  </si>
  <si>
    <t>Sep</t>
  </si>
  <si>
    <t>COST</t>
  </si>
  <si>
    <t>TOTAL COST</t>
  </si>
  <si>
    <t>SPICY (A1 - A7)</t>
  </si>
  <si>
    <t>NON-SPICY (A8 - A11)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</si>
</sst>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164" fontId="0" fillId="0" borderId="15" xfId="1" applyFont="1" applyBorder="1" applyAlignment="1">
      <alignment horizontal="center"/>
    </xf>
    <xf numFmtId="164" fontId="0" fillId="0" borderId="1" xfId="1" applyFont="1" applyBorder="1"/>
    <xf numFmtId="164" fontId="0" fillId="0" borderId="0" xfId="0" applyNumberFormat="1"/>
    <xf numFmtId="165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165" fontId="0" fillId="0" borderId="1" xfId="0" applyNumberFormat="1" applyBorder="1"/>
    <xf numFmtId="165" fontId="0" fillId="0" borderId="29" xfId="0" applyNumberFormat="1" applyBorder="1"/>
    <xf numFmtId="165" fontId="0" fillId="0" borderId="12" xfId="0" applyNumberFormat="1" applyBorder="1"/>
    <xf numFmtId="165" fontId="0" fillId="0" borderId="24" xfId="0" applyNumberFormat="1" applyBorder="1"/>
    <xf numFmtId="165" fontId="0" fillId="0" borderId="26" xfId="0" applyNumberFormat="1" applyBorder="1"/>
    <xf numFmtId="165" fontId="0" fillId="0" borderId="30" xfId="0" applyNumberFormat="1" applyBorder="1"/>
    <xf numFmtId="165" fontId="0" fillId="0" borderId="25" xfId="0" applyNumberFormat="1" applyBorder="1"/>
    <xf numFmtId="165" fontId="0" fillId="0" borderId="4" xfId="0" applyNumberFormat="1" applyBorder="1"/>
    <xf numFmtId="165" fontId="0" fillId="0" borderId="32" xfId="0" applyNumberFormat="1" applyBorder="1"/>
    <xf numFmtId="165" fontId="0" fillId="0" borderId="5" xfId="0" applyNumberFormat="1" applyBorder="1"/>
    <xf numFmtId="0" fontId="3" fillId="5" borderId="5" xfId="0" applyFont="1" applyFill="1" applyBorder="1"/>
    <xf numFmtId="0" fontId="3" fillId="6" borderId="5" xfId="0" applyFont="1" applyFill="1" applyBorder="1"/>
    <xf numFmtId="0" fontId="0" fillId="0" borderId="0" xfId="0" applyNumberFormat="1"/>
    <xf numFmtId="44" fontId="0" fillId="0" borderId="0" xfId="0" applyNumberFormat="1"/>
    <xf numFmtId="164" fontId="0" fillId="0" borderId="17" xfId="1" applyFont="1" applyBorder="1" applyAlignment="1">
      <alignment horizontal="center" vertical="center"/>
    </xf>
    <xf numFmtId="164" fontId="0" fillId="0" borderId="18" xfId="1" applyFont="1" applyBorder="1" applyAlignment="1">
      <alignment horizontal="center" vertical="center"/>
    </xf>
    <xf numFmtId="164" fontId="0" fillId="0" borderId="19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3CE-6C0D-43F3-AEDF-E280FF96892A}">
  <dimension ref="A1:L71"/>
  <sheetViews>
    <sheetView zoomScale="84" workbookViewId="0">
      <selection activeCell="G65" sqref="G65:G71"/>
    </sheetView>
  </sheetViews>
  <sheetFormatPr defaultRowHeight="14.5" x14ac:dyDescent="0.35"/>
  <cols>
    <col min="1" max="1" width="18.81640625" bestFit="1" customWidth="1"/>
    <col min="2" max="2" width="21.6328125" bestFit="1" customWidth="1"/>
    <col min="3" max="3" width="18.7265625" bestFit="1" customWidth="1"/>
    <col min="4" max="4" width="13.6328125" bestFit="1" customWidth="1"/>
    <col min="5" max="5" width="15.1796875" customWidth="1"/>
    <col min="6" max="6" width="17.54296875" customWidth="1"/>
    <col min="7" max="7" width="17.08984375" bestFit="1" customWidth="1"/>
    <col min="10" max="10" width="17.81640625" bestFit="1" customWidth="1"/>
    <col min="11" max="11" width="16.1796875" bestFit="1" customWidth="1"/>
  </cols>
  <sheetData>
    <row r="1" spans="1:12" ht="29.5" thickBot="1" x14ac:dyDescent="0.4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51</v>
      </c>
      <c r="G1" s="8" t="s">
        <v>52</v>
      </c>
      <c r="J1" s="14" t="s">
        <v>56</v>
      </c>
      <c r="K1" s="14" t="s">
        <v>57</v>
      </c>
      <c r="L1" s="14" t="s">
        <v>58</v>
      </c>
    </row>
    <row r="2" spans="1:12" ht="15" thickBot="1" x14ac:dyDescent="0.4">
      <c r="A2" s="49" t="s">
        <v>5</v>
      </c>
      <c r="B2" s="52" t="s">
        <v>6</v>
      </c>
      <c r="C2" s="2" t="s">
        <v>7</v>
      </c>
      <c r="D2" s="2" t="s">
        <v>8</v>
      </c>
      <c r="E2" s="10">
        <v>200</v>
      </c>
      <c r="F2" s="9">
        <f>(E2/VLOOKUP(C2,$J$2:$L$27,2,FALSE))*VLOOKUP(C2,$J$2:$L$27,3,FALSE)</f>
        <v>3.6</v>
      </c>
      <c r="G2" s="46">
        <f>SUM(F2:F8)</f>
        <v>5.1350000000000007</v>
      </c>
      <c r="J2" s="13" t="s">
        <v>18</v>
      </c>
      <c r="K2" s="11">
        <v>1000</v>
      </c>
      <c r="L2" s="15">
        <v>5</v>
      </c>
    </row>
    <row r="3" spans="1:12" ht="15" thickBot="1" x14ac:dyDescent="0.4">
      <c r="A3" s="50"/>
      <c r="B3" s="53"/>
      <c r="C3" s="1" t="s">
        <v>9</v>
      </c>
      <c r="D3" s="1" t="s">
        <v>10</v>
      </c>
      <c r="E3" s="11">
        <v>0.5</v>
      </c>
      <c r="F3" s="9">
        <f t="shared" ref="F3:F66" si="0">(E3/VLOOKUP(C3,$J$2:$L$27,2,FALSE))*VLOOKUP(C3,$J$2:$L$27,3,FALSE)</f>
        <v>0.1</v>
      </c>
      <c r="G3" s="47"/>
      <c r="J3" s="13" t="s">
        <v>9</v>
      </c>
      <c r="K3" s="11">
        <v>1</v>
      </c>
      <c r="L3" s="15">
        <v>0.2</v>
      </c>
    </row>
    <row r="4" spans="1:12" ht="15" thickBot="1" x14ac:dyDescent="0.4">
      <c r="A4" s="50"/>
      <c r="B4" s="53"/>
      <c r="C4" s="1" t="s">
        <v>11</v>
      </c>
      <c r="D4" s="1" t="s">
        <v>8</v>
      </c>
      <c r="E4" s="11">
        <v>15</v>
      </c>
      <c r="F4" s="9">
        <f t="shared" si="0"/>
        <v>7.4999999999999997E-2</v>
      </c>
      <c r="G4" s="47"/>
      <c r="J4" s="13" t="s">
        <v>7</v>
      </c>
      <c r="K4" s="11">
        <v>100</v>
      </c>
      <c r="L4" s="15">
        <v>1.8</v>
      </c>
    </row>
    <row r="5" spans="1:12" ht="15" thickBot="1" x14ac:dyDescent="0.4">
      <c r="A5" s="50"/>
      <c r="B5" s="53"/>
      <c r="C5" s="1" t="s">
        <v>12</v>
      </c>
      <c r="D5" s="1" t="s">
        <v>8</v>
      </c>
      <c r="E5" s="11">
        <v>10</v>
      </c>
      <c r="F5" s="9">
        <f t="shared" si="0"/>
        <v>0.04</v>
      </c>
      <c r="G5" s="47"/>
      <c r="J5" s="13" t="s">
        <v>11</v>
      </c>
      <c r="K5" s="11">
        <v>100</v>
      </c>
      <c r="L5" s="15">
        <v>0.5</v>
      </c>
    </row>
    <row r="6" spans="1:12" ht="15" thickBot="1" x14ac:dyDescent="0.4">
      <c r="A6" s="50"/>
      <c r="B6" s="53"/>
      <c r="C6" s="1" t="s">
        <v>13</v>
      </c>
      <c r="D6" s="1" t="s">
        <v>8</v>
      </c>
      <c r="E6" s="11">
        <v>200</v>
      </c>
      <c r="F6" s="9">
        <f t="shared" si="0"/>
        <v>0.8</v>
      </c>
      <c r="G6" s="47"/>
      <c r="J6" s="13" t="s">
        <v>53</v>
      </c>
      <c r="K6" s="11">
        <v>1000</v>
      </c>
      <c r="L6" s="15">
        <v>3.5</v>
      </c>
    </row>
    <row r="7" spans="1:12" ht="15" thickBot="1" x14ac:dyDescent="0.4">
      <c r="A7" s="50"/>
      <c r="B7" s="53"/>
      <c r="C7" s="1" t="s">
        <v>14</v>
      </c>
      <c r="D7" s="1" t="s">
        <v>8</v>
      </c>
      <c r="E7" s="11">
        <v>20</v>
      </c>
      <c r="F7" s="9">
        <f t="shared" si="0"/>
        <v>0.2</v>
      </c>
      <c r="G7" s="47"/>
      <c r="J7" s="13" t="s">
        <v>19</v>
      </c>
      <c r="K7" s="11">
        <v>1000</v>
      </c>
      <c r="L7" s="15">
        <v>2</v>
      </c>
    </row>
    <row r="8" spans="1:12" ht="15" thickBot="1" x14ac:dyDescent="0.4">
      <c r="A8" s="51"/>
      <c r="B8" s="54"/>
      <c r="C8" s="3" t="s">
        <v>15</v>
      </c>
      <c r="D8" s="3" t="s">
        <v>8</v>
      </c>
      <c r="E8" s="12">
        <v>80</v>
      </c>
      <c r="F8" s="19">
        <f t="shared" si="0"/>
        <v>0.32000000000000006</v>
      </c>
      <c r="G8" s="48"/>
      <c r="J8" s="13" t="s">
        <v>54</v>
      </c>
      <c r="K8" s="11">
        <v>1000</v>
      </c>
      <c r="L8" s="15">
        <v>3.5</v>
      </c>
    </row>
    <row r="9" spans="1:12" ht="15" thickBot="1" x14ac:dyDescent="0.4">
      <c r="A9" s="49" t="s">
        <v>16</v>
      </c>
      <c r="B9" s="52" t="s">
        <v>17</v>
      </c>
      <c r="C9" s="2" t="s">
        <v>18</v>
      </c>
      <c r="D9" s="2" t="s">
        <v>8</v>
      </c>
      <c r="E9" s="10">
        <v>50</v>
      </c>
      <c r="F9" s="9">
        <f t="shared" si="0"/>
        <v>0.25</v>
      </c>
      <c r="G9" s="46">
        <f>SUM(F9:F16)</f>
        <v>1.0385000000000002</v>
      </c>
      <c r="J9" s="13" t="s">
        <v>15</v>
      </c>
      <c r="K9" s="11">
        <v>100</v>
      </c>
      <c r="L9" s="15">
        <v>0.4</v>
      </c>
    </row>
    <row r="10" spans="1:12" ht="15" thickBot="1" x14ac:dyDescent="0.4">
      <c r="A10" s="50"/>
      <c r="B10" s="53"/>
      <c r="C10" s="1" t="s">
        <v>9</v>
      </c>
      <c r="D10" s="1" t="s">
        <v>10</v>
      </c>
      <c r="E10" s="11">
        <v>0.5</v>
      </c>
      <c r="F10" s="9">
        <f t="shared" si="0"/>
        <v>0.1</v>
      </c>
      <c r="G10" s="47"/>
      <c r="J10" s="13" t="s">
        <v>14</v>
      </c>
      <c r="K10" s="11">
        <v>100</v>
      </c>
      <c r="L10" s="15">
        <v>1</v>
      </c>
    </row>
    <row r="11" spans="1:12" ht="15" thickBot="1" x14ac:dyDescent="0.4">
      <c r="A11" s="50"/>
      <c r="B11" s="53"/>
      <c r="C11" s="1" t="s">
        <v>11</v>
      </c>
      <c r="D11" s="1" t="s">
        <v>8</v>
      </c>
      <c r="E11" s="11">
        <v>15</v>
      </c>
      <c r="F11" s="9">
        <f t="shared" si="0"/>
        <v>7.4999999999999997E-2</v>
      </c>
      <c r="G11" s="47"/>
      <c r="J11" s="13" t="s">
        <v>23</v>
      </c>
      <c r="K11" s="11">
        <v>1000</v>
      </c>
      <c r="L11" s="15">
        <v>6</v>
      </c>
    </row>
    <row r="12" spans="1:12" ht="15" thickBot="1" x14ac:dyDescent="0.4">
      <c r="A12" s="50"/>
      <c r="B12" s="53"/>
      <c r="C12" s="1" t="s">
        <v>53</v>
      </c>
      <c r="D12" s="1" t="s">
        <v>8</v>
      </c>
      <c r="E12" s="11">
        <v>30</v>
      </c>
      <c r="F12" s="9">
        <f t="shared" si="0"/>
        <v>0.105</v>
      </c>
      <c r="G12" s="47"/>
      <c r="J12" s="13" t="s">
        <v>12</v>
      </c>
      <c r="K12" s="11">
        <v>1000</v>
      </c>
      <c r="L12" s="15">
        <v>4</v>
      </c>
    </row>
    <row r="13" spans="1:12" ht="15" thickBot="1" x14ac:dyDescent="0.4">
      <c r="A13" s="50"/>
      <c r="B13" s="53"/>
      <c r="C13" s="1" t="s">
        <v>19</v>
      </c>
      <c r="D13" s="1" t="s">
        <v>8</v>
      </c>
      <c r="E13" s="11">
        <v>20</v>
      </c>
      <c r="F13" s="9">
        <f t="shared" si="0"/>
        <v>0.04</v>
      </c>
      <c r="G13" s="47"/>
      <c r="J13" s="13" t="s">
        <v>26</v>
      </c>
      <c r="K13" s="11">
        <v>100</v>
      </c>
      <c r="L13" s="15">
        <v>1.5</v>
      </c>
    </row>
    <row r="14" spans="1:12" ht="15" thickBot="1" x14ac:dyDescent="0.4">
      <c r="A14" s="50"/>
      <c r="B14" s="53"/>
      <c r="C14" s="1" t="s">
        <v>20</v>
      </c>
      <c r="D14" s="1" t="s">
        <v>8</v>
      </c>
      <c r="E14" s="11">
        <v>30</v>
      </c>
      <c r="F14" s="9">
        <f t="shared" si="0"/>
        <v>9.6000000000000002E-2</v>
      </c>
      <c r="G14" s="47"/>
      <c r="J14" s="13" t="s">
        <v>27</v>
      </c>
      <c r="K14" s="11">
        <v>1000</v>
      </c>
      <c r="L14" s="15">
        <v>4</v>
      </c>
    </row>
    <row r="15" spans="1:12" ht="15" thickBot="1" x14ac:dyDescent="0.4">
      <c r="A15" s="50"/>
      <c r="B15" s="53"/>
      <c r="C15" s="1" t="s">
        <v>15</v>
      </c>
      <c r="D15" s="1" t="s">
        <v>8</v>
      </c>
      <c r="E15" s="11">
        <v>80</v>
      </c>
      <c r="F15" s="9">
        <f t="shared" si="0"/>
        <v>0.32000000000000006</v>
      </c>
      <c r="G15" s="47"/>
      <c r="J15" s="13" t="s">
        <v>33</v>
      </c>
      <c r="K15" s="11">
        <v>1000</v>
      </c>
      <c r="L15" s="15">
        <v>5</v>
      </c>
    </row>
    <row r="16" spans="1:12" ht="15" thickBot="1" x14ac:dyDescent="0.4">
      <c r="A16" s="51"/>
      <c r="B16" s="54"/>
      <c r="C16" s="3" t="s">
        <v>54</v>
      </c>
      <c r="D16" s="3" t="s">
        <v>8</v>
      </c>
      <c r="E16" s="12">
        <v>15</v>
      </c>
      <c r="F16" s="19">
        <f t="shared" si="0"/>
        <v>5.2499999999999998E-2</v>
      </c>
      <c r="G16" s="48"/>
      <c r="J16" s="13" t="s">
        <v>40</v>
      </c>
      <c r="K16" s="11">
        <v>1000</v>
      </c>
      <c r="L16" s="15">
        <v>8</v>
      </c>
    </row>
    <row r="17" spans="1:12" ht="15" thickBot="1" x14ac:dyDescent="0.4">
      <c r="A17" s="49" t="s">
        <v>21</v>
      </c>
      <c r="B17" s="52" t="s">
        <v>22</v>
      </c>
      <c r="C17" s="2" t="s">
        <v>23</v>
      </c>
      <c r="D17" s="2" t="s">
        <v>8</v>
      </c>
      <c r="E17" s="10">
        <v>150</v>
      </c>
      <c r="F17" s="9">
        <f t="shared" si="0"/>
        <v>0.89999999999999991</v>
      </c>
      <c r="G17" s="46">
        <f>SUM(F17:F22)</f>
        <v>2.7320000000000002</v>
      </c>
      <c r="J17" s="13" t="s">
        <v>41</v>
      </c>
      <c r="K17" s="11">
        <v>1000</v>
      </c>
      <c r="L17" s="15">
        <v>3</v>
      </c>
    </row>
    <row r="18" spans="1:12" ht="15" thickBot="1" x14ac:dyDescent="0.4">
      <c r="A18" s="50"/>
      <c r="B18" s="53"/>
      <c r="C18" s="1" t="s">
        <v>14</v>
      </c>
      <c r="D18" s="1" t="s">
        <v>8</v>
      </c>
      <c r="E18" s="11">
        <v>40</v>
      </c>
      <c r="F18" s="9">
        <f t="shared" si="0"/>
        <v>0.4</v>
      </c>
      <c r="G18" s="47"/>
      <c r="J18" s="13" t="s">
        <v>42</v>
      </c>
      <c r="K18" s="11">
        <v>1000</v>
      </c>
      <c r="L18" s="15">
        <v>3</v>
      </c>
    </row>
    <row r="19" spans="1:12" ht="15" thickBot="1" x14ac:dyDescent="0.4">
      <c r="A19" s="50"/>
      <c r="B19" s="53"/>
      <c r="C19" s="1" t="s">
        <v>19</v>
      </c>
      <c r="D19" s="1" t="s">
        <v>8</v>
      </c>
      <c r="E19" s="11">
        <v>20</v>
      </c>
      <c r="F19" s="9">
        <f t="shared" si="0"/>
        <v>0.04</v>
      </c>
      <c r="G19" s="47"/>
      <c r="J19" s="13" t="s">
        <v>55</v>
      </c>
      <c r="K19" s="11">
        <v>1000</v>
      </c>
      <c r="L19" s="15">
        <v>10</v>
      </c>
    </row>
    <row r="20" spans="1:12" ht="15" thickBot="1" x14ac:dyDescent="0.4">
      <c r="A20" s="50"/>
      <c r="B20" s="53"/>
      <c r="C20" s="1" t="s">
        <v>24</v>
      </c>
      <c r="D20" s="1" t="s">
        <v>8</v>
      </c>
      <c r="E20" s="11">
        <v>30</v>
      </c>
      <c r="F20" s="9">
        <f t="shared" si="0"/>
        <v>7.1999999999999995E-2</v>
      </c>
      <c r="G20" s="47"/>
      <c r="J20" s="13" t="s">
        <v>48</v>
      </c>
      <c r="K20" s="11">
        <v>1000</v>
      </c>
      <c r="L20" s="15">
        <v>7</v>
      </c>
    </row>
    <row r="21" spans="1:12" ht="15" thickBot="1" x14ac:dyDescent="0.4">
      <c r="A21" s="50"/>
      <c r="B21" s="53"/>
      <c r="C21" s="1" t="s">
        <v>33</v>
      </c>
      <c r="D21" s="1" t="s">
        <v>8</v>
      </c>
      <c r="E21" s="11">
        <v>200</v>
      </c>
      <c r="F21" s="9">
        <f t="shared" si="0"/>
        <v>1</v>
      </c>
      <c r="G21" s="47"/>
      <c r="J21" s="1" t="s">
        <v>24</v>
      </c>
      <c r="K21" s="17">
        <v>1000</v>
      </c>
      <c r="L21" s="18">
        <v>2.4</v>
      </c>
    </row>
    <row r="22" spans="1:12" ht="15" thickBot="1" x14ac:dyDescent="0.4">
      <c r="A22" s="51"/>
      <c r="B22" s="54"/>
      <c r="C22" s="3" t="s">
        <v>15</v>
      </c>
      <c r="D22" s="3" t="s">
        <v>8</v>
      </c>
      <c r="E22" s="12">
        <v>80</v>
      </c>
      <c r="F22" s="19">
        <f t="shared" si="0"/>
        <v>0.32000000000000006</v>
      </c>
      <c r="G22" s="48"/>
      <c r="J22" s="16" t="s">
        <v>20</v>
      </c>
      <c r="K22" s="17">
        <v>1000</v>
      </c>
      <c r="L22" s="18">
        <v>3.2</v>
      </c>
    </row>
    <row r="23" spans="1:12" ht="15" thickBot="1" x14ac:dyDescent="0.4">
      <c r="A23" s="49" t="s">
        <v>25</v>
      </c>
      <c r="B23" s="52" t="s">
        <v>26</v>
      </c>
      <c r="C23" s="2" t="s">
        <v>26</v>
      </c>
      <c r="D23" s="2" t="s">
        <v>8</v>
      </c>
      <c r="E23" s="10">
        <v>200</v>
      </c>
      <c r="F23" s="9">
        <f t="shared" si="0"/>
        <v>3</v>
      </c>
      <c r="G23" s="46">
        <f>SUM(F23:F27)</f>
        <v>4.8800000000000008</v>
      </c>
      <c r="J23" s="16" t="s">
        <v>13</v>
      </c>
      <c r="K23" s="17">
        <v>1000</v>
      </c>
      <c r="L23" s="18">
        <v>4</v>
      </c>
    </row>
    <row r="24" spans="1:12" ht="15" thickBot="1" x14ac:dyDescent="0.4">
      <c r="A24" s="50"/>
      <c r="B24" s="53"/>
      <c r="C24" s="1" t="s">
        <v>14</v>
      </c>
      <c r="D24" s="1" t="s">
        <v>8</v>
      </c>
      <c r="E24" s="11">
        <v>40</v>
      </c>
      <c r="F24" s="9">
        <f t="shared" si="0"/>
        <v>0.4</v>
      </c>
      <c r="G24" s="47"/>
      <c r="J24" s="16" t="s">
        <v>28</v>
      </c>
      <c r="K24" s="17">
        <v>100</v>
      </c>
      <c r="L24" s="18">
        <v>1.8</v>
      </c>
    </row>
    <row r="25" spans="1:12" ht="15" thickBot="1" x14ac:dyDescent="0.4">
      <c r="A25" s="50"/>
      <c r="B25" s="53"/>
      <c r="C25" s="1" t="s">
        <v>27</v>
      </c>
      <c r="D25" s="1" t="s">
        <v>8</v>
      </c>
      <c r="E25" s="11">
        <v>200</v>
      </c>
      <c r="F25" s="9">
        <f t="shared" si="0"/>
        <v>0.8</v>
      </c>
      <c r="G25" s="47"/>
      <c r="J25" s="16" t="s">
        <v>31</v>
      </c>
      <c r="K25" s="17">
        <v>1000</v>
      </c>
      <c r="L25" s="18">
        <v>6.5</v>
      </c>
    </row>
    <row r="26" spans="1:12" ht="15" thickBot="1" x14ac:dyDescent="0.4">
      <c r="A26" s="50"/>
      <c r="B26" s="53"/>
      <c r="C26" s="1" t="s">
        <v>28</v>
      </c>
      <c r="D26" s="1" t="s">
        <v>8</v>
      </c>
      <c r="E26" s="11">
        <v>20</v>
      </c>
      <c r="F26" s="9">
        <f t="shared" si="0"/>
        <v>0.36000000000000004</v>
      </c>
      <c r="G26" s="47"/>
      <c r="J26" s="16" t="s">
        <v>32</v>
      </c>
      <c r="K26" s="17">
        <v>100</v>
      </c>
      <c r="L26" s="18">
        <v>0.5</v>
      </c>
    </row>
    <row r="27" spans="1:12" ht="15" thickBot="1" x14ac:dyDescent="0.4">
      <c r="A27" s="51"/>
      <c r="B27" s="54"/>
      <c r="C27" s="3" t="s">
        <v>15</v>
      </c>
      <c r="D27" s="3" t="s">
        <v>8</v>
      </c>
      <c r="E27" s="12">
        <v>80</v>
      </c>
      <c r="F27" s="19">
        <f t="shared" si="0"/>
        <v>0.32000000000000006</v>
      </c>
      <c r="G27" s="48"/>
      <c r="J27" s="16" t="s">
        <v>45</v>
      </c>
      <c r="K27" s="17">
        <v>1000</v>
      </c>
      <c r="L27" s="18">
        <v>1</v>
      </c>
    </row>
    <row r="28" spans="1:12" ht="15" thickBot="1" x14ac:dyDescent="0.4">
      <c r="A28" s="49" t="s">
        <v>29</v>
      </c>
      <c r="B28" s="52" t="s">
        <v>30</v>
      </c>
      <c r="C28" s="2" t="s">
        <v>31</v>
      </c>
      <c r="D28" s="2" t="s">
        <v>8</v>
      </c>
      <c r="E28" s="10">
        <v>50</v>
      </c>
      <c r="F28" s="9">
        <f t="shared" si="0"/>
        <v>0.32500000000000001</v>
      </c>
      <c r="G28" s="46">
        <f>SUM(F28:F34)</f>
        <v>1.51</v>
      </c>
    </row>
    <row r="29" spans="1:12" ht="15" thickBot="1" x14ac:dyDescent="0.4">
      <c r="A29" s="50"/>
      <c r="B29" s="53"/>
      <c r="C29" s="1" t="s">
        <v>9</v>
      </c>
      <c r="D29" s="1" t="s">
        <v>10</v>
      </c>
      <c r="E29" s="11">
        <v>0.5</v>
      </c>
      <c r="F29" s="9">
        <f t="shared" si="0"/>
        <v>0.1</v>
      </c>
      <c r="G29" s="47"/>
    </row>
    <row r="30" spans="1:12" ht="15" thickBot="1" x14ac:dyDescent="0.4">
      <c r="A30" s="50"/>
      <c r="B30" s="53"/>
      <c r="C30" s="1" t="s">
        <v>32</v>
      </c>
      <c r="D30" s="1" t="s">
        <v>8</v>
      </c>
      <c r="E30" s="11">
        <v>15</v>
      </c>
      <c r="F30" s="9">
        <f t="shared" si="0"/>
        <v>7.4999999999999997E-2</v>
      </c>
      <c r="G30" s="47"/>
    </row>
    <row r="31" spans="1:12" ht="15" thickBot="1" x14ac:dyDescent="0.4">
      <c r="A31" s="50"/>
      <c r="B31" s="53"/>
      <c r="C31" s="1" t="s">
        <v>12</v>
      </c>
      <c r="D31" s="1" t="s">
        <v>8</v>
      </c>
      <c r="E31" s="11">
        <v>10</v>
      </c>
      <c r="F31" s="9">
        <f t="shared" si="0"/>
        <v>0.04</v>
      </c>
      <c r="G31" s="47"/>
    </row>
    <row r="32" spans="1:12" ht="15" thickBot="1" x14ac:dyDescent="0.4">
      <c r="A32" s="50"/>
      <c r="B32" s="53"/>
      <c r="C32" s="1" t="s">
        <v>33</v>
      </c>
      <c r="D32" s="1" t="s">
        <v>8</v>
      </c>
      <c r="E32" s="11">
        <v>50</v>
      </c>
      <c r="F32" s="9">
        <f t="shared" si="0"/>
        <v>0.25</v>
      </c>
      <c r="G32" s="47"/>
    </row>
    <row r="33" spans="1:7" ht="15" thickBot="1" x14ac:dyDescent="0.4">
      <c r="A33" s="50"/>
      <c r="B33" s="53"/>
      <c r="C33" s="1" t="s">
        <v>14</v>
      </c>
      <c r="D33" s="1" t="s">
        <v>8</v>
      </c>
      <c r="E33" s="11">
        <v>40</v>
      </c>
      <c r="F33" s="9">
        <f t="shared" si="0"/>
        <v>0.4</v>
      </c>
      <c r="G33" s="47"/>
    </row>
    <row r="34" spans="1:7" ht="15" thickBot="1" x14ac:dyDescent="0.4">
      <c r="A34" s="51"/>
      <c r="B34" s="54"/>
      <c r="C34" s="3" t="s">
        <v>15</v>
      </c>
      <c r="D34" s="3" t="s">
        <v>8</v>
      </c>
      <c r="E34" s="12">
        <v>80</v>
      </c>
      <c r="F34" s="19">
        <f t="shared" si="0"/>
        <v>0.32000000000000006</v>
      </c>
      <c r="G34" s="48"/>
    </row>
    <row r="35" spans="1:7" ht="15" thickBot="1" x14ac:dyDescent="0.4">
      <c r="A35" s="49" t="s">
        <v>34</v>
      </c>
      <c r="B35" s="52" t="s">
        <v>35</v>
      </c>
      <c r="C35" s="2" t="s">
        <v>7</v>
      </c>
      <c r="D35" s="2" t="s">
        <v>8</v>
      </c>
      <c r="E35" s="10">
        <v>80</v>
      </c>
      <c r="F35" s="9">
        <f t="shared" si="0"/>
        <v>1.4400000000000002</v>
      </c>
      <c r="G35" s="46">
        <f>SUM(F35:F40)</f>
        <v>2.7500000000000009</v>
      </c>
    </row>
    <row r="36" spans="1:7" ht="15" thickBot="1" x14ac:dyDescent="0.4">
      <c r="A36" s="50"/>
      <c r="B36" s="53"/>
      <c r="C36" s="1" t="s">
        <v>9</v>
      </c>
      <c r="D36" s="1" t="s">
        <v>10</v>
      </c>
      <c r="E36" s="11">
        <v>0.5</v>
      </c>
      <c r="F36" s="9">
        <f t="shared" si="0"/>
        <v>0.1</v>
      </c>
      <c r="G36" s="47"/>
    </row>
    <row r="37" spans="1:7" ht="15" thickBot="1" x14ac:dyDescent="0.4">
      <c r="A37" s="50"/>
      <c r="B37" s="53"/>
      <c r="C37" s="1" t="s">
        <v>11</v>
      </c>
      <c r="D37" s="1" t="s">
        <v>8</v>
      </c>
      <c r="E37" s="11">
        <v>10</v>
      </c>
      <c r="F37" s="9">
        <f t="shared" si="0"/>
        <v>0.05</v>
      </c>
      <c r="G37" s="47"/>
    </row>
    <row r="38" spans="1:7" ht="15" thickBot="1" x14ac:dyDescent="0.4">
      <c r="A38" s="50"/>
      <c r="B38" s="53"/>
      <c r="C38" s="1" t="s">
        <v>12</v>
      </c>
      <c r="D38" s="1" t="s">
        <v>8</v>
      </c>
      <c r="E38" s="11">
        <v>10</v>
      </c>
      <c r="F38" s="9">
        <f t="shared" si="0"/>
        <v>0.04</v>
      </c>
      <c r="G38" s="47"/>
    </row>
    <row r="39" spans="1:7" ht="15" thickBot="1" x14ac:dyDescent="0.4">
      <c r="A39" s="50"/>
      <c r="B39" s="53"/>
      <c r="C39" s="1" t="s">
        <v>13</v>
      </c>
      <c r="D39" s="1" t="s">
        <v>8</v>
      </c>
      <c r="E39" s="11">
        <v>200</v>
      </c>
      <c r="F39" s="9">
        <f t="shared" si="0"/>
        <v>0.8</v>
      </c>
      <c r="G39" s="47"/>
    </row>
    <row r="40" spans="1:7" ht="15" thickBot="1" x14ac:dyDescent="0.4">
      <c r="A40" s="51"/>
      <c r="B40" s="54"/>
      <c r="C40" s="3" t="s">
        <v>15</v>
      </c>
      <c r="D40" s="3" t="s">
        <v>8</v>
      </c>
      <c r="E40" s="12">
        <v>80</v>
      </c>
      <c r="F40" s="19">
        <f t="shared" si="0"/>
        <v>0.32000000000000006</v>
      </c>
      <c r="G40" s="48"/>
    </row>
    <row r="41" spans="1:7" ht="15" thickBot="1" x14ac:dyDescent="0.4">
      <c r="A41" s="49" t="s">
        <v>36</v>
      </c>
      <c r="B41" s="52" t="s">
        <v>37</v>
      </c>
      <c r="C41" s="2" t="s">
        <v>31</v>
      </c>
      <c r="D41" s="2" t="s">
        <v>8</v>
      </c>
      <c r="E41" s="10">
        <v>50</v>
      </c>
      <c r="F41" s="9">
        <f t="shared" si="0"/>
        <v>0.32500000000000001</v>
      </c>
      <c r="G41" s="46">
        <f>SUM(F41:F47)</f>
        <v>2.0600000000000005</v>
      </c>
    </row>
    <row r="42" spans="1:7" ht="15" thickBot="1" x14ac:dyDescent="0.4">
      <c r="A42" s="50"/>
      <c r="B42" s="53"/>
      <c r="C42" s="1" t="s">
        <v>9</v>
      </c>
      <c r="D42" s="1" t="s">
        <v>10</v>
      </c>
      <c r="E42" s="11">
        <v>0.5</v>
      </c>
      <c r="F42" s="9">
        <f t="shared" si="0"/>
        <v>0.1</v>
      </c>
      <c r="G42" s="47"/>
    </row>
    <row r="43" spans="1:7" ht="15" thickBot="1" x14ac:dyDescent="0.4">
      <c r="A43" s="50"/>
      <c r="B43" s="53"/>
      <c r="C43" s="1" t="s">
        <v>11</v>
      </c>
      <c r="D43" s="1" t="s">
        <v>8</v>
      </c>
      <c r="E43" s="11">
        <v>15</v>
      </c>
      <c r="F43" s="9">
        <f t="shared" si="0"/>
        <v>7.4999999999999997E-2</v>
      </c>
      <c r="G43" s="47"/>
    </row>
    <row r="44" spans="1:7" ht="15" thickBot="1" x14ac:dyDescent="0.4">
      <c r="A44" s="50"/>
      <c r="B44" s="53"/>
      <c r="C44" s="1" t="s">
        <v>12</v>
      </c>
      <c r="D44" s="1" t="s">
        <v>8</v>
      </c>
      <c r="E44" s="11">
        <v>10</v>
      </c>
      <c r="F44" s="9">
        <f t="shared" si="0"/>
        <v>0.04</v>
      </c>
      <c r="G44" s="47"/>
    </row>
    <row r="45" spans="1:7" ht="15" thickBot="1" x14ac:dyDescent="0.4">
      <c r="A45" s="50"/>
      <c r="B45" s="53"/>
      <c r="C45" s="1" t="s">
        <v>13</v>
      </c>
      <c r="D45" s="1" t="s">
        <v>8</v>
      </c>
      <c r="E45" s="11">
        <v>200</v>
      </c>
      <c r="F45" s="9">
        <f t="shared" si="0"/>
        <v>0.8</v>
      </c>
      <c r="G45" s="47"/>
    </row>
    <row r="46" spans="1:7" ht="15" thickBot="1" x14ac:dyDescent="0.4">
      <c r="A46" s="50"/>
      <c r="B46" s="53"/>
      <c r="C46" s="1" t="s">
        <v>14</v>
      </c>
      <c r="D46" s="1" t="s">
        <v>8</v>
      </c>
      <c r="E46" s="11">
        <v>40</v>
      </c>
      <c r="F46" s="9">
        <f t="shared" si="0"/>
        <v>0.4</v>
      </c>
      <c r="G46" s="47"/>
    </row>
    <row r="47" spans="1:7" ht="15" thickBot="1" x14ac:dyDescent="0.4">
      <c r="A47" s="51"/>
      <c r="B47" s="54"/>
      <c r="C47" s="3" t="s">
        <v>15</v>
      </c>
      <c r="D47" s="3" t="s">
        <v>8</v>
      </c>
      <c r="E47" s="12">
        <v>80</v>
      </c>
      <c r="F47" s="19">
        <f t="shared" si="0"/>
        <v>0.32000000000000006</v>
      </c>
      <c r="G47" s="48"/>
    </row>
    <row r="48" spans="1:7" ht="15" thickBot="1" x14ac:dyDescent="0.4">
      <c r="A48" s="49" t="s">
        <v>38</v>
      </c>
      <c r="B48" s="52" t="s">
        <v>39</v>
      </c>
      <c r="C48" s="2" t="s">
        <v>40</v>
      </c>
      <c r="D48" s="2" t="s">
        <v>8</v>
      </c>
      <c r="E48" s="10">
        <v>80</v>
      </c>
      <c r="F48" s="9">
        <f t="shared" si="0"/>
        <v>0.64</v>
      </c>
      <c r="G48" s="46">
        <f>SUM(F48:F53)</f>
        <v>1.9720000000000002</v>
      </c>
    </row>
    <row r="49" spans="1:7" ht="15" thickBot="1" x14ac:dyDescent="0.4">
      <c r="A49" s="50"/>
      <c r="B49" s="53"/>
      <c r="C49" s="1" t="s">
        <v>41</v>
      </c>
      <c r="D49" s="1" t="s">
        <v>8</v>
      </c>
      <c r="E49" s="11">
        <v>80</v>
      </c>
      <c r="F49" s="9">
        <f t="shared" si="0"/>
        <v>0.24</v>
      </c>
      <c r="G49" s="47"/>
    </row>
    <row r="50" spans="1:7" ht="15" thickBot="1" x14ac:dyDescent="0.4">
      <c r="A50" s="50"/>
      <c r="B50" s="53"/>
      <c r="C50" s="1" t="s">
        <v>32</v>
      </c>
      <c r="D50" s="1" t="s">
        <v>8</v>
      </c>
      <c r="E50" s="11">
        <v>20</v>
      </c>
      <c r="F50" s="9">
        <f t="shared" si="0"/>
        <v>0.1</v>
      </c>
      <c r="G50" s="47"/>
    </row>
    <row r="51" spans="1:7" ht="15" thickBot="1" x14ac:dyDescent="0.4">
      <c r="A51" s="50"/>
      <c r="B51" s="53"/>
      <c r="C51" s="1" t="s">
        <v>24</v>
      </c>
      <c r="D51" s="1" t="s">
        <v>8</v>
      </c>
      <c r="E51" s="11">
        <v>30</v>
      </c>
      <c r="F51" s="9">
        <f t="shared" si="0"/>
        <v>7.1999999999999995E-2</v>
      </c>
      <c r="G51" s="47"/>
    </row>
    <row r="52" spans="1:7" ht="15" thickBot="1" x14ac:dyDescent="0.4">
      <c r="A52" s="50"/>
      <c r="B52" s="53"/>
      <c r="C52" s="1" t="s">
        <v>42</v>
      </c>
      <c r="D52" s="1" t="s">
        <v>8</v>
      </c>
      <c r="E52" s="11">
        <v>200</v>
      </c>
      <c r="F52" s="9">
        <f t="shared" si="0"/>
        <v>0.60000000000000009</v>
      </c>
      <c r="G52" s="47"/>
    </row>
    <row r="53" spans="1:7" ht="15" thickBot="1" x14ac:dyDescent="0.4">
      <c r="A53" s="51"/>
      <c r="B53" s="54"/>
      <c r="C53" s="3" t="s">
        <v>15</v>
      </c>
      <c r="D53" s="3" t="s">
        <v>8</v>
      </c>
      <c r="E53" s="12">
        <v>80</v>
      </c>
      <c r="F53" s="19">
        <f t="shared" si="0"/>
        <v>0.32000000000000006</v>
      </c>
      <c r="G53" s="48"/>
    </row>
    <row r="54" spans="1:7" ht="15" thickBot="1" x14ac:dyDescent="0.4">
      <c r="A54" s="49" t="s">
        <v>43</v>
      </c>
      <c r="B54" s="52" t="s">
        <v>44</v>
      </c>
      <c r="C54" s="2" t="s">
        <v>14</v>
      </c>
      <c r="D54" s="2" t="s">
        <v>8</v>
      </c>
      <c r="E54" s="10">
        <v>80</v>
      </c>
      <c r="F54" s="9">
        <f t="shared" si="0"/>
        <v>0.8</v>
      </c>
      <c r="G54" s="46">
        <f>SUM(F54:F58)</f>
        <v>2.052</v>
      </c>
    </row>
    <row r="55" spans="1:7" ht="15" thickBot="1" x14ac:dyDescent="0.4">
      <c r="A55" s="50"/>
      <c r="B55" s="53"/>
      <c r="C55" s="1" t="s">
        <v>9</v>
      </c>
      <c r="D55" s="1" t="s">
        <v>10</v>
      </c>
      <c r="E55" s="11">
        <v>0.5</v>
      </c>
      <c r="F55" s="9">
        <f t="shared" si="0"/>
        <v>0.1</v>
      </c>
      <c r="G55" s="47"/>
    </row>
    <row r="56" spans="1:7" ht="15" thickBot="1" x14ac:dyDescent="0.4">
      <c r="A56" s="50"/>
      <c r="B56" s="53"/>
      <c r="C56" s="1" t="s">
        <v>24</v>
      </c>
      <c r="D56" s="1" t="s">
        <v>8</v>
      </c>
      <c r="E56" s="11">
        <v>30</v>
      </c>
      <c r="F56" s="9">
        <f t="shared" si="0"/>
        <v>7.1999999999999995E-2</v>
      </c>
      <c r="G56" s="47"/>
    </row>
    <row r="57" spans="1:7" ht="15" thickBot="1" x14ac:dyDescent="0.4">
      <c r="A57" s="50"/>
      <c r="B57" s="53"/>
      <c r="C57" s="1" t="s">
        <v>33</v>
      </c>
      <c r="D57" s="1" t="s">
        <v>8</v>
      </c>
      <c r="E57" s="11">
        <v>200</v>
      </c>
      <c r="F57" s="9">
        <f t="shared" si="0"/>
        <v>1</v>
      </c>
      <c r="G57" s="47"/>
    </row>
    <row r="58" spans="1:7" ht="15" thickBot="1" x14ac:dyDescent="0.4">
      <c r="A58" s="51"/>
      <c r="B58" s="54"/>
      <c r="C58" s="3" t="s">
        <v>45</v>
      </c>
      <c r="D58" s="3" t="s">
        <v>8</v>
      </c>
      <c r="E58" s="12">
        <v>80</v>
      </c>
      <c r="F58" s="19">
        <f t="shared" si="0"/>
        <v>0.08</v>
      </c>
      <c r="G58" s="48"/>
    </row>
    <row r="59" spans="1:7" ht="15" thickBot="1" x14ac:dyDescent="0.4">
      <c r="A59" s="49" t="s">
        <v>46</v>
      </c>
      <c r="B59" s="52" t="s">
        <v>47</v>
      </c>
      <c r="C59" s="2" t="s">
        <v>48</v>
      </c>
      <c r="D59" s="2" t="s">
        <v>8</v>
      </c>
      <c r="E59" s="10">
        <v>150</v>
      </c>
      <c r="F59" s="9">
        <f t="shared" si="0"/>
        <v>1.05</v>
      </c>
      <c r="G59" s="46">
        <f>SUM(F59:F64)</f>
        <v>2.3945000000000007</v>
      </c>
    </row>
    <row r="60" spans="1:7" ht="15" thickBot="1" x14ac:dyDescent="0.4">
      <c r="A60" s="50"/>
      <c r="B60" s="53"/>
      <c r="C60" s="1" t="s">
        <v>9</v>
      </c>
      <c r="D60" s="1" t="s">
        <v>10</v>
      </c>
      <c r="E60" s="11">
        <v>0.5</v>
      </c>
      <c r="F60" s="9">
        <f t="shared" si="0"/>
        <v>0.1</v>
      </c>
      <c r="G60" s="47"/>
    </row>
    <row r="61" spans="1:7" ht="15" thickBot="1" x14ac:dyDescent="0.4">
      <c r="A61" s="50"/>
      <c r="B61" s="53"/>
      <c r="C61" s="1" t="s">
        <v>24</v>
      </c>
      <c r="D61" s="1" t="s">
        <v>8</v>
      </c>
      <c r="E61" s="11">
        <v>30</v>
      </c>
      <c r="F61" s="9">
        <f t="shared" si="0"/>
        <v>7.1999999999999995E-2</v>
      </c>
      <c r="G61" s="47"/>
    </row>
    <row r="62" spans="1:7" ht="15" thickBot="1" x14ac:dyDescent="0.4">
      <c r="A62" s="50"/>
      <c r="B62" s="53"/>
      <c r="C62" s="1" t="s">
        <v>54</v>
      </c>
      <c r="D62" s="1" t="s">
        <v>8</v>
      </c>
      <c r="E62" s="11">
        <v>15</v>
      </c>
      <c r="F62" s="9">
        <f t="shared" si="0"/>
        <v>5.2499999999999998E-2</v>
      </c>
      <c r="G62" s="47"/>
    </row>
    <row r="63" spans="1:7" ht="15" thickBot="1" x14ac:dyDescent="0.4">
      <c r="A63" s="50"/>
      <c r="B63" s="53"/>
      <c r="C63" s="1" t="s">
        <v>27</v>
      </c>
      <c r="D63" s="1" t="s">
        <v>8</v>
      </c>
      <c r="E63" s="11">
        <v>200</v>
      </c>
      <c r="F63" s="9">
        <f t="shared" si="0"/>
        <v>0.8</v>
      </c>
      <c r="G63" s="47"/>
    </row>
    <row r="64" spans="1:7" ht="15" thickBot="1" x14ac:dyDescent="0.4">
      <c r="A64" s="51"/>
      <c r="B64" s="54"/>
      <c r="C64" s="3" t="s">
        <v>15</v>
      </c>
      <c r="D64" s="3" t="s">
        <v>8</v>
      </c>
      <c r="E64" s="12">
        <v>80</v>
      </c>
      <c r="F64" s="19">
        <f t="shared" si="0"/>
        <v>0.32000000000000006</v>
      </c>
      <c r="G64" s="48"/>
    </row>
    <row r="65" spans="1:7" ht="15" thickBot="1" x14ac:dyDescent="0.4">
      <c r="A65" s="49" t="s">
        <v>49</v>
      </c>
      <c r="B65" s="52" t="s">
        <v>50</v>
      </c>
      <c r="C65" s="2" t="s">
        <v>55</v>
      </c>
      <c r="D65" s="2" t="s">
        <v>8</v>
      </c>
      <c r="E65" s="10">
        <v>80</v>
      </c>
      <c r="F65" s="9">
        <f t="shared" si="0"/>
        <v>0.8</v>
      </c>
      <c r="G65" s="46">
        <f>SUM(F65:F71)</f>
        <v>2.7444999999999995</v>
      </c>
    </row>
    <row r="66" spans="1:7" ht="15" thickBot="1" x14ac:dyDescent="0.4">
      <c r="A66" s="50"/>
      <c r="B66" s="53"/>
      <c r="C66" s="1" t="s">
        <v>9</v>
      </c>
      <c r="D66" s="1" t="s">
        <v>10</v>
      </c>
      <c r="E66" s="11">
        <v>0.5</v>
      </c>
      <c r="F66" s="9">
        <f t="shared" si="0"/>
        <v>0.1</v>
      </c>
      <c r="G66" s="47"/>
    </row>
    <row r="67" spans="1:7" ht="15" thickBot="1" x14ac:dyDescent="0.4">
      <c r="A67" s="50"/>
      <c r="B67" s="53"/>
      <c r="C67" s="1" t="s">
        <v>24</v>
      </c>
      <c r="D67" s="1" t="s">
        <v>8</v>
      </c>
      <c r="E67" s="11">
        <v>30</v>
      </c>
      <c r="F67" s="9">
        <f t="shared" ref="F67:F71" si="1">(E67/VLOOKUP(C67,$J$2:$L$27,2,FALSE))*VLOOKUP(C67,$J$2:$L$27,3,FALSE)</f>
        <v>7.1999999999999995E-2</v>
      </c>
      <c r="G67" s="47"/>
    </row>
    <row r="68" spans="1:7" ht="15" thickBot="1" x14ac:dyDescent="0.4">
      <c r="A68" s="50"/>
      <c r="B68" s="53"/>
      <c r="C68" s="1" t="s">
        <v>54</v>
      </c>
      <c r="D68" s="1" t="s">
        <v>8</v>
      </c>
      <c r="E68" s="11">
        <v>15</v>
      </c>
      <c r="F68" s="9">
        <f t="shared" si="1"/>
        <v>5.2499999999999998E-2</v>
      </c>
      <c r="G68" s="47"/>
    </row>
    <row r="69" spans="1:7" ht="15" thickBot="1" x14ac:dyDescent="0.4">
      <c r="A69" s="50"/>
      <c r="B69" s="53"/>
      <c r="C69" s="1" t="s">
        <v>33</v>
      </c>
      <c r="D69" s="1" t="s">
        <v>8</v>
      </c>
      <c r="E69" s="11">
        <v>200</v>
      </c>
      <c r="F69" s="9">
        <f t="shared" si="1"/>
        <v>1</v>
      </c>
      <c r="G69" s="47"/>
    </row>
    <row r="70" spans="1:7" ht="15" thickBot="1" x14ac:dyDescent="0.4">
      <c r="A70" s="50"/>
      <c r="B70" s="53"/>
      <c r="C70" s="1" t="s">
        <v>14</v>
      </c>
      <c r="D70" s="1" t="s">
        <v>8</v>
      </c>
      <c r="E70" s="11">
        <v>40</v>
      </c>
      <c r="F70" s="9">
        <f t="shared" si="1"/>
        <v>0.4</v>
      </c>
      <c r="G70" s="47"/>
    </row>
    <row r="71" spans="1:7" ht="15" thickBot="1" x14ac:dyDescent="0.4">
      <c r="A71" s="51"/>
      <c r="B71" s="54"/>
      <c r="C71" s="3" t="s">
        <v>15</v>
      </c>
      <c r="D71" s="3" t="s">
        <v>8</v>
      </c>
      <c r="E71" s="12">
        <v>80</v>
      </c>
      <c r="F71" s="19">
        <f t="shared" si="1"/>
        <v>0.32000000000000006</v>
      </c>
      <c r="G71" s="48"/>
    </row>
  </sheetData>
  <mergeCells count="33">
    <mergeCell ref="A2:A8"/>
    <mergeCell ref="B2:B8"/>
    <mergeCell ref="A9:A16"/>
    <mergeCell ref="B9:B16"/>
    <mergeCell ref="A17:A22"/>
    <mergeCell ref="B17:B22"/>
    <mergeCell ref="A23:A27"/>
    <mergeCell ref="B23:B27"/>
    <mergeCell ref="A28:A34"/>
    <mergeCell ref="B28:B34"/>
    <mergeCell ref="A35:A40"/>
    <mergeCell ref="B35:B40"/>
    <mergeCell ref="A59:A64"/>
    <mergeCell ref="B59:B64"/>
    <mergeCell ref="A65:A71"/>
    <mergeCell ref="B65:B71"/>
    <mergeCell ref="G2:G8"/>
    <mergeCell ref="G9:G16"/>
    <mergeCell ref="G17:G22"/>
    <mergeCell ref="G23:G27"/>
    <mergeCell ref="G28:G34"/>
    <mergeCell ref="G35:G40"/>
    <mergeCell ref="A41:A47"/>
    <mergeCell ref="B41:B47"/>
    <mergeCell ref="A48:A53"/>
    <mergeCell ref="B48:B53"/>
    <mergeCell ref="A54:A58"/>
    <mergeCell ref="B54:B58"/>
    <mergeCell ref="G41:G47"/>
    <mergeCell ref="G48:G53"/>
    <mergeCell ref="G54:G58"/>
    <mergeCell ref="G59:G64"/>
    <mergeCell ref="G65:G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9E1C-AF32-47A9-A7E0-01D3C8F866BA}">
  <dimension ref="B2:F13"/>
  <sheetViews>
    <sheetView workbookViewId="0">
      <selection activeCell="E12" sqref="E12"/>
    </sheetView>
  </sheetViews>
  <sheetFormatPr defaultRowHeight="14.5" x14ac:dyDescent="0.35"/>
  <cols>
    <col min="2" max="2" width="14.90625" customWidth="1"/>
    <col min="3" max="4" width="17.7265625" bestFit="1" customWidth="1"/>
    <col min="5" max="5" width="14.81640625" bestFit="1" customWidth="1"/>
    <col min="6" max="6" width="11.08984375" bestFit="1" customWidth="1"/>
  </cols>
  <sheetData>
    <row r="2" spans="2:6" x14ac:dyDescent="0.35">
      <c r="B2" s="57" t="s">
        <v>59</v>
      </c>
      <c r="C2" s="57"/>
      <c r="D2" s="57"/>
    </row>
    <row r="3" spans="2:6" x14ac:dyDescent="0.35">
      <c r="B3" s="55" t="s">
        <v>67</v>
      </c>
      <c r="C3" s="1" t="s">
        <v>60</v>
      </c>
      <c r="D3" s="20">
        <v>100</v>
      </c>
      <c r="E3" s="44" t="s">
        <v>79</v>
      </c>
    </row>
    <row r="4" spans="2:6" x14ac:dyDescent="0.35">
      <c r="B4" s="56"/>
      <c r="C4" s="1" t="s">
        <v>61</v>
      </c>
      <c r="D4" s="20">
        <v>500</v>
      </c>
      <c r="E4" s="44" t="s">
        <v>78</v>
      </c>
    </row>
    <row r="5" spans="2:6" x14ac:dyDescent="0.35">
      <c r="B5" s="55" t="s">
        <v>68</v>
      </c>
      <c r="C5" s="1" t="s">
        <v>62</v>
      </c>
      <c r="D5" s="20">
        <v>4500</v>
      </c>
    </row>
    <row r="6" spans="2:6" x14ac:dyDescent="0.35">
      <c r="B6" s="53"/>
      <c r="C6" s="1" t="s">
        <v>63</v>
      </c>
      <c r="D6" s="20">
        <v>4000</v>
      </c>
    </row>
    <row r="7" spans="2:6" x14ac:dyDescent="0.35">
      <c r="B7" s="53"/>
      <c r="C7" s="1" t="s">
        <v>64</v>
      </c>
      <c r="D7" s="20">
        <v>10000</v>
      </c>
    </row>
    <row r="8" spans="2:6" x14ac:dyDescent="0.35">
      <c r="B8" s="53"/>
      <c r="C8" s="1" t="s">
        <v>65</v>
      </c>
      <c r="D8" s="20">
        <v>1000</v>
      </c>
    </row>
    <row r="9" spans="2:6" x14ac:dyDescent="0.35">
      <c r="B9" s="56"/>
      <c r="C9" s="1" t="s">
        <v>66</v>
      </c>
      <c r="D9" s="20">
        <v>4500</v>
      </c>
      <c r="E9" s="21">
        <f>SUM(D5:D8)</f>
        <v>19500</v>
      </c>
      <c r="F9" s="45"/>
    </row>
    <row r="11" spans="2:6" x14ac:dyDescent="0.35">
      <c r="B11" s="57" t="s">
        <v>69</v>
      </c>
      <c r="C11" s="57"/>
      <c r="D11" s="57"/>
    </row>
    <row r="12" spans="2:6" x14ac:dyDescent="0.35">
      <c r="B12" s="55" t="s">
        <v>68</v>
      </c>
      <c r="C12" s="1" t="s">
        <v>70</v>
      </c>
      <c r="D12" s="20">
        <v>25000</v>
      </c>
    </row>
    <row r="13" spans="2:6" x14ac:dyDescent="0.35">
      <c r="B13" s="56"/>
      <c r="C13" s="1" t="s">
        <v>71</v>
      </c>
      <c r="D13" s="20">
        <v>22000</v>
      </c>
    </row>
  </sheetData>
  <mergeCells count="5">
    <mergeCell ref="B12:B13"/>
    <mergeCell ref="B2:D2"/>
    <mergeCell ref="B11:D11"/>
    <mergeCell ref="B3:B4"/>
    <mergeCell ref="B5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2C95-A6A5-4A71-B182-7BFA47081F65}">
  <dimension ref="A1:M32"/>
  <sheetViews>
    <sheetView tabSelected="1" workbookViewId="0">
      <selection activeCell="J2" sqref="J2"/>
    </sheetView>
  </sheetViews>
  <sheetFormatPr defaultRowHeight="14.5" x14ac:dyDescent="0.35"/>
  <cols>
    <col min="2" max="2" width="20.453125" bestFit="1" customWidth="1"/>
    <col min="3" max="8" width="10.6328125" customWidth="1"/>
  </cols>
  <sheetData>
    <row r="1" spans="1:13" x14ac:dyDescent="0.35">
      <c r="A1" s="58" t="s">
        <v>75</v>
      </c>
      <c r="B1" s="59"/>
      <c r="C1" s="23">
        <v>2019</v>
      </c>
      <c r="D1" s="23">
        <v>2019</v>
      </c>
      <c r="E1" s="23">
        <v>2019</v>
      </c>
      <c r="F1" s="23">
        <v>2019</v>
      </c>
      <c r="G1" s="23">
        <v>2019</v>
      </c>
      <c r="H1" s="23">
        <v>2019</v>
      </c>
    </row>
    <row r="2" spans="1:13" ht="15" thickBot="1" x14ac:dyDescent="0.4">
      <c r="A2" s="60"/>
      <c r="B2" s="61"/>
      <c r="C2" s="24" t="s">
        <v>79</v>
      </c>
      <c r="D2" s="24" t="s">
        <v>80</v>
      </c>
      <c r="E2" s="24" t="s">
        <v>81</v>
      </c>
      <c r="F2" s="24" t="s">
        <v>76</v>
      </c>
      <c r="G2" s="24" t="s">
        <v>77</v>
      </c>
      <c r="H2" s="24" t="s">
        <v>78</v>
      </c>
      <c r="L2" s="1"/>
      <c r="M2" s="1" t="s">
        <v>82</v>
      </c>
    </row>
    <row r="3" spans="1:13" ht="15" thickBot="1" x14ac:dyDescent="0.4">
      <c r="A3" s="31" t="s">
        <v>5</v>
      </c>
      <c r="B3" s="31" t="s">
        <v>72</v>
      </c>
      <c r="C3" s="25">
        <v>111</v>
      </c>
      <c r="D3" s="2">
        <v>117</v>
      </c>
      <c r="E3" s="2">
        <v>122</v>
      </c>
      <c r="F3" s="2">
        <v>82</v>
      </c>
      <c r="G3" s="2">
        <v>145</v>
      </c>
      <c r="H3" s="26">
        <v>67</v>
      </c>
      <c r="L3" s="1" t="s">
        <v>5</v>
      </c>
      <c r="M3" s="32">
        <v>5.1350000000000007</v>
      </c>
    </row>
    <row r="4" spans="1:13" ht="15" thickBot="1" x14ac:dyDescent="0.4">
      <c r="A4" s="31" t="s">
        <v>16</v>
      </c>
      <c r="B4" s="31" t="s">
        <v>73</v>
      </c>
      <c r="C4" s="27">
        <v>499</v>
      </c>
      <c r="D4" s="1">
        <v>611</v>
      </c>
      <c r="E4" s="1">
        <v>703</v>
      </c>
      <c r="F4" s="1">
        <v>526</v>
      </c>
      <c r="G4" s="1">
        <v>442</v>
      </c>
      <c r="H4" s="28">
        <v>185</v>
      </c>
      <c r="L4" s="1" t="s">
        <v>16</v>
      </c>
      <c r="M4" s="32">
        <v>1.0385000000000002</v>
      </c>
    </row>
    <row r="5" spans="1:13" ht="15" thickBot="1" x14ac:dyDescent="0.4">
      <c r="A5" s="31" t="s">
        <v>21</v>
      </c>
      <c r="B5" s="31" t="s">
        <v>22</v>
      </c>
      <c r="C5" s="27">
        <v>564</v>
      </c>
      <c r="D5" s="1">
        <v>565</v>
      </c>
      <c r="E5" s="1">
        <v>593</v>
      </c>
      <c r="F5" s="1">
        <v>400</v>
      </c>
      <c r="G5" s="1">
        <v>347</v>
      </c>
      <c r="H5" s="28">
        <v>211</v>
      </c>
      <c r="L5" s="1" t="s">
        <v>21</v>
      </c>
      <c r="M5" s="32">
        <v>2.7320000000000002</v>
      </c>
    </row>
    <row r="6" spans="1:13" ht="15" thickBot="1" x14ac:dyDescent="0.4">
      <c r="A6" s="31" t="s">
        <v>25</v>
      </c>
      <c r="B6" s="31" t="s">
        <v>26</v>
      </c>
      <c r="C6" s="27">
        <v>122</v>
      </c>
      <c r="D6" s="1">
        <v>120</v>
      </c>
      <c r="E6" s="1">
        <v>178</v>
      </c>
      <c r="F6" s="1">
        <v>119</v>
      </c>
      <c r="G6" s="1">
        <v>104</v>
      </c>
      <c r="H6" s="28">
        <v>42</v>
      </c>
      <c r="L6" s="1" t="s">
        <v>25</v>
      </c>
      <c r="M6" s="32">
        <v>4.8800000000000008</v>
      </c>
    </row>
    <row r="7" spans="1:13" ht="15" thickBot="1" x14ac:dyDescent="0.4">
      <c r="A7" s="31" t="s">
        <v>29</v>
      </c>
      <c r="B7" s="31" t="s">
        <v>30</v>
      </c>
      <c r="C7" s="27">
        <v>142</v>
      </c>
      <c r="D7" s="1">
        <v>396</v>
      </c>
      <c r="E7" s="1">
        <v>459</v>
      </c>
      <c r="F7" s="1">
        <v>340</v>
      </c>
      <c r="G7" s="1">
        <v>303</v>
      </c>
      <c r="H7" s="28">
        <v>141</v>
      </c>
      <c r="L7" s="1" t="s">
        <v>29</v>
      </c>
      <c r="M7" s="32">
        <v>1.51</v>
      </c>
    </row>
    <row r="8" spans="1:13" ht="15" thickBot="1" x14ac:dyDescent="0.4">
      <c r="A8" s="31" t="s">
        <v>34</v>
      </c>
      <c r="B8" s="31" t="s">
        <v>74</v>
      </c>
      <c r="C8" s="27">
        <v>195</v>
      </c>
      <c r="D8" s="1">
        <v>172</v>
      </c>
      <c r="E8" s="1">
        <v>177</v>
      </c>
      <c r="F8" s="1">
        <v>167</v>
      </c>
      <c r="G8" s="1">
        <v>113</v>
      </c>
      <c r="H8" s="28">
        <v>74</v>
      </c>
      <c r="L8" s="1" t="s">
        <v>34</v>
      </c>
      <c r="M8" s="32">
        <v>2.7500000000000009</v>
      </c>
    </row>
    <row r="9" spans="1:13" ht="15" thickBot="1" x14ac:dyDescent="0.4">
      <c r="A9" s="31" t="s">
        <v>36</v>
      </c>
      <c r="B9" s="31" t="s">
        <v>37</v>
      </c>
      <c r="C9" s="27">
        <v>128</v>
      </c>
      <c r="D9" s="1">
        <v>153</v>
      </c>
      <c r="E9" s="1">
        <v>214</v>
      </c>
      <c r="F9" s="1">
        <v>249</v>
      </c>
      <c r="G9" s="1">
        <v>198</v>
      </c>
      <c r="H9" s="28">
        <v>79</v>
      </c>
      <c r="L9" s="1" t="s">
        <v>36</v>
      </c>
      <c r="M9" s="32">
        <v>2.0600000000000005</v>
      </c>
    </row>
    <row r="10" spans="1:13" ht="15" thickBot="1" x14ac:dyDescent="0.4">
      <c r="A10" s="31" t="s">
        <v>38</v>
      </c>
      <c r="B10" s="31" t="s">
        <v>39</v>
      </c>
      <c r="C10" s="27">
        <v>149</v>
      </c>
      <c r="D10" s="1">
        <v>158</v>
      </c>
      <c r="E10" s="1">
        <v>169</v>
      </c>
      <c r="F10" s="1">
        <v>97</v>
      </c>
      <c r="G10" s="1">
        <v>104</v>
      </c>
      <c r="H10" s="28">
        <v>51</v>
      </c>
      <c r="L10" s="1" t="s">
        <v>38</v>
      </c>
      <c r="M10" s="32">
        <v>1.9720000000000002</v>
      </c>
    </row>
    <row r="11" spans="1:13" ht="15" thickBot="1" x14ac:dyDescent="0.4">
      <c r="A11" s="31" t="s">
        <v>43</v>
      </c>
      <c r="B11" s="31" t="s">
        <v>44</v>
      </c>
      <c r="C11" s="27">
        <v>91</v>
      </c>
      <c r="D11" s="1">
        <v>90</v>
      </c>
      <c r="E11" s="1">
        <v>143</v>
      </c>
      <c r="F11" s="1">
        <v>101</v>
      </c>
      <c r="G11" s="1">
        <v>106</v>
      </c>
      <c r="H11" s="28">
        <v>73</v>
      </c>
      <c r="L11" s="1" t="s">
        <v>43</v>
      </c>
      <c r="M11" s="32">
        <v>2.052</v>
      </c>
    </row>
    <row r="12" spans="1:13" ht="15" thickBot="1" x14ac:dyDescent="0.4">
      <c r="A12" s="31" t="s">
        <v>46</v>
      </c>
      <c r="B12" s="31" t="s">
        <v>47</v>
      </c>
      <c r="C12" s="27">
        <v>164</v>
      </c>
      <c r="D12" s="1">
        <v>209</v>
      </c>
      <c r="E12" s="1">
        <v>239</v>
      </c>
      <c r="F12" s="1">
        <v>211</v>
      </c>
      <c r="G12" s="1">
        <v>205</v>
      </c>
      <c r="H12" s="28">
        <v>115</v>
      </c>
      <c r="L12" s="1" t="s">
        <v>46</v>
      </c>
      <c r="M12" s="32">
        <v>2.3945000000000007</v>
      </c>
    </row>
    <row r="13" spans="1:13" ht="15" thickBot="1" x14ac:dyDescent="0.4">
      <c r="A13" s="31" t="s">
        <v>49</v>
      </c>
      <c r="B13" s="31" t="s">
        <v>50</v>
      </c>
      <c r="C13" s="29">
        <v>112</v>
      </c>
      <c r="D13" s="3">
        <v>154</v>
      </c>
      <c r="E13" s="3">
        <v>105</v>
      </c>
      <c r="F13" s="3">
        <v>91</v>
      </c>
      <c r="G13" s="3">
        <v>78</v>
      </c>
      <c r="H13" s="30">
        <v>63</v>
      </c>
      <c r="L13" s="1" t="s">
        <v>49</v>
      </c>
      <c r="M13" s="32">
        <v>2.7444999999999995</v>
      </c>
    </row>
    <row r="16" spans="1:13" ht="15" thickBot="1" x14ac:dyDescent="0.4"/>
    <row r="17" spans="1:8" x14ac:dyDescent="0.35">
      <c r="A17" s="62" t="s">
        <v>83</v>
      </c>
      <c r="B17" s="63"/>
      <c r="C17" s="23">
        <v>2019</v>
      </c>
      <c r="D17" s="23">
        <v>2019</v>
      </c>
      <c r="E17" s="23">
        <v>2019</v>
      </c>
      <c r="F17" s="23">
        <v>2019</v>
      </c>
      <c r="G17" s="23">
        <v>2019</v>
      </c>
      <c r="H17" s="23">
        <v>2019</v>
      </c>
    </row>
    <row r="18" spans="1:8" ht="15" thickBot="1" x14ac:dyDescent="0.4">
      <c r="A18" s="64"/>
      <c r="B18" s="61"/>
      <c r="C18" s="24" t="s">
        <v>79</v>
      </c>
      <c r="D18" s="24" t="s">
        <v>80</v>
      </c>
      <c r="E18" s="24" t="s">
        <v>81</v>
      </c>
      <c r="F18" s="24" t="s">
        <v>76</v>
      </c>
      <c r="G18" s="24" t="s">
        <v>77</v>
      </c>
      <c r="H18" s="24" t="s">
        <v>78</v>
      </c>
    </row>
    <row r="19" spans="1:8" ht="15" thickBot="1" x14ac:dyDescent="0.4">
      <c r="A19" s="31" t="s">
        <v>5</v>
      </c>
      <c r="B19" s="31" t="s">
        <v>72</v>
      </c>
      <c r="C19" s="38">
        <f t="shared" ref="C19:H29" si="0">C3*$M3</f>
        <v>569.98500000000013</v>
      </c>
      <c r="D19" s="39">
        <f t="shared" si="0"/>
        <v>600.79500000000007</v>
      </c>
      <c r="E19" s="39">
        <f t="shared" si="0"/>
        <v>626.47</v>
      </c>
      <c r="F19" s="39">
        <f t="shared" si="0"/>
        <v>421.07000000000005</v>
      </c>
      <c r="G19" s="39">
        <f t="shared" si="0"/>
        <v>744.57500000000005</v>
      </c>
      <c r="H19" s="40">
        <f t="shared" si="0"/>
        <v>344.04500000000007</v>
      </c>
    </row>
    <row r="20" spans="1:8" ht="15" thickBot="1" x14ac:dyDescent="0.4">
      <c r="A20" s="31" t="s">
        <v>16</v>
      </c>
      <c r="B20" s="31" t="s">
        <v>73</v>
      </c>
      <c r="C20" s="36">
        <f t="shared" si="0"/>
        <v>518.21150000000011</v>
      </c>
      <c r="D20" s="32">
        <f t="shared" si="0"/>
        <v>634.52350000000013</v>
      </c>
      <c r="E20" s="32">
        <f t="shared" si="0"/>
        <v>730.06550000000016</v>
      </c>
      <c r="F20" s="32">
        <f t="shared" si="0"/>
        <v>546.25100000000009</v>
      </c>
      <c r="G20" s="32">
        <f t="shared" si="0"/>
        <v>459.01700000000011</v>
      </c>
      <c r="H20" s="33">
        <f t="shared" si="0"/>
        <v>192.12250000000003</v>
      </c>
    </row>
    <row r="21" spans="1:8" ht="15" thickBot="1" x14ac:dyDescent="0.4">
      <c r="A21" s="31" t="s">
        <v>21</v>
      </c>
      <c r="B21" s="31" t="s">
        <v>22</v>
      </c>
      <c r="C21" s="36">
        <f t="shared" si="0"/>
        <v>1540.8480000000002</v>
      </c>
      <c r="D21" s="32">
        <f t="shared" si="0"/>
        <v>1543.5800000000002</v>
      </c>
      <c r="E21" s="32">
        <f t="shared" si="0"/>
        <v>1620.076</v>
      </c>
      <c r="F21" s="32">
        <f t="shared" si="0"/>
        <v>1092.8000000000002</v>
      </c>
      <c r="G21" s="32">
        <f t="shared" si="0"/>
        <v>948.00400000000002</v>
      </c>
      <c r="H21" s="33">
        <f t="shared" si="0"/>
        <v>576.452</v>
      </c>
    </row>
    <row r="22" spans="1:8" ht="15" thickBot="1" x14ac:dyDescent="0.4">
      <c r="A22" s="31" t="s">
        <v>25</v>
      </c>
      <c r="B22" s="31" t="s">
        <v>26</v>
      </c>
      <c r="C22" s="36">
        <f t="shared" si="0"/>
        <v>595.36000000000013</v>
      </c>
      <c r="D22" s="32">
        <f t="shared" si="0"/>
        <v>585.60000000000014</v>
      </c>
      <c r="E22" s="32">
        <f t="shared" si="0"/>
        <v>868.6400000000001</v>
      </c>
      <c r="F22" s="32">
        <f t="shared" si="0"/>
        <v>580.72000000000014</v>
      </c>
      <c r="G22" s="32">
        <f t="shared" si="0"/>
        <v>507.5200000000001</v>
      </c>
      <c r="H22" s="33">
        <f t="shared" si="0"/>
        <v>204.96000000000004</v>
      </c>
    </row>
    <row r="23" spans="1:8" ht="15" thickBot="1" x14ac:dyDescent="0.4">
      <c r="A23" s="31" t="s">
        <v>29</v>
      </c>
      <c r="B23" s="31" t="s">
        <v>30</v>
      </c>
      <c r="C23" s="36">
        <f t="shared" si="0"/>
        <v>214.42</v>
      </c>
      <c r="D23" s="32">
        <f t="shared" si="0"/>
        <v>597.96</v>
      </c>
      <c r="E23" s="32">
        <f t="shared" si="0"/>
        <v>693.09</v>
      </c>
      <c r="F23" s="32">
        <f t="shared" si="0"/>
        <v>513.4</v>
      </c>
      <c r="G23" s="32">
        <f t="shared" si="0"/>
        <v>457.53000000000003</v>
      </c>
      <c r="H23" s="33">
        <f t="shared" si="0"/>
        <v>212.91</v>
      </c>
    </row>
    <row r="24" spans="1:8" ht="15" thickBot="1" x14ac:dyDescent="0.4">
      <c r="A24" s="31" t="s">
        <v>34</v>
      </c>
      <c r="B24" s="31" t="s">
        <v>74</v>
      </c>
      <c r="C24" s="36">
        <f t="shared" si="0"/>
        <v>536.25000000000023</v>
      </c>
      <c r="D24" s="32">
        <f t="shared" si="0"/>
        <v>473.00000000000017</v>
      </c>
      <c r="E24" s="32">
        <f t="shared" si="0"/>
        <v>486.75000000000017</v>
      </c>
      <c r="F24" s="32">
        <f t="shared" si="0"/>
        <v>459.25000000000017</v>
      </c>
      <c r="G24" s="32">
        <f t="shared" si="0"/>
        <v>310.75000000000011</v>
      </c>
      <c r="H24" s="33">
        <f t="shared" si="0"/>
        <v>203.50000000000006</v>
      </c>
    </row>
    <row r="25" spans="1:8" ht="15" thickBot="1" x14ac:dyDescent="0.4">
      <c r="A25" s="31" t="s">
        <v>36</v>
      </c>
      <c r="B25" s="31" t="s">
        <v>37</v>
      </c>
      <c r="C25" s="36">
        <f t="shared" si="0"/>
        <v>263.68000000000006</v>
      </c>
      <c r="D25" s="32">
        <f t="shared" si="0"/>
        <v>315.18000000000006</v>
      </c>
      <c r="E25" s="32">
        <f t="shared" si="0"/>
        <v>440.84000000000009</v>
      </c>
      <c r="F25" s="32">
        <f t="shared" si="0"/>
        <v>512.94000000000017</v>
      </c>
      <c r="G25" s="32">
        <f t="shared" si="0"/>
        <v>407.88000000000011</v>
      </c>
      <c r="H25" s="33">
        <f t="shared" si="0"/>
        <v>162.74000000000004</v>
      </c>
    </row>
    <row r="26" spans="1:8" ht="15" thickBot="1" x14ac:dyDescent="0.4">
      <c r="A26" s="31" t="s">
        <v>38</v>
      </c>
      <c r="B26" s="31" t="s">
        <v>39</v>
      </c>
      <c r="C26" s="36">
        <f t="shared" si="0"/>
        <v>293.82800000000003</v>
      </c>
      <c r="D26" s="32">
        <f t="shared" si="0"/>
        <v>311.57600000000002</v>
      </c>
      <c r="E26" s="32">
        <f t="shared" si="0"/>
        <v>333.26800000000003</v>
      </c>
      <c r="F26" s="32">
        <f t="shared" si="0"/>
        <v>191.28400000000002</v>
      </c>
      <c r="G26" s="32">
        <f t="shared" si="0"/>
        <v>205.08800000000002</v>
      </c>
      <c r="H26" s="33">
        <f t="shared" si="0"/>
        <v>100.57200000000002</v>
      </c>
    </row>
    <row r="27" spans="1:8" ht="15" thickBot="1" x14ac:dyDescent="0.4">
      <c r="A27" s="31" t="s">
        <v>43</v>
      </c>
      <c r="B27" s="31" t="s">
        <v>44</v>
      </c>
      <c r="C27" s="36">
        <f t="shared" si="0"/>
        <v>186.732</v>
      </c>
      <c r="D27" s="32">
        <f t="shared" si="0"/>
        <v>184.68</v>
      </c>
      <c r="E27" s="32">
        <f t="shared" si="0"/>
        <v>293.43599999999998</v>
      </c>
      <c r="F27" s="32">
        <f t="shared" si="0"/>
        <v>207.25200000000001</v>
      </c>
      <c r="G27" s="32">
        <f t="shared" si="0"/>
        <v>217.512</v>
      </c>
      <c r="H27" s="33">
        <f t="shared" si="0"/>
        <v>149.79599999999999</v>
      </c>
    </row>
    <row r="28" spans="1:8" ht="15" thickBot="1" x14ac:dyDescent="0.4">
      <c r="A28" s="31" t="s">
        <v>46</v>
      </c>
      <c r="B28" s="31" t="s">
        <v>47</v>
      </c>
      <c r="C28" s="36">
        <f t="shared" si="0"/>
        <v>392.69800000000009</v>
      </c>
      <c r="D28" s="32">
        <f t="shared" si="0"/>
        <v>500.45050000000015</v>
      </c>
      <c r="E28" s="32">
        <f t="shared" si="0"/>
        <v>572.28550000000018</v>
      </c>
      <c r="F28" s="32">
        <f t="shared" si="0"/>
        <v>505.23950000000013</v>
      </c>
      <c r="G28" s="32">
        <f t="shared" si="0"/>
        <v>490.87250000000017</v>
      </c>
      <c r="H28" s="33">
        <f t="shared" si="0"/>
        <v>275.36750000000006</v>
      </c>
    </row>
    <row r="29" spans="1:8" ht="15" thickBot="1" x14ac:dyDescent="0.4">
      <c r="A29" s="31" t="s">
        <v>49</v>
      </c>
      <c r="B29" s="31" t="s">
        <v>50</v>
      </c>
      <c r="C29" s="37">
        <f t="shared" si="0"/>
        <v>307.38399999999996</v>
      </c>
      <c r="D29" s="34">
        <f t="shared" si="0"/>
        <v>422.65299999999991</v>
      </c>
      <c r="E29" s="34">
        <f t="shared" si="0"/>
        <v>288.17249999999996</v>
      </c>
      <c r="F29" s="34">
        <f t="shared" si="0"/>
        <v>249.74949999999995</v>
      </c>
      <c r="G29" s="34">
        <f t="shared" si="0"/>
        <v>214.07099999999997</v>
      </c>
      <c r="H29" s="35">
        <f t="shared" si="0"/>
        <v>172.90349999999998</v>
      </c>
    </row>
    <row r="30" spans="1:8" ht="15" thickBot="1" x14ac:dyDescent="0.4">
      <c r="C30" s="22"/>
      <c r="D30" s="22"/>
      <c r="E30" s="22"/>
      <c r="F30" s="22"/>
      <c r="G30" s="22"/>
      <c r="H30" s="22"/>
    </row>
    <row r="31" spans="1:8" ht="15" thickBot="1" x14ac:dyDescent="0.4">
      <c r="B31" s="43" t="s">
        <v>84</v>
      </c>
      <c r="C31" s="41">
        <f>SUM(C19:C25)</f>
        <v>4238.7545000000009</v>
      </c>
      <c r="D31" s="41">
        <f t="shared" ref="D31:H31" si="1">SUM(D19:D25)</f>
        <v>4750.6385000000009</v>
      </c>
      <c r="E31" s="41">
        <f t="shared" si="1"/>
        <v>5465.9315000000006</v>
      </c>
      <c r="F31" s="41">
        <f t="shared" si="1"/>
        <v>4126.4310000000005</v>
      </c>
      <c r="G31" s="41">
        <f t="shared" si="1"/>
        <v>3835.2760000000003</v>
      </c>
      <c r="H31" s="41">
        <f t="shared" si="1"/>
        <v>1896.7295000000004</v>
      </c>
    </row>
    <row r="32" spans="1:8" ht="15" thickBot="1" x14ac:dyDescent="0.4">
      <c r="B32" s="42" t="s">
        <v>85</v>
      </c>
      <c r="C32" s="41">
        <f t="shared" ref="C32:H32" si="2">SUM(C26:C29)</f>
        <v>1180.6420000000001</v>
      </c>
      <c r="D32" s="41">
        <f t="shared" si="2"/>
        <v>1419.3595</v>
      </c>
      <c r="E32" s="41">
        <f t="shared" si="2"/>
        <v>1487.162</v>
      </c>
      <c r="F32" s="41">
        <f t="shared" si="2"/>
        <v>1153.5250000000001</v>
      </c>
      <c r="G32" s="41">
        <f t="shared" si="2"/>
        <v>1127.5435000000002</v>
      </c>
      <c r="H32" s="41">
        <f t="shared" si="2"/>
        <v>698.63900000000001</v>
      </c>
    </row>
  </sheetData>
  <mergeCells count="2">
    <mergeCell ref="A1:B2"/>
    <mergeCell ref="A17:B1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Cost</vt:lpstr>
      <vt:lpstr>Fixed Cost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 Jie Ying</cp:lastModifiedBy>
  <dcterms:created xsi:type="dcterms:W3CDTF">2020-03-03T09:41:19Z</dcterms:created>
  <dcterms:modified xsi:type="dcterms:W3CDTF">2020-03-10T10:28:20Z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0239ac45-08eb-4595-92c9-6e593ebd1dac</vt:lpwstr>
  </property>
</Properties>
</file>