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总账" sheetId="1" r:id="rId1"/>
    <sheet name="赔率" sheetId="2" r:id="rId2"/>
    <sheet name="结算模版" sheetId="3" r:id="rId3"/>
    <sheet name="易明的账" sheetId="4" r:id="rId4"/>
    <sheet name="特码外抛公式" sheetId="5" r:id="rId5"/>
  </sheets>
  <calcPr calcId="145621"/>
</workbook>
</file>

<file path=xl/calcChain.xml><?xml version="1.0" encoding="utf-8"?>
<calcChain xmlns="http://schemas.openxmlformats.org/spreadsheetml/2006/main">
  <c r="X40" i="1" l="1"/>
  <c r="O26" i="1" l="1"/>
  <c r="O27" i="1"/>
  <c r="O28" i="1"/>
  <c r="O29" i="1"/>
  <c r="O30" i="1"/>
  <c r="O31" i="1"/>
  <c r="O32" i="1"/>
  <c r="O33" i="1"/>
  <c r="X19" i="3" l="1"/>
  <c r="AC19" i="3"/>
  <c r="AC29" i="3" s="1"/>
  <c r="X20" i="3"/>
  <c r="AC20" i="3"/>
  <c r="X21" i="3"/>
  <c r="AC21" i="3"/>
  <c r="X22" i="3"/>
  <c r="X29" i="3" s="1"/>
  <c r="W30" i="3" s="1"/>
  <c r="AC22" i="3"/>
  <c r="X23" i="3"/>
  <c r="AC23" i="3"/>
  <c r="X24" i="3"/>
  <c r="AC24" i="3"/>
  <c r="X25" i="3"/>
  <c r="AC25" i="3"/>
  <c r="X26" i="3"/>
  <c r="AC26" i="3"/>
  <c r="X27" i="3"/>
  <c r="AC27" i="3"/>
  <c r="X28" i="3"/>
  <c r="AC28" i="3"/>
  <c r="W29" i="3"/>
  <c r="Y29" i="3"/>
  <c r="AB29" i="3"/>
  <c r="AD29" i="3"/>
  <c r="AB30" i="3" l="1"/>
  <c r="H2" i="5" l="1"/>
  <c r="D2" i="5"/>
  <c r="F2" i="5" s="1"/>
  <c r="G2" i="5" s="1"/>
  <c r="P24" i="1" l="1"/>
  <c r="P25" i="1"/>
  <c r="P26" i="1"/>
  <c r="P27" i="1"/>
  <c r="P28" i="1"/>
  <c r="P29" i="1"/>
  <c r="P30" i="1"/>
  <c r="P31" i="1"/>
  <c r="P32" i="1"/>
  <c r="P33" i="1"/>
  <c r="P34" i="1"/>
  <c r="P35" i="1"/>
  <c r="P36" i="1"/>
  <c r="P23" i="1"/>
  <c r="O25" i="1"/>
  <c r="O24" i="1"/>
  <c r="O34" i="1"/>
  <c r="O35" i="1"/>
  <c r="O36" i="1"/>
  <c r="O23" i="1"/>
  <c r="K37" i="1"/>
  <c r="K14" i="1"/>
  <c r="F37" i="1"/>
  <c r="F14" i="1"/>
  <c r="N28" i="3" l="1"/>
  <c r="N27" i="3"/>
  <c r="N26" i="3"/>
  <c r="N25" i="3"/>
  <c r="N24" i="3"/>
  <c r="N23" i="3"/>
  <c r="N22" i="3"/>
  <c r="N21" i="3"/>
  <c r="N20" i="3"/>
  <c r="N19" i="3"/>
  <c r="O29" i="3"/>
  <c r="M29" i="3"/>
  <c r="N29" i="3" l="1"/>
  <c r="M30" i="3" s="1"/>
  <c r="T29" i="3"/>
  <c r="R29" i="3"/>
  <c r="J29" i="3"/>
  <c r="H29" i="3"/>
  <c r="D29" i="3"/>
  <c r="B29" i="3"/>
  <c r="S28" i="3"/>
  <c r="I28" i="3"/>
  <c r="C28" i="3"/>
  <c r="S27" i="3"/>
  <c r="I27" i="3"/>
  <c r="C27" i="3"/>
  <c r="S26" i="3"/>
  <c r="I26" i="3"/>
  <c r="C26" i="3"/>
  <c r="S25" i="3"/>
  <c r="I25" i="3"/>
  <c r="C25" i="3"/>
  <c r="S24" i="3"/>
  <c r="I24" i="3"/>
  <c r="C24" i="3"/>
  <c r="S23" i="3"/>
  <c r="I23" i="3"/>
  <c r="C23" i="3"/>
  <c r="S22" i="3"/>
  <c r="I22" i="3"/>
  <c r="C22" i="3"/>
  <c r="S21" i="3"/>
  <c r="I21" i="3"/>
  <c r="C21" i="3"/>
  <c r="S20" i="3"/>
  <c r="I20" i="3"/>
  <c r="C20" i="3"/>
  <c r="S19" i="3"/>
  <c r="I19" i="3"/>
  <c r="C19" i="3"/>
  <c r="I29" i="3" l="1"/>
  <c r="H30" i="3" s="1"/>
  <c r="S29" i="3"/>
  <c r="R30" i="3" s="1"/>
  <c r="C29" i="3"/>
  <c r="B30" i="3" s="1"/>
  <c r="X58" i="1"/>
  <c r="N58" i="1"/>
  <c r="M58" i="1"/>
  <c r="L58" i="1"/>
  <c r="J58" i="1"/>
  <c r="I58" i="1"/>
  <c r="H58" i="1"/>
  <c r="G58" i="1"/>
  <c r="E58" i="1"/>
  <c r="D58" i="1"/>
  <c r="C58" i="1"/>
  <c r="T57" i="1"/>
  <c r="S57" i="1"/>
  <c r="R57" i="1"/>
  <c r="Q57" i="1"/>
  <c r="P57" i="1"/>
  <c r="O57" i="1"/>
  <c r="T56" i="1"/>
  <c r="S56" i="1"/>
  <c r="R56" i="1"/>
  <c r="Q56" i="1"/>
  <c r="P56" i="1"/>
  <c r="O56" i="1"/>
  <c r="T55" i="1"/>
  <c r="S55" i="1"/>
  <c r="R55" i="1"/>
  <c r="Q55" i="1"/>
  <c r="P55" i="1"/>
  <c r="O55" i="1"/>
  <c r="T54" i="1"/>
  <c r="S54" i="1"/>
  <c r="R54" i="1"/>
  <c r="Q54" i="1"/>
  <c r="P54" i="1"/>
  <c r="O54" i="1"/>
  <c r="T53" i="1"/>
  <c r="S53" i="1"/>
  <c r="R53" i="1"/>
  <c r="Q53" i="1"/>
  <c r="P53" i="1"/>
  <c r="O53" i="1"/>
  <c r="T52" i="1"/>
  <c r="S52" i="1"/>
  <c r="R52" i="1"/>
  <c r="Q52" i="1"/>
  <c r="P52" i="1"/>
  <c r="O52" i="1"/>
  <c r="T51" i="1"/>
  <c r="S51" i="1"/>
  <c r="R51" i="1"/>
  <c r="Q51" i="1"/>
  <c r="P51" i="1"/>
  <c r="O51" i="1"/>
  <c r="T50" i="1"/>
  <c r="S50" i="1"/>
  <c r="R50" i="1"/>
  <c r="Q50" i="1"/>
  <c r="P50" i="1"/>
  <c r="O50" i="1"/>
  <c r="T49" i="1"/>
  <c r="S49" i="1"/>
  <c r="R49" i="1"/>
  <c r="Q49" i="1"/>
  <c r="P49" i="1"/>
  <c r="O49" i="1"/>
  <c r="T48" i="1"/>
  <c r="S48" i="1"/>
  <c r="R48" i="1"/>
  <c r="Q48" i="1"/>
  <c r="P48" i="1"/>
  <c r="O48" i="1"/>
  <c r="T47" i="1"/>
  <c r="S47" i="1"/>
  <c r="R47" i="1"/>
  <c r="Q47" i="1"/>
  <c r="P47" i="1"/>
  <c r="O47" i="1"/>
  <c r="T46" i="1"/>
  <c r="S46" i="1"/>
  <c r="R46" i="1"/>
  <c r="Q46" i="1"/>
  <c r="P46" i="1"/>
  <c r="T45" i="1"/>
  <c r="S45" i="1"/>
  <c r="R45" i="1"/>
  <c r="R58" i="1" s="1"/>
  <c r="Q45" i="1"/>
  <c r="Q58" i="1" s="1"/>
  <c r="P45" i="1"/>
  <c r="P58" i="1" s="1"/>
  <c r="O45" i="1"/>
  <c r="O58" i="1" s="1"/>
  <c r="N37" i="1"/>
  <c r="M37" i="1"/>
  <c r="L37" i="1"/>
  <c r="J37" i="1"/>
  <c r="I37" i="1"/>
  <c r="H37" i="1"/>
  <c r="G37" i="1"/>
  <c r="E37" i="1"/>
  <c r="D37" i="1"/>
  <c r="C37" i="1"/>
  <c r="T36" i="1"/>
  <c r="S36" i="1"/>
  <c r="R36" i="1"/>
  <c r="Q36" i="1"/>
  <c r="T35" i="1"/>
  <c r="S35" i="1"/>
  <c r="R35" i="1"/>
  <c r="Q35" i="1"/>
  <c r="T34" i="1"/>
  <c r="S34" i="1"/>
  <c r="R34" i="1"/>
  <c r="Q34" i="1"/>
  <c r="T33" i="1"/>
  <c r="S33" i="1"/>
  <c r="R33" i="1"/>
  <c r="Q33" i="1"/>
  <c r="T32" i="1"/>
  <c r="S32" i="1"/>
  <c r="R32" i="1"/>
  <c r="Q32" i="1"/>
  <c r="T31" i="1"/>
  <c r="S31" i="1"/>
  <c r="R31" i="1"/>
  <c r="Q31" i="1"/>
  <c r="T30" i="1"/>
  <c r="S30" i="1"/>
  <c r="R30" i="1"/>
  <c r="Q30" i="1"/>
  <c r="T29" i="1"/>
  <c r="S29" i="1"/>
  <c r="R29" i="1"/>
  <c r="Q29" i="1"/>
  <c r="T28" i="1"/>
  <c r="S28" i="1"/>
  <c r="R28" i="1"/>
  <c r="Q28" i="1"/>
  <c r="T27" i="1"/>
  <c r="S27" i="1"/>
  <c r="R27" i="1"/>
  <c r="Q27" i="1"/>
  <c r="T26" i="1"/>
  <c r="S26" i="1"/>
  <c r="R26" i="1"/>
  <c r="Q26" i="1"/>
  <c r="T25" i="1"/>
  <c r="S25" i="1"/>
  <c r="R25" i="1"/>
  <c r="Q25" i="1"/>
  <c r="T24" i="1"/>
  <c r="S24" i="1"/>
  <c r="R24" i="1"/>
  <c r="Q24" i="1"/>
  <c r="T23" i="1"/>
  <c r="S23" i="1"/>
  <c r="S37" i="1" s="1"/>
  <c r="R23" i="1"/>
  <c r="Q23" i="1"/>
  <c r="P37" i="1"/>
  <c r="X14" i="1"/>
  <c r="N14" i="1"/>
  <c r="M14" i="1"/>
  <c r="L14" i="1"/>
  <c r="J14" i="1"/>
  <c r="I14" i="1"/>
  <c r="H14" i="1"/>
  <c r="G14" i="1"/>
  <c r="E14" i="1"/>
  <c r="D14" i="1"/>
  <c r="C14" i="1"/>
  <c r="T13" i="1"/>
  <c r="S13" i="1"/>
  <c r="R13" i="1"/>
  <c r="Q13" i="1"/>
  <c r="P13" i="1"/>
  <c r="O13" i="1"/>
  <c r="T12" i="1"/>
  <c r="S12" i="1"/>
  <c r="R12" i="1"/>
  <c r="Q12" i="1"/>
  <c r="P12" i="1"/>
  <c r="O12" i="1"/>
  <c r="T11" i="1"/>
  <c r="S11" i="1"/>
  <c r="R11" i="1"/>
  <c r="Q11" i="1"/>
  <c r="P11" i="1"/>
  <c r="O11" i="1"/>
  <c r="T10" i="1"/>
  <c r="S10" i="1"/>
  <c r="R10" i="1"/>
  <c r="Q10" i="1"/>
  <c r="P10" i="1"/>
  <c r="O10" i="1"/>
  <c r="T9" i="1"/>
  <c r="S9" i="1"/>
  <c r="R9" i="1"/>
  <c r="Q9" i="1"/>
  <c r="P9" i="1"/>
  <c r="O9" i="1"/>
  <c r="T8" i="1"/>
  <c r="S8" i="1"/>
  <c r="R8" i="1"/>
  <c r="Q8" i="1"/>
  <c r="P8" i="1"/>
  <c r="O8" i="1"/>
  <c r="T7" i="1"/>
  <c r="S7" i="1"/>
  <c r="R7" i="1"/>
  <c r="Q7" i="1"/>
  <c r="P7" i="1"/>
  <c r="O7" i="1"/>
  <c r="T6" i="1"/>
  <c r="S6" i="1"/>
  <c r="R6" i="1"/>
  <c r="Q6" i="1"/>
  <c r="P6" i="1"/>
  <c r="O6" i="1"/>
  <c r="T5" i="1"/>
  <c r="S5" i="1"/>
  <c r="R5" i="1"/>
  <c r="Q5" i="1"/>
  <c r="P5" i="1"/>
  <c r="O5" i="1"/>
  <c r="T4" i="1"/>
  <c r="S4" i="1"/>
  <c r="R4" i="1"/>
  <c r="Q4" i="1"/>
  <c r="P4" i="1"/>
  <c r="O4" i="1"/>
  <c r="T3" i="1"/>
  <c r="S3" i="1"/>
  <c r="R3" i="1"/>
  <c r="Q3" i="1"/>
  <c r="P3" i="1"/>
  <c r="O3" i="1"/>
  <c r="O14" i="1" s="1"/>
  <c r="T37" i="1" l="1"/>
  <c r="O37" i="1"/>
  <c r="Q37" i="1"/>
  <c r="S58" i="1"/>
  <c r="T58" i="1"/>
  <c r="R14" i="1"/>
  <c r="Q14" i="1"/>
  <c r="S14" i="1"/>
  <c r="T14" i="1"/>
  <c r="R37" i="1"/>
  <c r="P14" i="1"/>
</calcChain>
</file>

<file path=xl/sharedStrings.xml><?xml version="1.0" encoding="utf-8"?>
<sst xmlns="http://schemas.openxmlformats.org/spreadsheetml/2006/main" count="551" uniqueCount="147">
  <si>
    <t>期数</t>
    <phoneticPr fontId="2" type="noConversion"/>
  </si>
  <si>
    <t>四月 日期</t>
    <phoneticPr fontId="2" type="noConversion"/>
  </si>
  <si>
    <t>结算明细</t>
    <phoneticPr fontId="2" type="noConversion"/>
  </si>
  <si>
    <t>实际结算明细</t>
    <phoneticPr fontId="2" type="noConversion"/>
  </si>
  <si>
    <t>第三方平台</t>
    <phoneticPr fontId="2" type="noConversion"/>
  </si>
  <si>
    <t>总账</t>
    <phoneticPr fontId="2" type="noConversion"/>
  </si>
  <si>
    <t>欠款</t>
    <phoneticPr fontId="2" type="noConversion"/>
  </si>
  <si>
    <t>公款支出</t>
    <phoneticPr fontId="2" type="noConversion"/>
  </si>
  <si>
    <t>老江</t>
    <phoneticPr fontId="2" type="noConversion"/>
  </si>
  <si>
    <t>老况</t>
    <phoneticPr fontId="2" type="noConversion"/>
  </si>
  <si>
    <t>老况老板</t>
    <phoneticPr fontId="2" type="noConversion"/>
  </si>
  <si>
    <t>把子</t>
    <phoneticPr fontId="2" type="noConversion"/>
  </si>
  <si>
    <t>平台</t>
    <phoneticPr fontId="2" type="noConversion"/>
  </si>
  <si>
    <t>勇</t>
    <phoneticPr fontId="2" type="noConversion"/>
  </si>
  <si>
    <t>结算总账</t>
    <phoneticPr fontId="2" type="noConversion"/>
  </si>
  <si>
    <t>实际总账</t>
    <phoneticPr fontId="2" type="noConversion"/>
  </si>
  <si>
    <t>日期</t>
    <phoneticPr fontId="2" type="noConversion"/>
  </si>
  <si>
    <t>金额</t>
    <phoneticPr fontId="2" type="noConversion"/>
  </si>
  <si>
    <t>渠道</t>
    <phoneticPr fontId="2" type="noConversion"/>
  </si>
  <si>
    <t>备注</t>
    <phoneticPr fontId="2" type="noConversion"/>
  </si>
  <si>
    <t>zfb</t>
    <phoneticPr fontId="2" type="noConversion"/>
  </si>
  <si>
    <t>手机</t>
    <phoneticPr fontId="2" type="noConversion"/>
  </si>
  <si>
    <t>XJ</t>
    <phoneticPr fontId="2" type="noConversion"/>
  </si>
  <si>
    <t>星巴克办公</t>
    <phoneticPr fontId="2" type="noConversion"/>
  </si>
  <si>
    <t>wx</t>
    <phoneticPr fontId="2" type="noConversion"/>
  </si>
  <si>
    <t>手机话费</t>
    <phoneticPr fontId="2" type="noConversion"/>
  </si>
  <si>
    <t>WX</t>
    <phoneticPr fontId="2" type="noConversion"/>
  </si>
  <si>
    <t>给老况的红包</t>
    <phoneticPr fontId="2" type="noConversion"/>
  </si>
  <si>
    <t>笔，本子，计算器</t>
    <phoneticPr fontId="2" type="noConversion"/>
  </si>
  <si>
    <t>建行卡</t>
    <phoneticPr fontId="2" type="noConversion"/>
  </si>
  <si>
    <t>夜宵</t>
    <phoneticPr fontId="2" type="noConversion"/>
  </si>
  <si>
    <t>一箱农夫山泉</t>
    <phoneticPr fontId="2" type="noConversion"/>
  </si>
  <si>
    <t>零食+插线板</t>
    <phoneticPr fontId="2" type="noConversion"/>
  </si>
  <si>
    <t>xj</t>
    <phoneticPr fontId="2" type="noConversion"/>
  </si>
  <si>
    <t>一箱啤酒一箱水</t>
    <phoneticPr fontId="2" type="noConversion"/>
  </si>
  <si>
    <t>合计</t>
    <phoneticPr fontId="2" type="noConversion"/>
  </si>
  <si>
    <t>五月 日期</t>
    <phoneticPr fontId="2" type="noConversion"/>
  </si>
  <si>
    <t>姐夫家里槟榔+矿泉水+的费</t>
    <phoneticPr fontId="2" type="noConversion"/>
  </si>
  <si>
    <t xml:space="preserve"> 把子买东西</t>
    <phoneticPr fontId="2" type="noConversion"/>
  </si>
  <si>
    <t>走南县龙虾的事情</t>
    <phoneticPr fontId="2" type="noConversion"/>
  </si>
  <si>
    <t>微信体现手续费</t>
    <phoneticPr fontId="2" type="noConversion"/>
  </si>
  <si>
    <t>微信提现手续费</t>
    <phoneticPr fontId="2" type="noConversion"/>
  </si>
  <si>
    <t>六月 日期</t>
    <phoneticPr fontId="2" type="noConversion"/>
  </si>
  <si>
    <t>玩法</t>
    <phoneticPr fontId="2" type="noConversion"/>
  </si>
  <si>
    <t>赔率带本</t>
    <phoneticPr fontId="2" type="noConversion"/>
  </si>
  <si>
    <t>返水</t>
    <phoneticPr fontId="2" type="noConversion"/>
  </si>
  <si>
    <t>株洲返水</t>
    <phoneticPr fontId="2" type="noConversion"/>
  </si>
  <si>
    <t>广州返水</t>
    <phoneticPr fontId="2" type="noConversion"/>
  </si>
  <si>
    <t>特码</t>
    <phoneticPr fontId="2" type="noConversion"/>
  </si>
  <si>
    <t>单平</t>
    <phoneticPr fontId="2" type="noConversion"/>
  </si>
  <si>
    <t>平特一肖</t>
    <phoneticPr fontId="2" type="noConversion"/>
  </si>
  <si>
    <t>本命生肖</t>
    <phoneticPr fontId="2" type="noConversion"/>
  </si>
  <si>
    <t>其他</t>
    <phoneticPr fontId="2" type="noConversion"/>
  </si>
  <si>
    <t>特尾</t>
    <phoneticPr fontId="2" type="noConversion"/>
  </si>
  <si>
    <t>0尾</t>
    <phoneticPr fontId="2" type="noConversion"/>
  </si>
  <si>
    <t>单双大小</t>
    <phoneticPr fontId="2" type="noConversion"/>
  </si>
  <si>
    <t>49打和，打和无水0.05</t>
    <phoneticPr fontId="2" type="noConversion"/>
  </si>
  <si>
    <t>49打和，打和无水0.03</t>
    <phoneticPr fontId="2" type="noConversion"/>
  </si>
  <si>
    <t>特合</t>
    <phoneticPr fontId="2" type="noConversion"/>
  </si>
  <si>
    <t>色波</t>
    <phoneticPr fontId="2" type="noConversion"/>
  </si>
  <si>
    <t>波色</t>
    <phoneticPr fontId="2" type="noConversion"/>
  </si>
  <si>
    <t>半波</t>
    <phoneticPr fontId="2" type="noConversion"/>
  </si>
  <si>
    <t>合肖</t>
    <phoneticPr fontId="2" type="noConversion"/>
  </si>
  <si>
    <t>特三肖</t>
    <phoneticPr fontId="2" type="noConversion"/>
  </si>
  <si>
    <t>特四肖</t>
    <phoneticPr fontId="2" type="noConversion"/>
  </si>
  <si>
    <t>特五肖</t>
    <phoneticPr fontId="2" type="noConversion"/>
  </si>
  <si>
    <t>特六肖</t>
    <phoneticPr fontId="2" type="noConversion"/>
  </si>
  <si>
    <t>特家肖野肖</t>
    <phoneticPr fontId="2" type="noConversion"/>
  </si>
  <si>
    <t>二连肖</t>
    <phoneticPr fontId="2" type="noConversion"/>
  </si>
  <si>
    <t>三连肖</t>
    <phoneticPr fontId="2" type="noConversion"/>
  </si>
  <si>
    <t>四连肖</t>
    <phoneticPr fontId="2" type="noConversion"/>
  </si>
  <si>
    <t>五连肖</t>
    <phoneticPr fontId="2" type="noConversion"/>
  </si>
  <si>
    <t>二全中</t>
    <phoneticPr fontId="2" type="noConversion"/>
  </si>
  <si>
    <t>三全中</t>
    <phoneticPr fontId="2" type="noConversion"/>
  </si>
  <si>
    <t>三中三</t>
    <phoneticPr fontId="2" type="noConversion"/>
  </si>
  <si>
    <t>三中二</t>
    <phoneticPr fontId="2" type="noConversion"/>
  </si>
  <si>
    <t>二中特</t>
    <phoneticPr fontId="2" type="noConversion"/>
  </si>
  <si>
    <t>中二</t>
    <phoneticPr fontId="2" type="noConversion"/>
  </si>
  <si>
    <t>中特</t>
    <phoneticPr fontId="2" type="noConversion"/>
  </si>
  <si>
    <t>特串</t>
    <phoneticPr fontId="2" type="noConversion"/>
  </si>
  <si>
    <t>五不中</t>
    <phoneticPr fontId="2" type="noConversion"/>
  </si>
  <si>
    <t>六不中</t>
    <phoneticPr fontId="2" type="noConversion"/>
  </si>
  <si>
    <t>七不中</t>
    <phoneticPr fontId="2" type="noConversion"/>
  </si>
  <si>
    <t>八不中</t>
    <phoneticPr fontId="2" type="noConversion"/>
  </si>
  <si>
    <t>九不中</t>
    <phoneticPr fontId="2" type="noConversion"/>
  </si>
  <si>
    <t>十不中</t>
    <phoneticPr fontId="2" type="noConversion"/>
  </si>
  <si>
    <t>返水率</t>
    <phoneticPr fontId="2" type="noConversion"/>
  </si>
  <si>
    <t>老江</t>
    <phoneticPr fontId="2" type="noConversion"/>
  </si>
  <si>
    <t>老况</t>
    <phoneticPr fontId="2" type="noConversion"/>
  </si>
  <si>
    <t>把子</t>
    <phoneticPr fontId="2" type="noConversion"/>
  </si>
  <si>
    <t>老况老板</t>
    <phoneticPr fontId="2" type="noConversion"/>
  </si>
  <si>
    <t>姐夫</t>
    <phoneticPr fontId="2" type="noConversion"/>
  </si>
  <si>
    <t>连肖</t>
    <phoneticPr fontId="2" type="noConversion"/>
  </si>
  <si>
    <t>连码</t>
    <phoneticPr fontId="2" type="noConversion"/>
  </si>
  <si>
    <t>一肖</t>
    <phoneticPr fontId="2" type="noConversion"/>
  </si>
  <si>
    <t>大小单双</t>
    <phoneticPr fontId="2" type="noConversion"/>
  </si>
  <si>
    <t>不中</t>
    <phoneticPr fontId="2" type="noConversion"/>
  </si>
  <si>
    <t>玩法</t>
  </si>
  <si>
    <t>下注</t>
    <phoneticPr fontId="2" type="noConversion"/>
  </si>
  <si>
    <t>中奖</t>
    <phoneticPr fontId="2" type="noConversion"/>
  </si>
  <si>
    <t>合计</t>
    <phoneticPr fontId="2" type="noConversion"/>
  </si>
  <si>
    <t>盈亏</t>
    <phoneticPr fontId="2" type="noConversion"/>
  </si>
  <si>
    <t>49打和，打和无水0.03</t>
    <phoneticPr fontId="2" type="noConversion"/>
  </si>
  <si>
    <t>金刚</t>
    <phoneticPr fontId="2" type="noConversion"/>
  </si>
  <si>
    <t>金刚</t>
    <phoneticPr fontId="2" type="noConversion"/>
  </si>
  <si>
    <t>把子</t>
    <phoneticPr fontId="2" type="noConversion"/>
  </si>
  <si>
    <t>WX</t>
    <phoneticPr fontId="2" type="noConversion"/>
  </si>
  <si>
    <t>减1700的数，借2000给况</t>
    <phoneticPr fontId="2" type="noConversion"/>
  </si>
  <si>
    <t>况实际支付6648 其中2000是之前借给他的2000</t>
    <phoneticPr fontId="2" type="noConversion"/>
  </si>
  <si>
    <t>YM单独欠我</t>
    <phoneticPr fontId="2" type="noConversion"/>
  </si>
  <si>
    <t>KTV了事</t>
    <phoneticPr fontId="2" type="noConversion"/>
  </si>
  <si>
    <t>打牌</t>
    <phoneticPr fontId="2" type="noConversion"/>
  </si>
  <si>
    <t>碰胡</t>
    <phoneticPr fontId="2" type="noConversion"/>
  </si>
  <si>
    <t>丁佩结婚</t>
    <phoneticPr fontId="2" type="noConversion"/>
  </si>
  <si>
    <t>便命卡利息</t>
    <phoneticPr fontId="2" type="noConversion"/>
  </si>
  <si>
    <t>幫我墊碼錢</t>
    <phoneticPr fontId="2" type="noConversion"/>
  </si>
  <si>
    <t>給你還信用卡</t>
    <phoneticPr fontId="2" type="noConversion"/>
  </si>
  <si>
    <t>你還完了還給我</t>
    <phoneticPr fontId="2" type="noConversion"/>
  </si>
  <si>
    <t>給你姐夫跟譚義</t>
    <phoneticPr fontId="2" type="noConversion"/>
  </si>
  <si>
    <t>你給我</t>
    <phoneticPr fontId="2" type="noConversion"/>
  </si>
  <si>
    <t>老江朋友押金</t>
    <phoneticPr fontId="2" type="noConversion"/>
  </si>
  <si>
    <t>老颜色</t>
    <phoneticPr fontId="2" type="noConversion"/>
  </si>
  <si>
    <t>很多年前的信用卡</t>
    <phoneticPr fontId="2" type="noConversion"/>
  </si>
  <si>
    <t>给YM姐夫</t>
    <phoneticPr fontId="2" type="noConversion"/>
  </si>
  <si>
    <t>把子的码钱</t>
    <phoneticPr fontId="2" type="noConversion"/>
  </si>
  <si>
    <t>从建行转走的打牌</t>
    <phoneticPr fontId="2" type="noConversion"/>
  </si>
  <si>
    <t>从建行卡转走500给杨玉阳打牌</t>
    <phoneticPr fontId="2" type="noConversion"/>
  </si>
  <si>
    <t>易明姐夫转10000过来，其中4800是YM信用卡内刷的，4254是2018054期赔的，退回946给易明姐夫</t>
    <phoneticPr fontId="2" type="noConversion"/>
  </si>
  <si>
    <t>转到杨玉香微信上</t>
    <phoneticPr fontId="2" type="noConversion"/>
  </si>
  <si>
    <t>杨玉乡微信转5000过来到主微信号</t>
    <phoneticPr fontId="2" type="noConversion"/>
  </si>
  <si>
    <t>取16W现金 给我38500现金</t>
    <phoneticPr fontId="2" type="noConversion"/>
  </si>
  <si>
    <t>给易明还信用卡</t>
    <phoneticPr fontId="2" type="noConversion"/>
  </si>
  <si>
    <t>wx</t>
    <phoneticPr fontId="2" type="noConversion"/>
  </si>
  <si>
    <t>手机话费</t>
    <phoneticPr fontId="2" type="noConversion"/>
  </si>
  <si>
    <t>刷流水输了</t>
    <phoneticPr fontId="2" type="noConversion"/>
  </si>
  <si>
    <t>下注金额</t>
    <phoneticPr fontId="2" type="noConversion"/>
  </si>
  <si>
    <t>返水比例</t>
    <phoneticPr fontId="2" type="noConversion"/>
  </si>
  <si>
    <t>赔率</t>
    <phoneticPr fontId="2" type="noConversion"/>
  </si>
  <si>
    <t>最高可接金额</t>
    <phoneticPr fontId="2" type="noConversion"/>
  </si>
  <si>
    <t>外抛金额</t>
    <phoneticPr fontId="2" type="noConversion"/>
  </si>
  <si>
    <t>返水金额</t>
    <phoneticPr fontId="2" type="noConversion"/>
  </si>
  <si>
    <t>中奖金额</t>
    <phoneticPr fontId="2" type="noConversion"/>
  </si>
  <si>
    <t>盈亏</t>
    <phoneticPr fontId="2" type="noConversion"/>
  </si>
  <si>
    <t>抛姐夫</t>
    <phoneticPr fontId="2" type="noConversion"/>
  </si>
  <si>
    <t>接姐夫</t>
    <phoneticPr fontId="2" type="noConversion"/>
  </si>
  <si>
    <t>姐夫家里槟榔+红牛+的费</t>
    <phoneticPr fontId="2" type="noConversion"/>
  </si>
  <si>
    <t>贡菩萨老爷的水果加上次买抹布那次的水果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</si>
</sst>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b/>
      <sz val="18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color rgb="FFFF0000"/>
      <name val="宋体"/>
      <family val="2"/>
      <scheme val="minor"/>
    </font>
    <font>
      <b/>
      <sz val="16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4" fillId="3" borderId="1" xfId="0" applyFont="1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0" fillId="6" borderId="1" xfId="0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5" fillId="4" borderId="1" xfId="0" applyFont="1" applyFill="1" applyBorder="1" applyAlignment="1">
      <alignment horizontal="right"/>
    </xf>
    <xf numFmtId="0" fontId="4" fillId="3" borderId="1" xfId="0" applyFont="1" applyFill="1" applyBorder="1"/>
    <xf numFmtId="0" fontId="0" fillId="4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14" fontId="0" fillId="0" borderId="1" xfId="0" applyNumberFormat="1" applyBorder="1"/>
    <xf numFmtId="0" fontId="5" fillId="4" borderId="1" xfId="0" applyFont="1" applyFill="1" applyBorder="1"/>
    <xf numFmtId="0" fontId="4" fillId="4" borderId="1" xfId="0" applyFont="1" applyFill="1" applyBorder="1"/>
    <xf numFmtId="0" fontId="0" fillId="3" borderId="1" xfId="0" applyFill="1" applyBorder="1"/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/>
    <xf numFmtId="0" fontId="3" fillId="7" borderId="1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/>
    <xf numFmtId="14" fontId="3" fillId="7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right"/>
    </xf>
    <xf numFmtId="0" fontId="3" fillId="7" borderId="0" xfId="0" applyFont="1" applyFill="1"/>
    <xf numFmtId="0" fontId="0" fillId="0" borderId="0" xfId="0" applyFill="1"/>
    <xf numFmtId="0" fontId="1" fillId="2" borderId="1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8" borderId="1" xfId="0" applyFill="1" applyBorder="1"/>
    <xf numFmtId="0" fontId="6" fillId="8" borderId="1" xfId="0" applyFont="1" applyFill="1" applyBorder="1"/>
    <xf numFmtId="0" fontId="6" fillId="8" borderId="1" xfId="0" applyFont="1" applyFill="1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 applyAlignment="1"/>
    <xf numFmtId="0" fontId="0" fillId="0" borderId="0" xfId="0" applyAlignment="1"/>
    <xf numFmtId="0" fontId="6" fillId="9" borderId="1" xfId="0" applyFont="1" applyFill="1" applyBorder="1" applyAlignment="1">
      <alignment vertical="center"/>
    </xf>
    <xf numFmtId="0" fontId="6" fillId="9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9" borderId="1" xfId="0" applyFill="1" applyBorder="1"/>
    <xf numFmtId="0" fontId="8" fillId="9" borderId="1" xfId="0" applyFont="1" applyFill="1" applyBorder="1"/>
    <xf numFmtId="0" fontId="8" fillId="0" borderId="0" xfId="0" applyFont="1" applyFill="1" applyBorder="1"/>
    <xf numFmtId="0" fontId="8" fillId="0" borderId="0" xfId="0" applyFont="1" applyFill="1" applyBorder="1" applyAlignment="1"/>
    <xf numFmtId="0" fontId="8" fillId="0" borderId="0" xfId="0" applyFont="1" applyFill="1" applyBorder="1" applyAlignment="1">
      <alignment horizontal="center"/>
    </xf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" fillId="9" borderId="4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8" fillId="9" borderId="4" xfId="0" applyFont="1" applyFill="1" applyBorder="1" applyAlignment="1">
      <alignment horizontal="center"/>
    </xf>
    <xf numFmtId="0" fontId="8" fillId="9" borderId="5" xfId="0" applyFont="1" applyFill="1" applyBorder="1" applyAlignment="1">
      <alignment horizontal="center"/>
    </xf>
    <xf numFmtId="0" fontId="8" fillId="9" borderId="6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5"/>
  <sheetViews>
    <sheetView tabSelected="1" topLeftCell="J10" workbookViewId="0">
      <selection activeCell="R19" sqref="R19"/>
    </sheetView>
  </sheetViews>
  <sheetFormatPr defaultRowHeight="13.5" x14ac:dyDescent="0.15"/>
  <cols>
    <col min="2" max="2" width="10.5" bestFit="1" customWidth="1"/>
    <col min="5" max="5" width="14.875" bestFit="1" customWidth="1"/>
    <col min="6" max="6" width="14.875" customWidth="1"/>
    <col min="10" max="10" width="14.875" bestFit="1" customWidth="1"/>
    <col min="11" max="11" width="14.875" customWidth="1"/>
    <col min="15" max="16" width="14.875" bestFit="1" customWidth="1"/>
    <col min="19" max="19" width="14.875" bestFit="1" customWidth="1"/>
    <col min="21" max="21" width="9" style="29"/>
    <col min="23" max="23" width="10.5" bestFit="1" customWidth="1"/>
    <col min="26" max="26" width="25.625" bestFit="1" customWidth="1"/>
  </cols>
  <sheetData>
    <row r="1" spans="1:26" ht="22.5" x14ac:dyDescent="0.25">
      <c r="A1" s="57" t="s">
        <v>0</v>
      </c>
      <c r="B1" s="60" t="s">
        <v>1</v>
      </c>
      <c r="C1" s="56" t="s">
        <v>2</v>
      </c>
      <c r="D1" s="56"/>
      <c r="E1" s="56"/>
      <c r="F1" s="56"/>
      <c r="G1" s="56"/>
      <c r="H1" s="56" t="s">
        <v>3</v>
      </c>
      <c r="I1" s="56"/>
      <c r="J1" s="56"/>
      <c r="K1" s="56"/>
      <c r="L1" s="56"/>
      <c r="M1" s="56" t="s">
        <v>4</v>
      </c>
      <c r="N1" s="56"/>
      <c r="O1" s="56" t="s">
        <v>5</v>
      </c>
      <c r="P1" s="56"/>
      <c r="Q1" s="56" t="s">
        <v>6</v>
      </c>
      <c r="R1" s="56"/>
      <c r="S1" s="56"/>
      <c r="T1" s="56"/>
      <c r="U1" s="1"/>
      <c r="W1" s="56" t="s">
        <v>7</v>
      </c>
      <c r="X1" s="56"/>
      <c r="Y1" s="56"/>
      <c r="Z1" s="56"/>
    </row>
    <row r="2" spans="1:26" s="3" customFormat="1" ht="22.5" x14ac:dyDescent="0.25">
      <c r="A2" s="57"/>
      <c r="B2" s="60"/>
      <c r="C2" s="2" t="s">
        <v>8</v>
      </c>
      <c r="D2" s="2" t="s">
        <v>9</v>
      </c>
      <c r="E2" s="2" t="s">
        <v>10</v>
      </c>
      <c r="F2" s="30" t="s">
        <v>103</v>
      </c>
      <c r="G2" s="2" t="s">
        <v>11</v>
      </c>
      <c r="H2" s="2" t="s">
        <v>8</v>
      </c>
      <c r="I2" s="2" t="s">
        <v>9</v>
      </c>
      <c r="J2" s="2" t="s">
        <v>10</v>
      </c>
      <c r="K2" s="30" t="s">
        <v>103</v>
      </c>
      <c r="L2" s="2" t="s">
        <v>105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8</v>
      </c>
      <c r="R2" s="2" t="s">
        <v>9</v>
      </c>
      <c r="S2" s="2" t="s">
        <v>10</v>
      </c>
      <c r="T2" s="2" t="s">
        <v>11</v>
      </c>
      <c r="U2" s="1"/>
      <c r="W2" s="2" t="s">
        <v>16</v>
      </c>
      <c r="X2" s="2" t="s">
        <v>17</v>
      </c>
      <c r="Y2" s="2" t="s">
        <v>18</v>
      </c>
      <c r="Z2" s="2" t="s">
        <v>19</v>
      </c>
    </row>
    <row r="3" spans="1:26" s="11" customFormat="1" x14ac:dyDescent="0.15">
      <c r="A3" s="4">
        <v>2018035</v>
      </c>
      <c r="B3" s="5">
        <v>43195</v>
      </c>
      <c r="C3" s="6">
        <v>-1700</v>
      </c>
      <c r="D3" s="6">
        <v>3235</v>
      </c>
      <c r="E3" s="6">
        <v>0</v>
      </c>
      <c r="F3" s="6">
        <v>0</v>
      </c>
      <c r="G3" s="6">
        <v>319</v>
      </c>
      <c r="H3" s="7">
        <v>-1700</v>
      </c>
      <c r="I3" s="7">
        <v>3235</v>
      </c>
      <c r="J3" s="7">
        <v>0</v>
      </c>
      <c r="K3" s="7">
        <v>0</v>
      </c>
      <c r="L3" s="7">
        <v>319</v>
      </c>
      <c r="M3" s="8">
        <v>-1060</v>
      </c>
      <c r="N3" s="8">
        <v>0</v>
      </c>
      <c r="O3" s="9">
        <f>SUM(C3+D3+E3+G3+M3+N3)</f>
        <v>794</v>
      </c>
      <c r="P3" s="9">
        <f>SUM(H3+I3+J3+L3+M3+N3)</f>
        <v>794</v>
      </c>
      <c r="Q3" s="4">
        <f t="shared" ref="Q3:Q13" si="0">SUM(H3-C3)</f>
        <v>0</v>
      </c>
      <c r="R3" s="4">
        <f t="shared" ref="R3:R13" si="1">SUM(I3-D3)</f>
        <v>0</v>
      </c>
      <c r="S3" s="4">
        <f t="shared" ref="S3:S13" si="2">SUM(J3-E3)</f>
        <v>0</v>
      </c>
      <c r="T3" s="4">
        <f>SUM(L3-G3)</f>
        <v>0</v>
      </c>
      <c r="U3" s="10"/>
      <c r="W3" s="5">
        <v>43195</v>
      </c>
      <c r="X3" s="4">
        <v>899</v>
      </c>
      <c r="Y3" s="4" t="s">
        <v>20</v>
      </c>
      <c r="Z3" s="4" t="s">
        <v>21</v>
      </c>
    </row>
    <row r="4" spans="1:26" s="11" customFormat="1" x14ac:dyDescent="0.15">
      <c r="A4" s="4">
        <v>2018036</v>
      </c>
      <c r="B4" s="5">
        <v>43197</v>
      </c>
      <c r="C4" s="6">
        <v>1050</v>
      </c>
      <c r="D4" s="6">
        <v>1927</v>
      </c>
      <c r="E4" s="6">
        <v>0</v>
      </c>
      <c r="F4" s="6">
        <v>0</v>
      </c>
      <c r="G4" s="6">
        <v>-1614</v>
      </c>
      <c r="H4" s="12">
        <v>50</v>
      </c>
      <c r="I4" s="7">
        <v>1927</v>
      </c>
      <c r="J4" s="7">
        <v>0</v>
      </c>
      <c r="K4" s="7">
        <v>0</v>
      </c>
      <c r="L4" s="7">
        <v>-1614</v>
      </c>
      <c r="M4" s="8">
        <v>-930</v>
      </c>
      <c r="N4" s="8">
        <v>0</v>
      </c>
      <c r="O4" s="9">
        <f t="shared" ref="O4:O13" si="3">SUM(C4+D4+E4+G4+M4+N4)</f>
        <v>433</v>
      </c>
      <c r="P4" s="9">
        <f t="shared" ref="P4:P13" si="4">SUM(H4+I4+J4+L4+M4+N4)</f>
        <v>-567</v>
      </c>
      <c r="Q4" s="4">
        <f t="shared" si="0"/>
        <v>-1000</v>
      </c>
      <c r="R4" s="4">
        <f t="shared" si="1"/>
        <v>0</v>
      </c>
      <c r="S4" s="4">
        <f t="shared" si="2"/>
        <v>0</v>
      </c>
      <c r="T4" s="4">
        <f t="shared" ref="T4:T13" si="5">SUM(L4-G4)</f>
        <v>0</v>
      </c>
      <c r="U4" s="10"/>
      <c r="W4" s="5">
        <v>43204</v>
      </c>
      <c r="X4" s="4">
        <v>40</v>
      </c>
      <c r="Y4" s="4" t="s">
        <v>22</v>
      </c>
      <c r="Z4" s="4" t="s">
        <v>23</v>
      </c>
    </row>
    <row r="5" spans="1:26" s="11" customFormat="1" x14ac:dyDescent="0.15">
      <c r="A5" s="4">
        <v>2018037</v>
      </c>
      <c r="B5" s="5">
        <v>43200</v>
      </c>
      <c r="C5" s="6">
        <v>1461</v>
      </c>
      <c r="D5" s="6">
        <v>-5238</v>
      </c>
      <c r="E5" s="6">
        <v>0</v>
      </c>
      <c r="F5" s="6">
        <v>0</v>
      </c>
      <c r="G5" s="6">
        <v>228</v>
      </c>
      <c r="H5" s="12">
        <v>960</v>
      </c>
      <c r="I5" s="7">
        <v>-5238</v>
      </c>
      <c r="J5" s="7">
        <v>0</v>
      </c>
      <c r="K5" s="7">
        <v>0</v>
      </c>
      <c r="L5" s="7">
        <v>228</v>
      </c>
      <c r="M5" s="8">
        <v>-1242.9000000000001</v>
      </c>
      <c r="N5" s="8">
        <v>0</v>
      </c>
      <c r="O5" s="9">
        <f t="shared" si="3"/>
        <v>-4791.8999999999996</v>
      </c>
      <c r="P5" s="9">
        <f t="shared" si="4"/>
        <v>-5292.9</v>
      </c>
      <c r="Q5" s="4">
        <f t="shared" si="0"/>
        <v>-501</v>
      </c>
      <c r="R5" s="4">
        <f t="shared" si="1"/>
        <v>0</v>
      </c>
      <c r="S5" s="4">
        <f t="shared" si="2"/>
        <v>0</v>
      </c>
      <c r="T5" s="4">
        <f t="shared" si="5"/>
        <v>0</v>
      </c>
      <c r="U5" s="10"/>
      <c r="W5" s="5">
        <v>43207</v>
      </c>
      <c r="X5" s="4">
        <v>20</v>
      </c>
      <c r="Y5" s="4" t="s">
        <v>24</v>
      </c>
      <c r="Z5" s="4" t="s">
        <v>25</v>
      </c>
    </row>
    <row r="6" spans="1:26" s="11" customFormat="1" x14ac:dyDescent="0.15">
      <c r="A6" s="4">
        <v>2018038</v>
      </c>
      <c r="B6" s="5">
        <v>43202</v>
      </c>
      <c r="C6" s="6">
        <v>1505</v>
      </c>
      <c r="D6" s="6">
        <v>3705</v>
      </c>
      <c r="E6" s="6">
        <v>0</v>
      </c>
      <c r="F6" s="6">
        <v>0</v>
      </c>
      <c r="G6" s="6">
        <v>-771</v>
      </c>
      <c r="H6" s="12">
        <v>0</v>
      </c>
      <c r="I6" s="12">
        <v>0</v>
      </c>
      <c r="J6" s="7">
        <v>0</v>
      </c>
      <c r="K6" s="7">
        <v>0</v>
      </c>
      <c r="L6" s="7">
        <v>-771.5</v>
      </c>
      <c r="M6" s="8">
        <v>-1085</v>
      </c>
      <c r="N6" s="8">
        <v>-774</v>
      </c>
      <c r="O6" s="9">
        <f t="shared" si="3"/>
        <v>2580</v>
      </c>
      <c r="P6" s="9">
        <f t="shared" si="4"/>
        <v>-2630.5</v>
      </c>
      <c r="Q6" s="4">
        <f t="shared" si="0"/>
        <v>-1505</v>
      </c>
      <c r="R6" s="4">
        <f t="shared" si="1"/>
        <v>-3705</v>
      </c>
      <c r="S6" s="4">
        <f t="shared" si="2"/>
        <v>0</v>
      </c>
      <c r="T6" s="4">
        <f t="shared" si="5"/>
        <v>-0.5</v>
      </c>
      <c r="U6" s="10"/>
      <c r="W6" s="5">
        <v>43210</v>
      </c>
      <c r="X6" s="4">
        <v>200</v>
      </c>
      <c r="Y6" s="4" t="s">
        <v>26</v>
      </c>
      <c r="Z6" s="4" t="s">
        <v>27</v>
      </c>
    </row>
    <row r="7" spans="1:26" x14ac:dyDescent="0.15">
      <c r="A7" s="4">
        <v>2018039</v>
      </c>
      <c r="B7" s="5">
        <v>43204</v>
      </c>
      <c r="C7" s="13">
        <v>-625.79999999999995</v>
      </c>
      <c r="D7" s="13">
        <v>2087.34</v>
      </c>
      <c r="E7" s="6">
        <v>0</v>
      </c>
      <c r="F7" s="6">
        <v>0</v>
      </c>
      <c r="G7" s="13">
        <v>1930</v>
      </c>
      <c r="H7" s="14">
        <v>-624</v>
      </c>
      <c r="I7" s="14">
        <v>2087</v>
      </c>
      <c r="J7" s="7">
        <v>0</v>
      </c>
      <c r="K7" s="7">
        <v>0</v>
      </c>
      <c r="L7" s="15">
        <v>1930</v>
      </c>
      <c r="M7" s="16">
        <v>0</v>
      </c>
      <c r="N7" s="16">
        <v>-535</v>
      </c>
      <c r="O7" s="9">
        <f t="shared" si="3"/>
        <v>2856.54</v>
      </c>
      <c r="P7" s="9">
        <f t="shared" si="4"/>
        <v>2858</v>
      </c>
      <c r="Q7" s="4">
        <f t="shared" si="0"/>
        <v>1.7999999999999545</v>
      </c>
      <c r="R7" s="4">
        <f t="shared" si="1"/>
        <v>-0.34000000000014552</v>
      </c>
      <c r="S7" s="4">
        <f t="shared" si="2"/>
        <v>0</v>
      </c>
      <c r="T7" s="4">
        <f t="shared" si="5"/>
        <v>0</v>
      </c>
      <c r="U7" s="10"/>
      <c r="W7" s="5">
        <v>43216</v>
      </c>
      <c r="X7" s="4">
        <v>58</v>
      </c>
      <c r="Y7" s="4" t="s">
        <v>22</v>
      </c>
      <c r="Z7" s="4" t="s">
        <v>28</v>
      </c>
    </row>
    <row r="8" spans="1:26" x14ac:dyDescent="0.15">
      <c r="A8" s="4">
        <v>2018040</v>
      </c>
      <c r="B8" s="17">
        <v>43207</v>
      </c>
      <c r="C8" s="13">
        <v>-1599.3</v>
      </c>
      <c r="D8" s="13">
        <v>6631.94</v>
      </c>
      <c r="E8" s="6">
        <v>0</v>
      </c>
      <c r="F8" s="6">
        <v>0</v>
      </c>
      <c r="G8" s="13">
        <v>-4007.5</v>
      </c>
      <c r="H8" s="15">
        <v>-1600</v>
      </c>
      <c r="I8" s="18">
        <v>331</v>
      </c>
      <c r="J8" s="7">
        <v>0</v>
      </c>
      <c r="K8" s="7">
        <v>0</v>
      </c>
      <c r="L8" s="15">
        <v>-4007.5</v>
      </c>
      <c r="M8" s="16">
        <v>-40</v>
      </c>
      <c r="N8" s="16">
        <v>-453</v>
      </c>
      <c r="O8" s="9">
        <f t="shared" si="3"/>
        <v>532.13999999999942</v>
      </c>
      <c r="P8" s="9">
        <f t="shared" si="4"/>
        <v>-5769.5</v>
      </c>
      <c r="Q8" s="4">
        <f t="shared" si="0"/>
        <v>-0.70000000000004547</v>
      </c>
      <c r="R8" s="4">
        <f t="shared" si="1"/>
        <v>-6300.94</v>
      </c>
      <c r="S8" s="4">
        <f t="shared" si="2"/>
        <v>0</v>
      </c>
      <c r="T8" s="4">
        <f t="shared" si="5"/>
        <v>0</v>
      </c>
      <c r="U8" s="10"/>
      <c r="W8" s="5">
        <v>43216</v>
      </c>
      <c r="X8" s="4">
        <v>500</v>
      </c>
      <c r="Y8" s="4" t="s">
        <v>29</v>
      </c>
      <c r="Z8" s="4" t="s">
        <v>30</v>
      </c>
    </row>
    <row r="9" spans="1:26" x14ac:dyDescent="0.15">
      <c r="A9" s="4">
        <v>2018041</v>
      </c>
      <c r="B9" s="17">
        <v>43209</v>
      </c>
      <c r="C9" s="13">
        <v>216.69</v>
      </c>
      <c r="D9" s="13">
        <v>1078.3599999999999</v>
      </c>
      <c r="E9" s="13">
        <v>2733.46</v>
      </c>
      <c r="F9" s="6">
        <v>0</v>
      </c>
      <c r="G9" s="13">
        <v>-605.79999999999995</v>
      </c>
      <c r="H9" s="19">
        <v>214</v>
      </c>
      <c r="I9" s="19">
        <v>1069</v>
      </c>
      <c r="J9" s="19">
        <v>2733</v>
      </c>
      <c r="K9" s="7">
        <v>0</v>
      </c>
      <c r="L9" s="15">
        <v>-606</v>
      </c>
      <c r="M9" s="16">
        <v>0</v>
      </c>
      <c r="N9" s="16">
        <v>847</v>
      </c>
      <c r="O9" s="9">
        <f t="shared" si="3"/>
        <v>4269.71</v>
      </c>
      <c r="P9" s="9">
        <f t="shared" si="4"/>
        <v>4257</v>
      </c>
      <c r="Q9" s="4">
        <f t="shared" si="0"/>
        <v>-2.6899999999999977</v>
      </c>
      <c r="R9" s="4">
        <f t="shared" si="1"/>
        <v>-9.3599999999999</v>
      </c>
      <c r="S9" s="4">
        <f t="shared" si="2"/>
        <v>-0.46000000000003638</v>
      </c>
      <c r="T9" s="4">
        <f t="shared" si="5"/>
        <v>-0.20000000000004547</v>
      </c>
      <c r="U9" s="10"/>
      <c r="W9" s="5">
        <v>43216</v>
      </c>
      <c r="X9" s="4">
        <v>30</v>
      </c>
      <c r="Y9" s="4" t="s">
        <v>22</v>
      </c>
      <c r="Z9" s="4" t="s">
        <v>31</v>
      </c>
    </row>
    <row r="10" spans="1:26" x14ac:dyDescent="0.15">
      <c r="A10" s="4">
        <v>2018042</v>
      </c>
      <c r="B10" s="17">
        <v>43212</v>
      </c>
      <c r="C10" s="13">
        <v>25.87</v>
      </c>
      <c r="D10" s="13">
        <v>1756.76</v>
      </c>
      <c r="E10" s="13">
        <v>-122</v>
      </c>
      <c r="F10" s="6">
        <v>0</v>
      </c>
      <c r="G10" s="13">
        <v>938</v>
      </c>
      <c r="H10" s="15">
        <v>25</v>
      </c>
      <c r="I10" s="15">
        <v>1756</v>
      </c>
      <c r="J10" s="15">
        <v>-120</v>
      </c>
      <c r="K10" s="7">
        <v>0</v>
      </c>
      <c r="L10" s="15">
        <v>938</v>
      </c>
      <c r="M10" s="16">
        <v>-320</v>
      </c>
      <c r="N10" s="16">
        <v>-3050</v>
      </c>
      <c r="O10" s="9">
        <f t="shared" si="3"/>
        <v>-771.36999999999989</v>
      </c>
      <c r="P10" s="9">
        <f t="shared" si="4"/>
        <v>-771</v>
      </c>
      <c r="Q10" s="4">
        <f t="shared" si="0"/>
        <v>-0.87000000000000099</v>
      </c>
      <c r="R10" s="4">
        <f t="shared" si="1"/>
        <v>-0.75999999999999091</v>
      </c>
      <c r="S10" s="4">
        <f t="shared" si="2"/>
        <v>2</v>
      </c>
      <c r="T10" s="4">
        <f t="shared" si="5"/>
        <v>0</v>
      </c>
      <c r="U10" s="10"/>
      <c r="W10" s="5">
        <v>43216</v>
      </c>
      <c r="X10" s="4">
        <v>30</v>
      </c>
      <c r="Y10" s="4" t="s">
        <v>24</v>
      </c>
      <c r="Z10" s="4" t="s">
        <v>25</v>
      </c>
    </row>
    <row r="11" spans="1:26" x14ac:dyDescent="0.15">
      <c r="A11" s="4">
        <v>2018043</v>
      </c>
      <c r="B11" s="17">
        <v>43214</v>
      </c>
      <c r="C11" s="20">
        <v>-1797.92</v>
      </c>
      <c r="D11" s="20">
        <v>3491.4</v>
      </c>
      <c r="E11" s="20">
        <v>3200.91</v>
      </c>
      <c r="F11" s="6">
        <v>0</v>
      </c>
      <c r="G11" s="20">
        <v>1971.2</v>
      </c>
      <c r="H11" s="15">
        <v>-1797</v>
      </c>
      <c r="I11" s="15">
        <v>3490</v>
      </c>
      <c r="J11" s="15">
        <v>3200</v>
      </c>
      <c r="K11" s="7">
        <v>0</v>
      </c>
      <c r="L11" s="19">
        <v>1971</v>
      </c>
      <c r="M11" s="16">
        <v>0</v>
      </c>
      <c r="N11" s="16">
        <v>0</v>
      </c>
      <c r="O11" s="9">
        <f t="shared" si="3"/>
        <v>6865.5899999999992</v>
      </c>
      <c r="P11" s="9">
        <f t="shared" si="4"/>
        <v>6864</v>
      </c>
      <c r="Q11" s="4">
        <f t="shared" si="0"/>
        <v>0.92000000000007276</v>
      </c>
      <c r="R11" s="4">
        <f t="shared" si="1"/>
        <v>-1.4000000000000909</v>
      </c>
      <c r="S11" s="4">
        <f t="shared" si="2"/>
        <v>-0.90999999999985448</v>
      </c>
      <c r="T11" s="4">
        <f t="shared" si="5"/>
        <v>-0.20000000000004547</v>
      </c>
      <c r="U11" s="10"/>
      <c r="W11" s="5">
        <v>43217</v>
      </c>
      <c r="X11" s="4">
        <v>225</v>
      </c>
      <c r="Y11" s="4" t="s">
        <v>22</v>
      </c>
      <c r="Z11" s="4" t="s">
        <v>32</v>
      </c>
    </row>
    <row r="12" spans="1:26" x14ac:dyDescent="0.15">
      <c r="A12" s="4">
        <v>2018044</v>
      </c>
      <c r="B12" s="17">
        <v>43216</v>
      </c>
      <c r="C12" s="20">
        <v>2090.13</v>
      </c>
      <c r="D12" s="20">
        <v>-6305</v>
      </c>
      <c r="E12" s="20">
        <v>11249.66</v>
      </c>
      <c r="F12" s="6">
        <v>0</v>
      </c>
      <c r="G12" s="20">
        <v>7297</v>
      </c>
      <c r="H12" s="18">
        <v>1290</v>
      </c>
      <c r="I12" s="15">
        <v>-6305</v>
      </c>
      <c r="J12" s="15">
        <v>11249</v>
      </c>
      <c r="K12" s="7">
        <v>0</v>
      </c>
      <c r="L12" s="15">
        <v>7200</v>
      </c>
      <c r="M12" s="16">
        <v>0</v>
      </c>
      <c r="N12" s="16">
        <v>0</v>
      </c>
      <c r="O12" s="9">
        <f t="shared" si="3"/>
        <v>14331.79</v>
      </c>
      <c r="P12" s="9">
        <f t="shared" si="4"/>
        <v>13434</v>
      </c>
      <c r="Q12" s="4">
        <f t="shared" si="0"/>
        <v>-800.13000000000011</v>
      </c>
      <c r="R12" s="4">
        <f t="shared" si="1"/>
        <v>0</v>
      </c>
      <c r="S12" s="4">
        <f t="shared" si="2"/>
        <v>-0.65999999999985448</v>
      </c>
      <c r="T12" s="4">
        <f t="shared" si="5"/>
        <v>-97</v>
      </c>
      <c r="U12" s="10"/>
      <c r="W12" s="5">
        <v>43218</v>
      </c>
      <c r="X12" s="4">
        <v>88</v>
      </c>
      <c r="Y12" s="4" t="s">
        <v>33</v>
      </c>
      <c r="Z12" s="4" t="s">
        <v>34</v>
      </c>
    </row>
    <row r="13" spans="1:26" x14ac:dyDescent="0.15">
      <c r="A13" s="4">
        <v>2018045</v>
      </c>
      <c r="B13" s="17">
        <v>43218</v>
      </c>
      <c r="C13" s="20">
        <v>-238.3</v>
      </c>
      <c r="D13" s="20">
        <v>-1206.32</v>
      </c>
      <c r="E13" s="20">
        <v>-2261.16</v>
      </c>
      <c r="F13" s="6">
        <v>0</v>
      </c>
      <c r="G13" s="20">
        <v>388.4</v>
      </c>
      <c r="H13" s="15">
        <v>-238</v>
      </c>
      <c r="I13" s="15">
        <v>-1207</v>
      </c>
      <c r="J13" s="15">
        <v>-2290</v>
      </c>
      <c r="K13" s="7">
        <v>0</v>
      </c>
      <c r="L13" s="15">
        <v>385</v>
      </c>
      <c r="M13" s="16">
        <v>0</v>
      </c>
      <c r="N13" s="16">
        <v>-1584</v>
      </c>
      <c r="O13" s="9">
        <f t="shared" si="3"/>
        <v>-4901.3799999999992</v>
      </c>
      <c r="P13" s="9">
        <f t="shared" si="4"/>
        <v>-4934</v>
      </c>
      <c r="Q13" s="4">
        <f t="shared" si="0"/>
        <v>0.30000000000001137</v>
      </c>
      <c r="R13" s="4">
        <f t="shared" si="1"/>
        <v>-0.68000000000006366</v>
      </c>
      <c r="S13" s="4">
        <f t="shared" si="2"/>
        <v>-28.840000000000146</v>
      </c>
      <c r="T13" s="4">
        <f t="shared" si="5"/>
        <v>-3.3999999999999773</v>
      </c>
      <c r="U13" s="10"/>
      <c r="W13" s="5"/>
      <c r="X13" s="4"/>
      <c r="Y13" s="4"/>
      <c r="Z13" s="4"/>
    </row>
    <row r="14" spans="1:26" s="25" customFormat="1" x14ac:dyDescent="0.15">
      <c r="A14" s="21" t="s">
        <v>35</v>
      </c>
      <c r="B14" s="22"/>
      <c r="C14" s="22">
        <f t="shared" ref="C14:T14" si="6">SUM(C3:C13)</f>
        <v>387.37000000000006</v>
      </c>
      <c r="D14" s="22">
        <f t="shared" si="6"/>
        <v>11163.48</v>
      </c>
      <c r="E14" s="22">
        <f t="shared" si="6"/>
        <v>14800.869999999999</v>
      </c>
      <c r="F14" s="22">
        <f>SUM(F3:F13)</f>
        <v>0</v>
      </c>
      <c r="G14" s="22">
        <f t="shared" si="6"/>
        <v>6073.2999999999993</v>
      </c>
      <c r="H14" s="22">
        <f t="shared" si="6"/>
        <v>-3420</v>
      </c>
      <c r="I14" s="22">
        <f t="shared" si="6"/>
        <v>1145</v>
      </c>
      <c r="J14" s="22">
        <f t="shared" si="6"/>
        <v>14772</v>
      </c>
      <c r="K14" s="22">
        <f>SUM(K3:K13)</f>
        <v>0</v>
      </c>
      <c r="L14" s="22">
        <f t="shared" si="6"/>
        <v>5972</v>
      </c>
      <c r="M14" s="22">
        <f t="shared" si="6"/>
        <v>-4677.8999999999996</v>
      </c>
      <c r="N14" s="22">
        <f t="shared" si="6"/>
        <v>-5549</v>
      </c>
      <c r="O14" s="23">
        <f t="shared" si="6"/>
        <v>22198.120000000003</v>
      </c>
      <c r="P14" s="23">
        <f t="shared" si="6"/>
        <v>8242.1</v>
      </c>
      <c r="Q14" s="21">
        <f t="shared" si="6"/>
        <v>-3807.3699999999994</v>
      </c>
      <c r="R14" s="21">
        <f t="shared" si="6"/>
        <v>-10018.48</v>
      </c>
      <c r="S14" s="21">
        <f t="shared" si="6"/>
        <v>-28.869999999999891</v>
      </c>
      <c r="T14" s="21">
        <f t="shared" si="6"/>
        <v>-101.30000000000007</v>
      </c>
      <c r="U14" s="24"/>
      <c r="W14" s="26" t="s">
        <v>35</v>
      </c>
      <c r="X14" s="21">
        <f>SUM(X3:X13)</f>
        <v>2090</v>
      </c>
      <c r="Y14" s="21"/>
      <c r="Z14" s="21"/>
    </row>
    <row r="21" spans="1:26" ht="22.5" x14ac:dyDescent="0.25">
      <c r="A21" s="57" t="s">
        <v>0</v>
      </c>
      <c r="B21" s="58" t="s">
        <v>36</v>
      </c>
      <c r="C21" s="56" t="s">
        <v>2</v>
      </c>
      <c r="D21" s="56"/>
      <c r="E21" s="56"/>
      <c r="F21" s="56"/>
      <c r="G21" s="56"/>
      <c r="H21" s="56" t="s">
        <v>3</v>
      </c>
      <c r="I21" s="56"/>
      <c r="J21" s="56"/>
      <c r="K21" s="56"/>
      <c r="L21" s="56"/>
      <c r="M21" s="56" t="s">
        <v>4</v>
      </c>
      <c r="N21" s="56"/>
      <c r="O21" s="56" t="s">
        <v>5</v>
      </c>
      <c r="P21" s="56"/>
      <c r="Q21" s="56" t="s">
        <v>6</v>
      </c>
      <c r="R21" s="56"/>
      <c r="S21" s="56"/>
      <c r="T21" s="56"/>
      <c r="U21" s="1"/>
      <c r="W21" s="56" t="s">
        <v>7</v>
      </c>
      <c r="X21" s="56"/>
      <c r="Y21" s="56"/>
      <c r="Z21" s="56"/>
    </row>
    <row r="22" spans="1:26" ht="22.5" x14ac:dyDescent="0.25">
      <c r="A22" s="57"/>
      <c r="B22" s="59"/>
      <c r="C22" s="2" t="s">
        <v>8</v>
      </c>
      <c r="D22" s="2" t="s">
        <v>9</v>
      </c>
      <c r="E22" s="2" t="s">
        <v>10</v>
      </c>
      <c r="F22" s="30" t="s">
        <v>103</v>
      </c>
      <c r="G22" s="2" t="s">
        <v>11</v>
      </c>
      <c r="H22" s="2" t="s">
        <v>8</v>
      </c>
      <c r="I22" s="2" t="s">
        <v>9</v>
      </c>
      <c r="J22" s="2" t="s">
        <v>10</v>
      </c>
      <c r="K22" s="30" t="s">
        <v>103</v>
      </c>
      <c r="L22" s="2" t="s">
        <v>11</v>
      </c>
      <c r="M22" s="2" t="s">
        <v>12</v>
      </c>
      <c r="N22" s="2" t="s">
        <v>13</v>
      </c>
      <c r="O22" s="2" t="s">
        <v>14</v>
      </c>
      <c r="P22" s="2" t="s">
        <v>15</v>
      </c>
      <c r="Q22" s="2" t="s">
        <v>8</v>
      </c>
      <c r="R22" s="2" t="s">
        <v>9</v>
      </c>
      <c r="S22" s="2" t="s">
        <v>10</v>
      </c>
      <c r="T22" s="2" t="s">
        <v>11</v>
      </c>
      <c r="U22" s="1"/>
      <c r="W22" s="55" t="s">
        <v>16</v>
      </c>
      <c r="X22" s="55" t="s">
        <v>17</v>
      </c>
      <c r="Y22" s="55" t="s">
        <v>18</v>
      </c>
      <c r="Z22" s="55" t="s">
        <v>19</v>
      </c>
    </row>
    <row r="23" spans="1:26" x14ac:dyDescent="0.15">
      <c r="A23" s="4">
        <v>2018046</v>
      </c>
      <c r="B23" s="5">
        <v>43221</v>
      </c>
      <c r="C23" s="6">
        <v>-565</v>
      </c>
      <c r="D23" s="6">
        <v>6899.54</v>
      </c>
      <c r="E23" s="6">
        <v>1116.46</v>
      </c>
      <c r="F23" s="6">
        <v>0</v>
      </c>
      <c r="G23" s="6">
        <v>3955</v>
      </c>
      <c r="H23" s="7">
        <v>-565</v>
      </c>
      <c r="I23" s="12">
        <v>0</v>
      </c>
      <c r="J23" s="12">
        <v>0</v>
      </c>
      <c r="K23" s="27">
        <v>0</v>
      </c>
      <c r="L23" s="7">
        <v>3955</v>
      </c>
      <c r="M23" s="8">
        <v>0</v>
      </c>
      <c r="N23" s="8">
        <v>-3145.6</v>
      </c>
      <c r="O23" s="9">
        <f t="shared" ref="O23:O33" si="7">SUM(C23+D23+E23+F23+G23+M23+N23)</f>
        <v>8260.4</v>
      </c>
      <c r="P23" s="9">
        <f>SUM(H23+I23+J23+K23+L23+M23+N23)</f>
        <v>244.40000000000009</v>
      </c>
      <c r="Q23" s="4">
        <f t="shared" ref="Q23:Q36" si="8">SUM(H23-C23)</f>
        <v>0</v>
      </c>
      <c r="R23" s="4">
        <f t="shared" ref="R23:R36" si="9">SUM(I23-D23)</f>
        <v>-6899.54</v>
      </c>
      <c r="S23" s="4">
        <f t="shared" ref="S23:S36" si="10">SUM(J23-E23)</f>
        <v>-1116.46</v>
      </c>
      <c r="T23" s="4">
        <f>SUM(L23-G23)</f>
        <v>0</v>
      </c>
      <c r="U23" s="10"/>
      <c r="W23" s="5">
        <v>43223</v>
      </c>
      <c r="X23" s="4">
        <v>100</v>
      </c>
      <c r="Y23" s="4" t="s">
        <v>26</v>
      </c>
      <c r="Z23" s="4" t="s">
        <v>37</v>
      </c>
    </row>
    <row r="24" spans="1:26" x14ac:dyDescent="0.15">
      <c r="A24" s="4">
        <v>2018047</v>
      </c>
      <c r="B24" s="5">
        <v>43223</v>
      </c>
      <c r="C24" s="6">
        <v>-5514.9</v>
      </c>
      <c r="D24" s="6">
        <v>1278.5999999999999</v>
      </c>
      <c r="E24" s="6">
        <v>2451.14</v>
      </c>
      <c r="F24" s="6">
        <v>0</v>
      </c>
      <c r="G24" s="6">
        <v>1760</v>
      </c>
      <c r="H24" s="7">
        <v>-5515</v>
      </c>
      <c r="I24" s="12">
        <v>0</v>
      </c>
      <c r="J24" s="12">
        <v>0</v>
      </c>
      <c r="K24" s="27">
        <v>0</v>
      </c>
      <c r="L24" s="7">
        <v>1760</v>
      </c>
      <c r="M24" s="8">
        <v>0</v>
      </c>
      <c r="N24" s="8">
        <v>-1716</v>
      </c>
      <c r="O24" s="9">
        <f t="shared" si="7"/>
        <v>-1741.1599999999994</v>
      </c>
      <c r="P24" s="9">
        <f t="shared" ref="P24:P36" si="11">SUM(H24+I24+J24+K24+L24+M24+N24)</f>
        <v>-5471</v>
      </c>
      <c r="Q24" s="4">
        <f t="shared" si="8"/>
        <v>-0.1000000000003638</v>
      </c>
      <c r="R24" s="4">
        <f t="shared" si="9"/>
        <v>-1278.5999999999999</v>
      </c>
      <c r="S24" s="4">
        <f t="shared" si="10"/>
        <v>-2451.14</v>
      </c>
      <c r="T24" s="4">
        <f t="shared" ref="T24:T36" si="12">SUM(L24-G24)</f>
        <v>0</v>
      </c>
      <c r="U24" s="10"/>
      <c r="W24" s="5">
        <v>43224</v>
      </c>
      <c r="X24" s="4">
        <v>200</v>
      </c>
      <c r="Y24" s="4" t="s">
        <v>33</v>
      </c>
      <c r="Z24" s="4" t="s">
        <v>38</v>
      </c>
    </row>
    <row r="25" spans="1:26" x14ac:dyDescent="0.15">
      <c r="A25" s="4">
        <v>2018048</v>
      </c>
      <c r="B25" s="5">
        <v>43225</v>
      </c>
      <c r="C25" s="6">
        <v>1638.14</v>
      </c>
      <c r="D25" s="6">
        <v>-2926.56</v>
      </c>
      <c r="E25" s="6">
        <v>0</v>
      </c>
      <c r="F25" s="6">
        <v>0</v>
      </c>
      <c r="G25" s="6">
        <v>-1926</v>
      </c>
      <c r="H25" s="7">
        <v>1638</v>
      </c>
      <c r="I25" s="7">
        <v>-2927</v>
      </c>
      <c r="J25" s="7">
        <v>0</v>
      </c>
      <c r="K25" s="27">
        <v>0</v>
      </c>
      <c r="L25" s="7">
        <v>-1926</v>
      </c>
      <c r="M25" s="8">
        <v>0</v>
      </c>
      <c r="N25" s="8">
        <v>57</v>
      </c>
      <c r="O25" s="9">
        <f t="shared" si="7"/>
        <v>-3157.42</v>
      </c>
      <c r="P25" s="9">
        <f t="shared" si="11"/>
        <v>-3158</v>
      </c>
      <c r="Q25" s="4">
        <f t="shared" si="8"/>
        <v>-0.14000000000010004</v>
      </c>
      <c r="R25" s="4">
        <f t="shared" si="9"/>
        <v>-0.44000000000005457</v>
      </c>
      <c r="S25" s="4">
        <f t="shared" si="10"/>
        <v>0</v>
      </c>
      <c r="T25" s="4">
        <f t="shared" si="12"/>
        <v>0</v>
      </c>
      <c r="U25" s="10"/>
      <c r="W25" s="5">
        <v>43224</v>
      </c>
      <c r="X25" s="4">
        <v>2500</v>
      </c>
      <c r="Y25" s="4" t="s">
        <v>33</v>
      </c>
      <c r="Z25" s="4" t="s">
        <v>39</v>
      </c>
    </row>
    <row r="26" spans="1:26" x14ac:dyDescent="0.15">
      <c r="A26" s="4">
        <v>2018049</v>
      </c>
      <c r="B26" s="5">
        <v>43228</v>
      </c>
      <c r="C26" s="6">
        <v>3973.92</v>
      </c>
      <c r="D26" s="6">
        <v>-2464.16</v>
      </c>
      <c r="E26" s="6">
        <v>0</v>
      </c>
      <c r="F26" s="6">
        <v>0</v>
      </c>
      <c r="G26" s="6">
        <v>2472.8000000000002</v>
      </c>
      <c r="H26" s="27">
        <v>3973</v>
      </c>
      <c r="I26" s="7">
        <v>-2464</v>
      </c>
      <c r="J26" s="7">
        <v>0</v>
      </c>
      <c r="K26" s="27">
        <v>0</v>
      </c>
      <c r="L26" s="27">
        <v>2472</v>
      </c>
      <c r="M26" s="8">
        <v>0</v>
      </c>
      <c r="N26" s="8">
        <v>-4642.6000000000004</v>
      </c>
      <c r="O26" s="9">
        <f t="shared" si="7"/>
        <v>-660.04</v>
      </c>
      <c r="P26" s="9">
        <f t="shared" si="11"/>
        <v>-661.60000000000036</v>
      </c>
      <c r="Q26" s="4">
        <f t="shared" si="8"/>
        <v>-0.92000000000007276</v>
      </c>
      <c r="R26" s="4">
        <f t="shared" si="9"/>
        <v>0.15999999999985448</v>
      </c>
      <c r="S26" s="4">
        <f t="shared" si="10"/>
        <v>0</v>
      </c>
      <c r="T26" s="4">
        <f t="shared" si="12"/>
        <v>-0.8000000000001819</v>
      </c>
      <c r="U26" s="10"/>
      <c r="W26" s="5">
        <v>43224</v>
      </c>
      <c r="X26" s="4">
        <v>20</v>
      </c>
      <c r="Y26" s="4" t="s">
        <v>26</v>
      </c>
      <c r="Z26" s="4" t="s">
        <v>40</v>
      </c>
    </row>
    <row r="27" spans="1:26" x14ac:dyDescent="0.15">
      <c r="A27" s="4">
        <v>2018050</v>
      </c>
      <c r="B27" s="5">
        <v>43230</v>
      </c>
      <c r="C27" s="6">
        <v>1654.18</v>
      </c>
      <c r="D27" s="6">
        <v>-4618.72</v>
      </c>
      <c r="E27" s="6">
        <v>0</v>
      </c>
      <c r="F27" s="6">
        <v>0</v>
      </c>
      <c r="G27" s="6">
        <v>765</v>
      </c>
      <c r="H27" s="12">
        <v>1654</v>
      </c>
      <c r="I27" s="7">
        <v>-2918</v>
      </c>
      <c r="J27" s="7">
        <v>0</v>
      </c>
      <c r="K27" s="27">
        <v>0</v>
      </c>
      <c r="L27" s="27">
        <v>765</v>
      </c>
      <c r="M27" s="8">
        <v>0</v>
      </c>
      <c r="N27" s="8">
        <v>0</v>
      </c>
      <c r="O27" s="9">
        <f t="shared" si="7"/>
        <v>-2199.54</v>
      </c>
      <c r="P27" s="9">
        <f t="shared" si="11"/>
        <v>-499</v>
      </c>
      <c r="Q27" s="4">
        <f t="shared" si="8"/>
        <v>-0.18000000000006366</v>
      </c>
      <c r="R27" s="4">
        <f t="shared" si="9"/>
        <v>1700.7200000000003</v>
      </c>
      <c r="S27" s="4">
        <f t="shared" si="10"/>
        <v>0</v>
      </c>
      <c r="T27" s="4">
        <f t="shared" si="12"/>
        <v>0</v>
      </c>
      <c r="U27" s="10" t="s">
        <v>107</v>
      </c>
      <c r="W27" s="5">
        <v>43231</v>
      </c>
      <c r="X27" s="4">
        <v>6</v>
      </c>
      <c r="Y27" s="4" t="s">
        <v>24</v>
      </c>
      <c r="Z27" s="4" t="s">
        <v>41</v>
      </c>
    </row>
    <row r="28" spans="1:26" x14ac:dyDescent="0.15">
      <c r="A28" s="4">
        <v>2018051</v>
      </c>
      <c r="B28" s="5">
        <v>43233</v>
      </c>
      <c r="C28" s="6">
        <v>936.96</v>
      </c>
      <c r="D28" s="6">
        <v>6014.84</v>
      </c>
      <c r="E28" s="6">
        <v>0</v>
      </c>
      <c r="F28" s="6">
        <v>0</v>
      </c>
      <c r="G28" s="6">
        <v>1225</v>
      </c>
      <c r="H28" s="12">
        <v>-500</v>
      </c>
      <c r="I28" s="7">
        <v>6014</v>
      </c>
      <c r="J28" s="7">
        <v>0</v>
      </c>
      <c r="K28" s="27">
        <v>0</v>
      </c>
      <c r="L28" s="7">
        <v>1225</v>
      </c>
      <c r="M28" s="8">
        <v>0</v>
      </c>
      <c r="N28" s="8">
        <v>-623.4</v>
      </c>
      <c r="O28" s="9">
        <f t="shared" si="7"/>
        <v>7553.4000000000005</v>
      </c>
      <c r="P28" s="9">
        <f t="shared" si="11"/>
        <v>6115.6</v>
      </c>
      <c r="Q28" s="4">
        <f t="shared" si="8"/>
        <v>-1436.96</v>
      </c>
      <c r="R28" s="4">
        <f t="shared" si="9"/>
        <v>-0.84000000000014552</v>
      </c>
      <c r="S28" s="4">
        <f t="shared" si="10"/>
        <v>0</v>
      </c>
      <c r="T28" s="4">
        <f t="shared" si="12"/>
        <v>0</v>
      </c>
      <c r="U28" s="10"/>
      <c r="W28" s="5">
        <v>43232</v>
      </c>
      <c r="X28" s="4">
        <v>3</v>
      </c>
      <c r="Y28" s="4" t="s">
        <v>24</v>
      </c>
      <c r="Z28" s="4" t="s">
        <v>41</v>
      </c>
    </row>
    <row r="29" spans="1:26" x14ac:dyDescent="0.15">
      <c r="A29" s="4">
        <v>2018052</v>
      </c>
      <c r="B29" s="5">
        <v>43235</v>
      </c>
      <c r="C29" s="6">
        <v>2885.5</v>
      </c>
      <c r="D29" s="6">
        <v>4506.04</v>
      </c>
      <c r="E29" s="6">
        <v>0</v>
      </c>
      <c r="F29" s="6">
        <v>1021.68</v>
      </c>
      <c r="G29" s="6">
        <v>-5796.4</v>
      </c>
      <c r="H29" s="12">
        <v>2000</v>
      </c>
      <c r="I29" s="7">
        <v>4500</v>
      </c>
      <c r="J29" s="7">
        <v>0</v>
      </c>
      <c r="K29" s="27">
        <v>1021</v>
      </c>
      <c r="L29" s="7">
        <v>-5846</v>
      </c>
      <c r="M29" s="8">
        <v>0</v>
      </c>
      <c r="N29" s="8">
        <v>-672.2</v>
      </c>
      <c r="O29" s="9">
        <f t="shared" si="7"/>
        <v>1944.6199999999997</v>
      </c>
      <c r="P29" s="9">
        <f t="shared" si="11"/>
        <v>1002.8</v>
      </c>
      <c r="Q29" s="4">
        <f t="shared" si="8"/>
        <v>-885.5</v>
      </c>
      <c r="R29" s="4">
        <f t="shared" si="9"/>
        <v>-6.0399999999999636</v>
      </c>
      <c r="S29" s="4">
        <f t="shared" si="10"/>
        <v>0</v>
      </c>
      <c r="T29" s="4">
        <f t="shared" si="12"/>
        <v>-49.600000000000364</v>
      </c>
      <c r="U29" s="10"/>
      <c r="W29" s="5">
        <v>43235</v>
      </c>
      <c r="X29" s="4">
        <v>8</v>
      </c>
      <c r="Y29" s="4" t="s">
        <v>106</v>
      </c>
      <c r="Z29" s="4" t="s">
        <v>41</v>
      </c>
    </row>
    <row r="30" spans="1:26" x14ac:dyDescent="0.15">
      <c r="A30" s="4">
        <v>2018053</v>
      </c>
      <c r="B30" s="5">
        <v>43237</v>
      </c>
      <c r="C30" s="6">
        <v>-3301.64</v>
      </c>
      <c r="D30" s="6">
        <v>-23647.919999999998</v>
      </c>
      <c r="E30" s="6">
        <v>0</v>
      </c>
      <c r="F30" s="6">
        <v>-271.27999999999997</v>
      </c>
      <c r="G30" s="6">
        <v>1733</v>
      </c>
      <c r="H30" s="7">
        <v>-3300</v>
      </c>
      <c r="I30" s="12">
        <v>-8648</v>
      </c>
      <c r="J30" s="7">
        <v>0</v>
      </c>
      <c r="K30" s="27">
        <v>-271</v>
      </c>
      <c r="L30" s="7">
        <v>1733</v>
      </c>
      <c r="M30" s="8">
        <v>-20</v>
      </c>
      <c r="N30" s="8">
        <v>1159</v>
      </c>
      <c r="O30" s="9">
        <f t="shared" si="7"/>
        <v>-24348.839999999997</v>
      </c>
      <c r="P30" s="9">
        <f t="shared" si="11"/>
        <v>-9347</v>
      </c>
      <c r="Q30" s="4">
        <f t="shared" si="8"/>
        <v>1.6399999999998727</v>
      </c>
      <c r="R30" s="4">
        <f t="shared" si="9"/>
        <v>14999.919999999998</v>
      </c>
      <c r="S30" s="4">
        <f t="shared" si="10"/>
        <v>0</v>
      </c>
      <c r="T30" s="4">
        <f t="shared" si="12"/>
        <v>0</v>
      </c>
      <c r="U30" s="10" t="s">
        <v>108</v>
      </c>
      <c r="W30" s="5">
        <v>43238</v>
      </c>
      <c r="X30" s="4">
        <v>10</v>
      </c>
      <c r="Y30" s="4" t="s">
        <v>106</v>
      </c>
      <c r="Z30" s="4" t="s">
        <v>41</v>
      </c>
    </row>
    <row r="31" spans="1:26" x14ac:dyDescent="0.15">
      <c r="A31" s="4">
        <v>2018054</v>
      </c>
      <c r="B31" s="5">
        <v>43239</v>
      </c>
      <c r="C31" s="6">
        <v>1512.6</v>
      </c>
      <c r="D31" s="6">
        <v>-4823.28</v>
      </c>
      <c r="E31" s="6">
        <v>0</v>
      </c>
      <c r="F31" s="6">
        <v>-5069.2</v>
      </c>
      <c r="G31" s="6">
        <v>1044</v>
      </c>
      <c r="H31" s="12">
        <v>1512</v>
      </c>
      <c r="I31" s="7">
        <v>-4823</v>
      </c>
      <c r="J31" s="7">
        <v>0</v>
      </c>
      <c r="K31" s="27">
        <v>-5069</v>
      </c>
      <c r="L31" s="27">
        <v>1044</v>
      </c>
      <c r="M31" s="8">
        <v>0</v>
      </c>
      <c r="N31" s="8">
        <v>4254</v>
      </c>
      <c r="O31" s="9">
        <f t="shared" si="7"/>
        <v>-3081.8799999999992</v>
      </c>
      <c r="P31" s="9">
        <f t="shared" si="11"/>
        <v>-3082</v>
      </c>
      <c r="Q31" s="4">
        <f t="shared" si="8"/>
        <v>-0.59999999999990905</v>
      </c>
      <c r="R31" s="4">
        <f t="shared" si="9"/>
        <v>0.27999999999974534</v>
      </c>
      <c r="S31" s="4">
        <f t="shared" si="10"/>
        <v>0</v>
      </c>
      <c r="T31" s="4">
        <f t="shared" si="12"/>
        <v>0</v>
      </c>
      <c r="U31" s="10"/>
      <c r="W31" s="5">
        <v>43237</v>
      </c>
      <c r="X31" s="4">
        <v>30</v>
      </c>
      <c r="Y31" s="4" t="s">
        <v>132</v>
      </c>
      <c r="Z31" s="4" t="s">
        <v>133</v>
      </c>
    </row>
    <row r="32" spans="1:26" x14ac:dyDescent="0.15">
      <c r="A32" s="4">
        <v>2018055</v>
      </c>
      <c r="B32" s="5">
        <v>43242</v>
      </c>
      <c r="C32" s="6">
        <v>5080.5</v>
      </c>
      <c r="D32" s="6">
        <v>471.9</v>
      </c>
      <c r="E32" s="6">
        <v>0</v>
      </c>
      <c r="F32" s="6">
        <v>308.92</v>
      </c>
      <c r="G32" s="6">
        <v>-815.75</v>
      </c>
      <c r="H32" s="12">
        <v>2080</v>
      </c>
      <c r="I32" s="7">
        <v>471</v>
      </c>
      <c r="J32" s="7">
        <v>0</v>
      </c>
      <c r="K32" s="27">
        <v>308</v>
      </c>
      <c r="L32" s="27">
        <v>-815</v>
      </c>
      <c r="M32" s="8">
        <v>-355</v>
      </c>
      <c r="N32" s="8">
        <v>-975</v>
      </c>
      <c r="O32" s="9">
        <f t="shared" si="7"/>
        <v>3715.5699999999997</v>
      </c>
      <c r="P32" s="9">
        <f t="shared" si="11"/>
        <v>714</v>
      </c>
      <c r="Q32" s="4">
        <f t="shared" si="8"/>
        <v>-3000.5</v>
      </c>
      <c r="R32" s="4">
        <f t="shared" si="9"/>
        <v>-0.89999999999997726</v>
      </c>
      <c r="S32" s="4">
        <f t="shared" si="10"/>
        <v>0</v>
      </c>
      <c r="T32" s="4">
        <f t="shared" si="12"/>
        <v>0.75</v>
      </c>
      <c r="U32" s="10"/>
      <c r="W32" s="5">
        <v>43237</v>
      </c>
      <c r="X32" s="4">
        <v>864</v>
      </c>
      <c r="Y32" s="4"/>
      <c r="Z32" s="4" t="s">
        <v>134</v>
      </c>
    </row>
    <row r="33" spans="1:26" x14ac:dyDescent="0.15">
      <c r="A33" s="4">
        <v>2018056</v>
      </c>
      <c r="B33" s="5">
        <v>43244</v>
      </c>
      <c r="C33" s="6">
        <v>1471.4</v>
      </c>
      <c r="D33" s="6">
        <v>2334.2199999999998</v>
      </c>
      <c r="E33" s="6">
        <v>0</v>
      </c>
      <c r="F33" s="6">
        <v>-377.08</v>
      </c>
      <c r="G33" s="6">
        <v>2640</v>
      </c>
      <c r="H33" s="7">
        <v>1471</v>
      </c>
      <c r="I33" s="12">
        <v>334</v>
      </c>
      <c r="J33" s="7">
        <v>0</v>
      </c>
      <c r="K33" s="27">
        <v>-377</v>
      </c>
      <c r="L33" s="12">
        <v>38</v>
      </c>
      <c r="M33" s="8">
        <v>-60</v>
      </c>
      <c r="N33" s="8">
        <v>-3053</v>
      </c>
      <c r="O33" s="9">
        <f t="shared" si="7"/>
        <v>2955.54</v>
      </c>
      <c r="P33" s="9">
        <f t="shared" si="11"/>
        <v>-1647</v>
      </c>
      <c r="Q33" s="4">
        <f t="shared" si="8"/>
        <v>-0.40000000000009095</v>
      </c>
      <c r="R33" s="4">
        <f t="shared" si="9"/>
        <v>-2000.2199999999998</v>
      </c>
      <c r="S33" s="4">
        <f t="shared" si="10"/>
        <v>0</v>
      </c>
      <c r="T33" s="4">
        <f t="shared" si="12"/>
        <v>-2602</v>
      </c>
      <c r="U33" s="10"/>
      <c r="W33" s="5">
        <v>43240</v>
      </c>
      <c r="X33" s="4">
        <v>4</v>
      </c>
      <c r="Y33" s="4"/>
      <c r="Z33" s="4" t="s">
        <v>41</v>
      </c>
    </row>
    <row r="34" spans="1:26" x14ac:dyDescent="0.15">
      <c r="A34" s="4">
        <v>2018057</v>
      </c>
      <c r="B34" s="5">
        <v>43246</v>
      </c>
      <c r="C34" s="6">
        <v>-754.2</v>
      </c>
      <c r="D34" s="6">
        <v>6268.77</v>
      </c>
      <c r="E34" s="6">
        <v>0</v>
      </c>
      <c r="F34" s="6">
        <v>-200.52</v>
      </c>
      <c r="G34" s="6">
        <v>-1866</v>
      </c>
      <c r="H34" s="7">
        <v>-754</v>
      </c>
      <c r="I34" s="7">
        <v>1268</v>
      </c>
      <c r="J34" s="7">
        <v>0</v>
      </c>
      <c r="K34" s="27">
        <v>-200</v>
      </c>
      <c r="L34" s="7">
        <v>0</v>
      </c>
      <c r="M34" s="8">
        <v>0</v>
      </c>
      <c r="N34" s="8">
        <v>0</v>
      </c>
      <c r="O34" s="9">
        <f t="shared" ref="O34:O36" si="13">SUM(C34+D34+E34+G34+M34+N34)</f>
        <v>3648.5700000000006</v>
      </c>
      <c r="P34" s="9">
        <f t="shared" si="11"/>
        <v>314</v>
      </c>
      <c r="Q34" s="4">
        <f t="shared" si="8"/>
        <v>0.20000000000004547</v>
      </c>
      <c r="R34" s="4">
        <f t="shared" si="9"/>
        <v>-5000.7700000000004</v>
      </c>
      <c r="S34" s="4">
        <f t="shared" si="10"/>
        <v>0</v>
      </c>
      <c r="T34" s="4">
        <f t="shared" si="12"/>
        <v>1866</v>
      </c>
      <c r="U34" s="10"/>
      <c r="W34" s="5">
        <v>43243</v>
      </c>
      <c r="X34" s="4">
        <v>5</v>
      </c>
      <c r="Y34" s="4"/>
      <c r="Z34" s="4" t="s">
        <v>41</v>
      </c>
    </row>
    <row r="35" spans="1:26" x14ac:dyDescent="0.15">
      <c r="A35" s="4">
        <v>2018058</v>
      </c>
      <c r="B35" s="5">
        <v>43249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7">
        <v>0</v>
      </c>
      <c r="I35" s="7">
        <v>0</v>
      </c>
      <c r="J35" s="7">
        <v>0</v>
      </c>
      <c r="K35" s="27">
        <v>0</v>
      </c>
      <c r="L35" s="7">
        <v>0</v>
      </c>
      <c r="M35" s="8">
        <v>0</v>
      </c>
      <c r="N35" s="8">
        <v>0</v>
      </c>
      <c r="O35" s="9">
        <f t="shared" si="13"/>
        <v>0</v>
      </c>
      <c r="P35" s="9">
        <f t="shared" si="11"/>
        <v>0</v>
      </c>
      <c r="Q35" s="4">
        <f t="shared" si="8"/>
        <v>0</v>
      </c>
      <c r="R35" s="4">
        <f t="shared" si="9"/>
        <v>0</v>
      </c>
      <c r="S35" s="4">
        <f t="shared" si="10"/>
        <v>0</v>
      </c>
      <c r="T35" s="4">
        <f t="shared" si="12"/>
        <v>0</v>
      </c>
      <c r="U35" s="10"/>
      <c r="W35" s="5">
        <v>43246</v>
      </c>
      <c r="X35" s="4">
        <v>5</v>
      </c>
      <c r="Y35" s="4"/>
      <c r="Z35" s="4" t="s">
        <v>41</v>
      </c>
    </row>
    <row r="36" spans="1:26" x14ac:dyDescent="0.15">
      <c r="A36" s="4">
        <v>2018059</v>
      </c>
      <c r="B36" s="5">
        <v>43251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7">
        <v>0</v>
      </c>
      <c r="I36" s="7">
        <v>0</v>
      </c>
      <c r="J36" s="7">
        <v>0</v>
      </c>
      <c r="K36" s="27">
        <v>0</v>
      </c>
      <c r="L36" s="7">
        <v>0</v>
      </c>
      <c r="M36" s="8">
        <v>0</v>
      </c>
      <c r="N36" s="8">
        <v>0</v>
      </c>
      <c r="O36" s="9">
        <f t="shared" si="13"/>
        <v>0</v>
      </c>
      <c r="P36" s="9">
        <f t="shared" si="11"/>
        <v>0</v>
      </c>
      <c r="Q36" s="4">
        <f t="shared" si="8"/>
        <v>0</v>
      </c>
      <c r="R36" s="4">
        <f t="shared" si="9"/>
        <v>0</v>
      </c>
      <c r="S36" s="4">
        <f t="shared" si="10"/>
        <v>0</v>
      </c>
      <c r="T36" s="4">
        <f t="shared" si="12"/>
        <v>0</v>
      </c>
      <c r="U36" s="10"/>
      <c r="W36" s="5">
        <v>43247</v>
      </c>
      <c r="X36" s="4">
        <v>100</v>
      </c>
      <c r="Y36" s="4"/>
      <c r="Z36" s="4" t="s">
        <v>145</v>
      </c>
    </row>
    <row r="37" spans="1:26" s="25" customFormat="1" x14ac:dyDescent="0.15">
      <c r="A37" s="21" t="s">
        <v>35</v>
      </c>
      <c r="B37" s="22"/>
      <c r="C37" s="22">
        <f t="shared" ref="C37:T37" si="14">SUM(C23:C36)</f>
        <v>9017.4600000000009</v>
      </c>
      <c r="D37" s="22">
        <f t="shared" si="14"/>
        <v>-10706.729999999996</v>
      </c>
      <c r="E37" s="22">
        <f t="shared" si="14"/>
        <v>3567.6</v>
      </c>
      <c r="F37" s="22">
        <f>SUM(F23:F36)</f>
        <v>-4587.4800000000005</v>
      </c>
      <c r="G37" s="22">
        <f t="shared" si="14"/>
        <v>5190.6499999999996</v>
      </c>
      <c r="H37" s="22">
        <f t="shared" si="14"/>
        <v>3694</v>
      </c>
      <c r="I37" s="22">
        <f t="shared" si="14"/>
        <v>-9193</v>
      </c>
      <c r="J37" s="22">
        <f t="shared" si="14"/>
        <v>0</v>
      </c>
      <c r="K37" s="22">
        <f>SUM(K23:K36)</f>
        <v>-4588</v>
      </c>
      <c r="L37" s="22">
        <f t="shared" si="14"/>
        <v>4405</v>
      </c>
      <c r="M37" s="22">
        <f t="shared" si="14"/>
        <v>-435</v>
      </c>
      <c r="N37" s="22">
        <f t="shared" si="14"/>
        <v>-9357.8000000000011</v>
      </c>
      <c r="O37" s="23">
        <f t="shared" si="14"/>
        <v>-7110.7799999999943</v>
      </c>
      <c r="P37" s="23">
        <f t="shared" si="14"/>
        <v>-15474.8</v>
      </c>
      <c r="Q37" s="21">
        <f t="shared" si="14"/>
        <v>-5323.46</v>
      </c>
      <c r="R37" s="21">
        <f t="shared" si="14"/>
        <v>1513.7299999999996</v>
      </c>
      <c r="S37" s="21">
        <f t="shared" si="14"/>
        <v>-3567.6</v>
      </c>
      <c r="T37" s="21">
        <f t="shared" si="14"/>
        <v>-785.65000000000055</v>
      </c>
      <c r="U37" s="24"/>
      <c r="W37" s="5">
        <v>43247</v>
      </c>
      <c r="X37" s="4">
        <v>100</v>
      </c>
      <c r="Y37" s="4"/>
      <c r="Z37" s="4" t="s">
        <v>146</v>
      </c>
    </row>
    <row r="38" spans="1:26" x14ac:dyDescent="0.15">
      <c r="U38" s="10">
        <v>-10370</v>
      </c>
      <c r="W38" s="77"/>
      <c r="X38" s="77"/>
      <c r="Y38" s="77"/>
      <c r="Z38" s="77"/>
    </row>
    <row r="39" spans="1:26" x14ac:dyDescent="0.15">
      <c r="U39" s="29">
        <v>-3741</v>
      </c>
      <c r="W39" s="77"/>
      <c r="X39" s="77"/>
      <c r="Y39" s="77"/>
      <c r="Z39" s="77"/>
    </row>
    <row r="40" spans="1:26" x14ac:dyDescent="0.15">
      <c r="U40" s="29">
        <v>-2090</v>
      </c>
      <c r="W40" s="26" t="s">
        <v>35</v>
      </c>
      <c r="X40" s="21">
        <f>SUM(X23:X39)</f>
        <v>3955</v>
      </c>
      <c r="Y40" s="21"/>
      <c r="Z40" s="21"/>
    </row>
    <row r="41" spans="1:26" x14ac:dyDescent="0.15">
      <c r="U41" s="29">
        <v>-3500</v>
      </c>
    </row>
    <row r="43" spans="1:26" ht="22.5" x14ac:dyDescent="0.25">
      <c r="A43" s="57" t="s">
        <v>0</v>
      </c>
      <c r="B43" s="58" t="s">
        <v>42</v>
      </c>
      <c r="C43" s="56" t="s">
        <v>2</v>
      </c>
      <c r="D43" s="56"/>
      <c r="E43" s="56"/>
      <c r="F43" s="56"/>
      <c r="G43" s="56"/>
      <c r="H43" s="56" t="s">
        <v>3</v>
      </c>
      <c r="I43" s="56"/>
      <c r="J43" s="56"/>
      <c r="K43" s="56"/>
      <c r="L43" s="56"/>
      <c r="M43" s="56" t="s">
        <v>4</v>
      </c>
      <c r="N43" s="56"/>
      <c r="O43" s="56" t="s">
        <v>5</v>
      </c>
      <c r="P43" s="56"/>
      <c r="Q43" s="56" t="s">
        <v>6</v>
      </c>
      <c r="R43" s="56"/>
      <c r="S43" s="56"/>
      <c r="T43" s="56"/>
      <c r="U43" s="1"/>
      <c r="W43" s="56" t="s">
        <v>7</v>
      </c>
      <c r="X43" s="56"/>
      <c r="Y43" s="56"/>
      <c r="Z43" s="56"/>
    </row>
    <row r="44" spans="1:26" ht="22.5" x14ac:dyDescent="0.25">
      <c r="A44" s="57"/>
      <c r="B44" s="59"/>
      <c r="C44" s="2" t="s">
        <v>8</v>
      </c>
      <c r="D44" s="2" t="s">
        <v>9</v>
      </c>
      <c r="E44" s="2" t="s">
        <v>10</v>
      </c>
      <c r="F44" s="30"/>
      <c r="G44" s="2" t="s">
        <v>11</v>
      </c>
      <c r="H44" s="2" t="s">
        <v>8</v>
      </c>
      <c r="I44" s="2" t="s">
        <v>9</v>
      </c>
      <c r="J44" s="2" t="s">
        <v>10</v>
      </c>
      <c r="K44" s="30"/>
      <c r="L44" s="2" t="s">
        <v>11</v>
      </c>
      <c r="M44" s="2" t="s">
        <v>12</v>
      </c>
      <c r="N44" s="2" t="s">
        <v>13</v>
      </c>
      <c r="O44" s="2" t="s">
        <v>14</v>
      </c>
      <c r="P44" s="2" t="s">
        <v>15</v>
      </c>
      <c r="Q44" s="2" t="s">
        <v>8</v>
      </c>
      <c r="R44" s="2" t="s">
        <v>9</v>
      </c>
      <c r="S44" s="2" t="s">
        <v>10</v>
      </c>
      <c r="T44" s="2" t="s">
        <v>11</v>
      </c>
      <c r="U44" s="1"/>
      <c r="W44" s="2" t="s">
        <v>16</v>
      </c>
      <c r="X44" s="2" t="s">
        <v>17</v>
      </c>
      <c r="Y44" s="2" t="s">
        <v>18</v>
      </c>
      <c r="Z44" s="2" t="s">
        <v>19</v>
      </c>
    </row>
    <row r="45" spans="1:26" x14ac:dyDescent="0.15">
      <c r="A45" s="4">
        <v>2018060</v>
      </c>
      <c r="B45" s="5">
        <v>43253</v>
      </c>
      <c r="C45" s="6">
        <v>0</v>
      </c>
      <c r="D45" s="6">
        <v>0</v>
      </c>
      <c r="E45" s="6">
        <v>0</v>
      </c>
      <c r="F45" s="6"/>
      <c r="G45" s="6">
        <v>0</v>
      </c>
      <c r="H45" s="7">
        <v>0</v>
      </c>
      <c r="I45" s="7">
        <v>0</v>
      </c>
      <c r="J45" s="7">
        <v>0</v>
      </c>
      <c r="K45" s="7"/>
      <c r="L45" s="7">
        <v>0</v>
      </c>
      <c r="M45" s="8">
        <v>0</v>
      </c>
      <c r="N45" s="8">
        <v>0</v>
      </c>
      <c r="O45" s="9">
        <f>SUM(C45+D45+E45+G45+M45+N45)</f>
        <v>0</v>
      </c>
      <c r="P45" s="9">
        <f>SUM(H45+I45+J45+L45+M45+N45)</f>
        <v>0</v>
      </c>
      <c r="Q45" s="4">
        <f t="shared" ref="Q45:Q57" si="15">SUM(H45-C45)</f>
        <v>0</v>
      </c>
      <c r="R45" s="4">
        <f t="shared" ref="R45:R57" si="16">SUM(I45-D45)</f>
        <v>0</v>
      </c>
      <c r="S45" s="4">
        <f t="shared" ref="S45:S57" si="17">SUM(J45-E45)</f>
        <v>0</v>
      </c>
      <c r="T45" s="4">
        <f>SUM(L45-G45)</f>
        <v>0</v>
      </c>
      <c r="U45" s="10"/>
      <c r="W45" s="5"/>
      <c r="X45" s="4"/>
      <c r="Y45" s="4"/>
      <c r="Z45" s="4"/>
    </row>
    <row r="46" spans="1:26" x14ac:dyDescent="0.15">
      <c r="A46" s="4">
        <v>2018061</v>
      </c>
      <c r="B46" s="5">
        <v>43256</v>
      </c>
      <c r="C46" s="6">
        <v>0</v>
      </c>
      <c r="D46" s="6">
        <v>0</v>
      </c>
      <c r="E46" s="6">
        <v>0</v>
      </c>
      <c r="F46" s="6"/>
      <c r="G46" s="6">
        <v>0</v>
      </c>
      <c r="H46" s="7">
        <v>0</v>
      </c>
      <c r="I46" s="7">
        <v>0</v>
      </c>
      <c r="J46" s="7">
        <v>0</v>
      </c>
      <c r="K46" s="7"/>
      <c r="L46" s="7">
        <v>0</v>
      </c>
      <c r="M46" s="8">
        <v>0</v>
      </c>
      <c r="N46" s="8">
        <v>0</v>
      </c>
      <c r="O46" s="9">
        <v>0</v>
      </c>
      <c r="P46" s="9">
        <f t="shared" ref="P46:P57" si="18">SUM(H46+I46+J46+L46+M46+N46)</f>
        <v>0</v>
      </c>
      <c r="Q46" s="4">
        <f t="shared" si="15"/>
        <v>0</v>
      </c>
      <c r="R46" s="4">
        <f t="shared" si="16"/>
        <v>0</v>
      </c>
      <c r="S46" s="4">
        <f t="shared" si="17"/>
        <v>0</v>
      </c>
      <c r="T46" s="4">
        <f t="shared" ref="T46:T57" si="19">SUM(L46-G46)</f>
        <v>0</v>
      </c>
      <c r="U46" s="10"/>
      <c r="W46" s="5"/>
      <c r="X46" s="4"/>
      <c r="Y46" s="4"/>
      <c r="Z46" s="4"/>
    </row>
    <row r="47" spans="1:26" x14ac:dyDescent="0.15">
      <c r="A47" s="4">
        <v>2018062</v>
      </c>
      <c r="B47" s="5">
        <v>43258</v>
      </c>
      <c r="C47" s="6">
        <v>0</v>
      </c>
      <c r="D47" s="6">
        <v>0</v>
      </c>
      <c r="E47" s="6">
        <v>0</v>
      </c>
      <c r="F47" s="6"/>
      <c r="G47" s="6">
        <v>0</v>
      </c>
      <c r="H47" s="7">
        <v>0</v>
      </c>
      <c r="I47" s="7">
        <v>0</v>
      </c>
      <c r="J47" s="7">
        <v>0</v>
      </c>
      <c r="K47" s="7"/>
      <c r="L47" s="7">
        <v>0</v>
      </c>
      <c r="M47" s="8">
        <v>0</v>
      </c>
      <c r="N47" s="8">
        <v>0</v>
      </c>
      <c r="O47" s="9">
        <f t="shared" ref="O47:O57" si="20">SUM(C47+D47+E47+G47+M47+N47)</f>
        <v>0</v>
      </c>
      <c r="P47" s="9">
        <f t="shared" si="18"/>
        <v>0</v>
      </c>
      <c r="Q47" s="4">
        <f t="shared" si="15"/>
        <v>0</v>
      </c>
      <c r="R47" s="4">
        <f t="shared" si="16"/>
        <v>0</v>
      </c>
      <c r="S47" s="4">
        <f t="shared" si="17"/>
        <v>0</v>
      </c>
      <c r="T47" s="4">
        <f t="shared" si="19"/>
        <v>0</v>
      </c>
      <c r="U47" s="10"/>
      <c r="W47" s="5"/>
      <c r="X47" s="4"/>
      <c r="Y47" s="4"/>
      <c r="Z47" s="4"/>
    </row>
    <row r="48" spans="1:26" x14ac:dyDescent="0.15">
      <c r="A48" s="4">
        <v>2018063</v>
      </c>
      <c r="B48" s="5">
        <v>43260</v>
      </c>
      <c r="C48" s="6">
        <v>0</v>
      </c>
      <c r="D48" s="6">
        <v>0</v>
      </c>
      <c r="E48" s="6">
        <v>0</v>
      </c>
      <c r="F48" s="6"/>
      <c r="G48" s="6">
        <v>0</v>
      </c>
      <c r="H48" s="7">
        <v>0</v>
      </c>
      <c r="I48" s="7">
        <v>0</v>
      </c>
      <c r="J48" s="7">
        <v>0</v>
      </c>
      <c r="K48" s="7"/>
      <c r="L48" s="7">
        <v>0</v>
      </c>
      <c r="M48" s="8">
        <v>0</v>
      </c>
      <c r="N48" s="8">
        <v>0</v>
      </c>
      <c r="O48" s="9">
        <f t="shared" si="20"/>
        <v>0</v>
      </c>
      <c r="P48" s="9">
        <f t="shared" si="18"/>
        <v>0</v>
      </c>
      <c r="Q48" s="4">
        <f t="shared" si="15"/>
        <v>0</v>
      </c>
      <c r="R48" s="4">
        <f t="shared" si="16"/>
        <v>0</v>
      </c>
      <c r="S48" s="4">
        <f t="shared" si="17"/>
        <v>0</v>
      </c>
      <c r="T48" s="4">
        <f t="shared" si="19"/>
        <v>0</v>
      </c>
      <c r="U48" s="10"/>
      <c r="W48" s="5"/>
      <c r="X48" s="4"/>
      <c r="Y48" s="4"/>
      <c r="Z48" s="4"/>
    </row>
    <row r="49" spans="1:26" x14ac:dyDescent="0.15">
      <c r="A49" s="4">
        <v>2018064</v>
      </c>
      <c r="B49" s="5">
        <v>43263</v>
      </c>
      <c r="C49" s="6">
        <v>0</v>
      </c>
      <c r="D49" s="6">
        <v>0</v>
      </c>
      <c r="E49" s="6">
        <v>0</v>
      </c>
      <c r="F49" s="6"/>
      <c r="G49" s="6">
        <v>0</v>
      </c>
      <c r="H49" s="7">
        <v>0</v>
      </c>
      <c r="I49" s="7">
        <v>0</v>
      </c>
      <c r="J49" s="7">
        <v>0</v>
      </c>
      <c r="K49" s="7"/>
      <c r="L49" s="7">
        <v>0</v>
      </c>
      <c r="M49" s="8">
        <v>0</v>
      </c>
      <c r="N49" s="8">
        <v>0</v>
      </c>
      <c r="O49" s="9">
        <f t="shared" si="20"/>
        <v>0</v>
      </c>
      <c r="P49" s="9">
        <f t="shared" si="18"/>
        <v>0</v>
      </c>
      <c r="Q49" s="4">
        <f t="shared" si="15"/>
        <v>0</v>
      </c>
      <c r="R49" s="4">
        <f t="shared" si="16"/>
        <v>0</v>
      </c>
      <c r="S49" s="4">
        <f t="shared" si="17"/>
        <v>0</v>
      </c>
      <c r="T49" s="4">
        <f t="shared" si="19"/>
        <v>0</v>
      </c>
      <c r="U49" s="10"/>
      <c r="W49" s="5"/>
      <c r="X49" s="4"/>
      <c r="Y49" s="4"/>
      <c r="Z49" s="4"/>
    </row>
    <row r="50" spans="1:26" x14ac:dyDescent="0.15">
      <c r="A50" s="4">
        <v>2018065</v>
      </c>
      <c r="B50" s="5">
        <v>43265</v>
      </c>
      <c r="C50" s="6">
        <v>0</v>
      </c>
      <c r="D50" s="6">
        <v>0</v>
      </c>
      <c r="E50" s="6">
        <v>0</v>
      </c>
      <c r="F50" s="6"/>
      <c r="G50" s="6">
        <v>0</v>
      </c>
      <c r="H50" s="7">
        <v>0</v>
      </c>
      <c r="I50" s="7">
        <v>0</v>
      </c>
      <c r="J50" s="7">
        <v>0</v>
      </c>
      <c r="K50" s="7"/>
      <c r="L50" s="7">
        <v>0</v>
      </c>
      <c r="M50" s="8">
        <v>0</v>
      </c>
      <c r="N50" s="8">
        <v>0</v>
      </c>
      <c r="O50" s="9">
        <f t="shared" si="20"/>
        <v>0</v>
      </c>
      <c r="P50" s="9">
        <f t="shared" si="18"/>
        <v>0</v>
      </c>
      <c r="Q50" s="4">
        <f t="shared" si="15"/>
        <v>0</v>
      </c>
      <c r="R50" s="4">
        <f t="shared" si="16"/>
        <v>0</v>
      </c>
      <c r="S50" s="4">
        <f t="shared" si="17"/>
        <v>0</v>
      </c>
      <c r="T50" s="4">
        <f t="shared" si="19"/>
        <v>0</v>
      </c>
      <c r="U50" s="10"/>
      <c r="W50" s="5"/>
      <c r="X50" s="4"/>
      <c r="Y50" s="4"/>
      <c r="Z50" s="4"/>
    </row>
    <row r="51" spans="1:26" x14ac:dyDescent="0.15">
      <c r="A51" s="4">
        <v>2018066</v>
      </c>
      <c r="B51" s="5">
        <v>43268</v>
      </c>
      <c r="C51" s="6">
        <v>0</v>
      </c>
      <c r="D51" s="6">
        <v>0</v>
      </c>
      <c r="E51" s="6">
        <v>0</v>
      </c>
      <c r="F51" s="6"/>
      <c r="G51" s="6">
        <v>0</v>
      </c>
      <c r="H51" s="7">
        <v>0</v>
      </c>
      <c r="I51" s="7">
        <v>0</v>
      </c>
      <c r="J51" s="7">
        <v>0</v>
      </c>
      <c r="K51" s="7"/>
      <c r="L51" s="7">
        <v>0</v>
      </c>
      <c r="M51" s="8">
        <v>0</v>
      </c>
      <c r="N51" s="8">
        <v>0</v>
      </c>
      <c r="O51" s="9">
        <f t="shared" si="20"/>
        <v>0</v>
      </c>
      <c r="P51" s="9">
        <f t="shared" si="18"/>
        <v>0</v>
      </c>
      <c r="Q51" s="4">
        <f t="shared" si="15"/>
        <v>0</v>
      </c>
      <c r="R51" s="4">
        <f t="shared" si="16"/>
        <v>0</v>
      </c>
      <c r="S51" s="4">
        <f t="shared" si="17"/>
        <v>0</v>
      </c>
      <c r="T51" s="4">
        <f t="shared" si="19"/>
        <v>0</v>
      </c>
      <c r="U51" s="10"/>
      <c r="W51" s="5"/>
      <c r="X51" s="4"/>
      <c r="Y51" s="4"/>
      <c r="Z51" s="4"/>
    </row>
    <row r="52" spans="1:26" x14ac:dyDescent="0.15">
      <c r="A52" s="4">
        <v>2018067</v>
      </c>
      <c r="B52" s="5">
        <v>43270</v>
      </c>
      <c r="C52" s="6">
        <v>0</v>
      </c>
      <c r="D52" s="6">
        <v>0</v>
      </c>
      <c r="E52" s="6">
        <v>0</v>
      </c>
      <c r="F52" s="6"/>
      <c r="G52" s="6">
        <v>0</v>
      </c>
      <c r="H52" s="7">
        <v>0</v>
      </c>
      <c r="I52" s="7">
        <v>0</v>
      </c>
      <c r="J52" s="7">
        <v>0</v>
      </c>
      <c r="K52" s="7"/>
      <c r="L52" s="7">
        <v>0</v>
      </c>
      <c r="M52" s="8">
        <v>0</v>
      </c>
      <c r="N52" s="8">
        <v>0</v>
      </c>
      <c r="O52" s="9">
        <f t="shared" si="20"/>
        <v>0</v>
      </c>
      <c r="P52" s="9">
        <f t="shared" si="18"/>
        <v>0</v>
      </c>
      <c r="Q52" s="4">
        <f t="shared" si="15"/>
        <v>0</v>
      </c>
      <c r="R52" s="4">
        <f t="shared" si="16"/>
        <v>0</v>
      </c>
      <c r="S52" s="4">
        <f t="shared" si="17"/>
        <v>0</v>
      </c>
      <c r="T52" s="4">
        <f t="shared" si="19"/>
        <v>0</v>
      </c>
      <c r="U52" s="10"/>
      <c r="W52" s="5"/>
      <c r="X52" s="4"/>
      <c r="Y52" s="4"/>
      <c r="Z52" s="4"/>
    </row>
    <row r="53" spans="1:26" x14ac:dyDescent="0.15">
      <c r="A53" s="4">
        <v>2018068</v>
      </c>
      <c r="B53" s="5">
        <v>43272</v>
      </c>
      <c r="C53" s="6">
        <v>0</v>
      </c>
      <c r="D53" s="6">
        <v>0</v>
      </c>
      <c r="E53" s="6">
        <v>0</v>
      </c>
      <c r="F53" s="6"/>
      <c r="G53" s="6">
        <v>0</v>
      </c>
      <c r="H53" s="7">
        <v>0</v>
      </c>
      <c r="I53" s="7">
        <v>0</v>
      </c>
      <c r="J53" s="7">
        <v>0</v>
      </c>
      <c r="K53" s="7"/>
      <c r="L53" s="7">
        <v>0</v>
      </c>
      <c r="M53" s="8">
        <v>0</v>
      </c>
      <c r="N53" s="8">
        <v>0</v>
      </c>
      <c r="O53" s="9">
        <f t="shared" si="20"/>
        <v>0</v>
      </c>
      <c r="P53" s="9">
        <f t="shared" si="18"/>
        <v>0</v>
      </c>
      <c r="Q53" s="4">
        <f t="shared" si="15"/>
        <v>0</v>
      </c>
      <c r="R53" s="4">
        <f t="shared" si="16"/>
        <v>0</v>
      </c>
      <c r="S53" s="4">
        <f t="shared" si="17"/>
        <v>0</v>
      </c>
      <c r="T53" s="4">
        <f t="shared" si="19"/>
        <v>0</v>
      </c>
      <c r="U53" s="10"/>
      <c r="W53" s="5"/>
      <c r="X53" s="4"/>
      <c r="Y53" s="4"/>
      <c r="Z53" s="4"/>
    </row>
    <row r="54" spans="1:26" x14ac:dyDescent="0.15">
      <c r="A54" s="4">
        <v>2018069</v>
      </c>
      <c r="B54" s="5">
        <v>43274</v>
      </c>
      <c r="C54" s="6">
        <v>0</v>
      </c>
      <c r="D54" s="6">
        <v>0</v>
      </c>
      <c r="E54" s="6">
        <v>0</v>
      </c>
      <c r="F54" s="6"/>
      <c r="G54" s="6">
        <v>0</v>
      </c>
      <c r="H54" s="7">
        <v>0</v>
      </c>
      <c r="I54" s="7">
        <v>0</v>
      </c>
      <c r="J54" s="7">
        <v>0</v>
      </c>
      <c r="K54" s="7"/>
      <c r="L54" s="7">
        <v>0</v>
      </c>
      <c r="M54" s="8">
        <v>0</v>
      </c>
      <c r="N54" s="8">
        <v>0</v>
      </c>
      <c r="O54" s="9">
        <f t="shared" si="20"/>
        <v>0</v>
      </c>
      <c r="P54" s="9">
        <f t="shared" si="18"/>
        <v>0</v>
      </c>
      <c r="Q54" s="4">
        <f t="shared" si="15"/>
        <v>0</v>
      </c>
      <c r="R54" s="4">
        <f t="shared" si="16"/>
        <v>0</v>
      </c>
      <c r="S54" s="4">
        <f t="shared" si="17"/>
        <v>0</v>
      </c>
      <c r="T54" s="4">
        <f t="shared" si="19"/>
        <v>0</v>
      </c>
      <c r="U54" s="10"/>
      <c r="W54" s="5"/>
      <c r="X54" s="4"/>
      <c r="Y54" s="4"/>
      <c r="Z54" s="4"/>
    </row>
    <row r="55" spans="1:26" x14ac:dyDescent="0.15">
      <c r="A55" s="4">
        <v>2018070</v>
      </c>
      <c r="B55" s="5">
        <v>43277</v>
      </c>
      <c r="C55" s="6">
        <v>0</v>
      </c>
      <c r="D55" s="6">
        <v>0</v>
      </c>
      <c r="E55" s="6">
        <v>0</v>
      </c>
      <c r="F55" s="6"/>
      <c r="G55" s="6">
        <v>0</v>
      </c>
      <c r="H55" s="7">
        <v>0</v>
      </c>
      <c r="I55" s="7">
        <v>0</v>
      </c>
      <c r="J55" s="7">
        <v>0</v>
      </c>
      <c r="K55" s="7"/>
      <c r="L55" s="7">
        <v>0</v>
      </c>
      <c r="M55" s="8">
        <v>0</v>
      </c>
      <c r="N55" s="8">
        <v>0</v>
      </c>
      <c r="O55" s="9">
        <f t="shared" si="20"/>
        <v>0</v>
      </c>
      <c r="P55" s="9">
        <f t="shared" si="18"/>
        <v>0</v>
      </c>
      <c r="Q55" s="4">
        <f t="shared" si="15"/>
        <v>0</v>
      </c>
      <c r="R55" s="4">
        <f t="shared" si="16"/>
        <v>0</v>
      </c>
      <c r="S55" s="4">
        <f t="shared" si="17"/>
        <v>0</v>
      </c>
      <c r="T55" s="4">
        <f t="shared" si="19"/>
        <v>0</v>
      </c>
      <c r="U55" s="10"/>
      <c r="W55" s="5"/>
      <c r="X55" s="4"/>
      <c r="Y55" s="4"/>
      <c r="Z55" s="4"/>
    </row>
    <row r="56" spans="1:26" x14ac:dyDescent="0.15">
      <c r="A56" s="4">
        <v>2018071</v>
      </c>
      <c r="B56" s="5">
        <v>43279</v>
      </c>
      <c r="C56" s="6">
        <v>0</v>
      </c>
      <c r="D56" s="6">
        <v>0</v>
      </c>
      <c r="E56" s="6">
        <v>0</v>
      </c>
      <c r="F56" s="6"/>
      <c r="G56" s="6">
        <v>0</v>
      </c>
      <c r="H56" s="7">
        <v>0</v>
      </c>
      <c r="I56" s="7">
        <v>0</v>
      </c>
      <c r="J56" s="7">
        <v>0</v>
      </c>
      <c r="K56" s="7"/>
      <c r="L56" s="7">
        <v>0</v>
      </c>
      <c r="M56" s="8">
        <v>0</v>
      </c>
      <c r="N56" s="8">
        <v>0</v>
      </c>
      <c r="O56" s="9">
        <f t="shared" si="20"/>
        <v>0</v>
      </c>
      <c r="P56" s="9">
        <f t="shared" si="18"/>
        <v>0</v>
      </c>
      <c r="Q56" s="4">
        <f t="shared" si="15"/>
        <v>0</v>
      </c>
      <c r="R56" s="4">
        <f t="shared" si="16"/>
        <v>0</v>
      </c>
      <c r="S56" s="4">
        <f t="shared" si="17"/>
        <v>0</v>
      </c>
      <c r="T56" s="4">
        <f t="shared" si="19"/>
        <v>0</v>
      </c>
      <c r="U56" s="10"/>
      <c r="W56" s="5"/>
      <c r="X56" s="4"/>
      <c r="Y56" s="4"/>
      <c r="Z56" s="4"/>
    </row>
    <row r="57" spans="1:26" x14ac:dyDescent="0.15">
      <c r="A57" s="4">
        <v>2018072</v>
      </c>
      <c r="B57" s="5">
        <v>43281</v>
      </c>
      <c r="C57" s="6">
        <v>0</v>
      </c>
      <c r="D57" s="6">
        <v>0</v>
      </c>
      <c r="E57" s="6">
        <v>0</v>
      </c>
      <c r="F57" s="6"/>
      <c r="G57" s="6">
        <v>0</v>
      </c>
      <c r="H57" s="7">
        <v>0</v>
      </c>
      <c r="I57" s="7">
        <v>0</v>
      </c>
      <c r="J57" s="7">
        <v>0</v>
      </c>
      <c r="K57" s="7"/>
      <c r="L57" s="7">
        <v>0</v>
      </c>
      <c r="M57" s="8">
        <v>0</v>
      </c>
      <c r="N57" s="8">
        <v>0</v>
      </c>
      <c r="O57" s="9">
        <f t="shared" si="20"/>
        <v>0</v>
      </c>
      <c r="P57" s="9">
        <f t="shared" si="18"/>
        <v>0</v>
      </c>
      <c r="Q57" s="4">
        <f t="shared" si="15"/>
        <v>0</v>
      </c>
      <c r="R57" s="4">
        <f t="shared" si="16"/>
        <v>0</v>
      </c>
      <c r="S57" s="4">
        <f t="shared" si="17"/>
        <v>0</v>
      </c>
      <c r="T57" s="4">
        <f t="shared" si="19"/>
        <v>0</v>
      </c>
      <c r="U57" s="10"/>
      <c r="W57" s="5"/>
      <c r="X57" s="4"/>
      <c r="Y57" s="4"/>
      <c r="Z57" s="4"/>
    </row>
    <row r="58" spans="1:26" s="28" customFormat="1" x14ac:dyDescent="0.15">
      <c r="A58" s="21" t="s">
        <v>35</v>
      </c>
      <c r="B58" s="22"/>
      <c r="C58" s="22">
        <f t="shared" ref="C58:T58" si="21">SUM(C45:C57)</f>
        <v>0</v>
      </c>
      <c r="D58" s="22">
        <f t="shared" si="21"/>
        <v>0</v>
      </c>
      <c r="E58" s="22">
        <f t="shared" si="21"/>
        <v>0</v>
      </c>
      <c r="F58" s="22"/>
      <c r="G58" s="22">
        <f t="shared" si="21"/>
        <v>0</v>
      </c>
      <c r="H58" s="22">
        <f t="shared" si="21"/>
        <v>0</v>
      </c>
      <c r="I58" s="22">
        <f t="shared" si="21"/>
        <v>0</v>
      </c>
      <c r="J58" s="22">
        <f t="shared" si="21"/>
        <v>0</v>
      </c>
      <c r="K58" s="22"/>
      <c r="L58" s="22">
        <f t="shared" si="21"/>
        <v>0</v>
      </c>
      <c r="M58" s="22">
        <f t="shared" si="21"/>
        <v>0</v>
      </c>
      <c r="N58" s="22">
        <f t="shared" si="21"/>
        <v>0</v>
      </c>
      <c r="O58" s="23">
        <f t="shared" si="21"/>
        <v>0</v>
      </c>
      <c r="P58" s="23">
        <f t="shared" si="21"/>
        <v>0</v>
      </c>
      <c r="Q58" s="21">
        <f t="shared" si="21"/>
        <v>0</v>
      </c>
      <c r="R58" s="21">
        <f t="shared" si="21"/>
        <v>0</v>
      </c>
      <c r="S58" s="21">
        <f t="shared" si="21"/>
        <v>0</v>
      </c>
      <c r="T58" s="21">
        <f t="shared" si="21"/>
        <v>0</v>
      </c>
      <c r="U58" s="24"/>
      <c r="V58" s="25"/>
      <c r="W58" s="26" t="s">
        <v>35</v>
      </c>
      <c r="X58" s="21">
        <f>SUM(X45:X57)</f>
        <v>0</v>
      </c>
      <c r="Y58" s="21"/>
      <c r="Z58" s="21"/>
    </row>
    <row r="61" spans="1:26" x14ac:dyDescent="0.15">
      <c r="J61">
        <v>1733</v>
      </c>
    </row>
    <row r="62" spans="1:26" x14ac:dyDescent="0.15">
      <c r="J62">
        <v>1044</v>
      </c>
    </row>
    <row r="63" spans="1:26" x14ac:dyDescent="0.15">
      <c r="J63">
        <v>-815</v>
      </c>
    </row>
    <row r="64" spans="1:26" x14ac:dyDescent="0.15">
      <c r="J64">
        <v>2640</v>
      </c>
    </row>
    <row r="74" spans="21:21" x14ac:dyDescent="0.15">
      <c r="U74"/>
    </row>
    <row r="75" spans="21:21" x14ac:dyDescent="0.15">
      <c r="U75"/>
    </row>
  </sheetData>
  <mergeCells count="24">
    <mergeCell ref="Q1:T1"/>
    <mergeCell ref="W1:Z1"/>
    <mergeCell ref="A21:A22"/>
    <mergeCell ref="B21:B22"/>
    <mergeCell ref="C21:G21"/>
    <mergeCell ref="H21:L21"/>
    <mergeCell ref="M21:N21"/>
    <mergeCell ref="O21:P21"/>
    <mergeCell ref="Q21:T21"/>
    <mergeCell ref="W21:Z21"/>
    <mergeCell ref="A1:A2"/>
    <mergeCell ref="B1:B2"/>
    <mergeCell ref="C1:G1"/>
    <mergeCell ref="H1:L1"/>
    <mergeCell ref="M1:N1"/>
    <mergeCell ref="O1:P1"/>
    <mergeCell ref="Q43:T43"/>
    <mergeCell ref="W43:Z43"/>
    <mergeCell ref="A43:A44"/>
    <mergeCell ref="B43:B44"/>
    <mergeCell ref="C43:G43"/>
    <mergeCell ref="H43:L43"/>
    <mergeCell ref="M43:N43"/>
    <mergeCell ref="O43:P43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"/>
  <sheetViews>
    <sheetView topLeftCell="E1" workbookViewId="0">
      <selection activeCell="Z18" sqref="Z18"/>
    </sheetView>
  </sheetViews>
  <sheetFormatPr defaultRowHeight="13.5" x14ac:dyDescent="0.15"/>
  <cols>
    <col min="8" max="8" width="13" bestFit="1" customWidth="1"/>
    <col min="13" max="13" width="13" bestFit="1" customWidth="1"/>
    <col min="14" max="14" width="12.75" customWidth="1"/>
    <col min="18" max="18" width="13" bestFit="1" customWidth="1"/>
    <col min="19" max="19" width="12.5" customWidth="1"/>
    <col min="23" max="23" width="13" bestFit="1" customWidth="1"/>
    <col min="24" max="24" width="14.25" customWidth="1"/>
  </cols>
  <sheetData>
    <row r="1" spans="1:25" ht="20.25" x14ac:dyDescent="0.15">
      <c r="A1" s="66" t="s">
        <v>43</v>
      </c>
      <c r="B1" s="66"/>
      <c r="C1" s="31" t="s">
        <v>44</v>
      </c>
      <c r="D1" s="31" t="s">
        <v>45</v>
      </c>
      <c r="E1" s="31"/>
      <c r="F1" s="66" t="s">
        <v>43</v>
      </c>
      <c r="G1" s="66"/>
      <c r="H1" s="31" t="s">
        <v>44</v>
      </c>
      <c r="I1" s="31" t="s">
        <v>45</v>
      </c>
      <c r="K1" s="66" t="s">
        <v>43</v>
      </c>
      <c r="L1" s="66"/>
      <c r="M1" s="31" t="s">
        <v>44</v>
      </c>
      <c r="N1" s="31" t="s">
        <v>46</v>
      </c>
      <c r="P1" s="66" t="s">
        <v>43</v>
      </c>
      <c r="Q1" s="66"/>
      <c r="R1" s="31" t="s">
        <v>44</v>
      </c>
      <c r="S1" s="31" t="s">
        <v>47</v>
      </c>
      <c r="U1" s="66" t="s">
        <v>43</v>
      </c>
      <c r="V1" s="66"/>
      <c r="W1" s="31" t="s">
        <v>44</v>
      </c>
      <c r="X1" s="31" t="s">
        <v>47</v>
      </c>
    </row>
    <row r="2" spans="1:25" x14ac:dyDescent="0.15">
      <c r="A2" s="3" t="s">
        <v>48</v>
      </c>
      <c r="C2">
        <v>42</v>
      </c>
      <c r="D2" s="11">
        <v>0.12</v>
      </c>
      <c r="E2" s="11"/>
      <c r="F2" s="3" t="s">
        <v>48</v>
      </c>
      <c r="H2">
        <v>43</v>
      </c>
      <c r="I2" s="11">
        <v>0.12</v>
      </c>
      <c r="K2" s="3" t="s">
        <v>48</v>
      </c>
      <c r="M2">
        <v>43</v>
      </c>
      <c r="N2" s="11">
        <v>0.12</v>
      </c>
      <c r="P2" s="3" t="s">
        <v>48</v>
      </c>
      <c r="R2">
        <v>43</v>
      </c>
      <c r="S2" s="11">
        <v>0.12</v>
      </c>
      <c r="U2" s="3" t="s">
        <v>48</v>
      </c>
      <c r="W2">
        <v>43</v>
      </c>
      <c r="X2" s="11">
        <v>0.12</v>
      </c>
    </row>
    <row r="3" spans="1:25" x14ac:dyDescent="0.15">
      <c r="A3" s="3" t="s">
        <v>49</v>
      </c>
      <c r="C3">
        <v>7</v>
      </c>
      <c r="D3" s="32">
        <v>0.12</v>
      </c>
      <c r="E3" s="32"/>
      <c r="F3" s="3" t="s">
        <v>49</v>
      </c>
      <c r="H3">
        <v>7</v>
      </c>
      <c r="I3" s="32">
        <v>0.12</v>
      </c>
      <c r="K3" s="3" t="s">
        <v>49</v>
      </c>
      <c r="M3">
        <v>7</v>
      </c>
      <c r="N3" s="32">
        <v>0.12</v>
      </c>
      <c r="P3" s="3" t="s">
        <v>49</v>
      </c>
      <c r="R3">
        <v>7</v>
      </c>
      <c r="S3" s="32">
        <v>0.12</v>
      </c>
      <c r="U3" s="3" t="s">
        <v>49</v>
      </c>
      <c r="W3">
        <v>7</v>
      </c>
      <c r="X3" s="33">
        <v>0.12</v>
      </c>
    </row>
    <row r="4" spans="1:25" x14ac:dyDescent="0.15">
      <c r="E4" s="11"/>
    </row>
    <row r="5" spans="1:25" x14ac:dyDescent="0.15">
      <c r="A5" s="62" t="s">
        <v>50</v>
      </c>
      <c r="B5" t="s">
        <v>51</v>
      </c>
      <c r="C5">
        <v>1.8</v>
      </c>
      <c r="D5" s="61">
        <v>0.35</v>
      </c>
      <c r="E5" s="32"/>
      <c r="F5" s="62" t="s">
        <v>50</v>
      </c>
      <c r="G5" t="s">
        <v>51</v>
      </c>
      <c r="H5">
        <v>1.8</v>
      </c>
      <c r="I5" s="61">
        <v>0.3</v>
      </c>
      <c r="K5" s="62" t="s">
        <v>50</v>
      </c>
      <c r="L5" t="s">
        <v>51</v>
      </c>
      <c r="M5">
        <v>1.8</v>
      </c>
      <c r="N5" s="61">
        <v>0.3</v>
      </c>
      <c r="P5" s="62" t="s">
        <v>50</v>
      </c>
      <c r="Q5" t="s">
        <v>51</v>
      </c>
      <c r="R5">
        <v>1.8</v>
      </c>
      <c r="S5" s="61">
        <v>0.35</v>
      </c>
      <c r="U5" s="62" t="s">
        <v>50</v>
      </c>
      <c r="V5" t="s">
        <v>51</v>
      </c>
      <c r="W5">
        <v>1.8</v>
      </c>
      <c r="X5" s="61">
        <v>0.3</v>
      </c>
    </row>
    <row r="6" spans="1:25" x14ac:dyDescent="0.15">
      <c r="A6" s="62"/>
      <c r="B6" t="s">
        <v>52</v>
      </c>
      <c r="C6">
        <v>2</v>
      </c>
      <c r="D6" s="61"/>
      <c r="E6" s="32"/>
      <c r="F6" s="62"/>
      <c r="G6" t="s">
        <v>52</v>
      </c>
      <c r="H6">
        <v>2</v>
      </c>
      <c r="I6" s="61"/>
      <c r="K6" s="62"/>
      <c r="L6" t="s">
        <v>52</v>
      </c>
      <c r="M6">
        <v>2</v>
      </c>
      <c r="N6" s="61"/>
      <c r="P6" s="62"/>
      <c r="Q6" t="s">
        <v>52</v>
      </c>
      <c r="R6">
        <v>2</v>
      </c>
      <c r="S6" s="61"/>
      <c r="U6" s="62"/>
      <c r="V6" t="s">
        <v>52</v>
      </c>
      <c r="W6">
        <v>2</v>
      </c>
      <c r="X6" s="61"/>
    </row>
    <row r="7" spans="1:25" ht="13.5" customHeight="1" x14ac:dyDescent="0.15">
      <c r="A7" s="62" t="s">
        <v>53</v>
      </c>
      <c r="B7" t="s">
        <v>54</v>
      </c>
      <c r="C7">
        <v>2</v>
      </c>
      <c r="D7" s="61">
        <v>0.35</v>
      </c>
      <c r="E7" s="32"/>
      <c r="F7" s="62" t="s">
        <v>53</v>
      </c>
      <c r="G7" t="s">
        <v>54</v>
      </c>
      <c r="H7">
        <v>2</v>
      </c>
      <c r="I7" s="61">
        <v>0.3</v>
      </c>
      <c r="K7" s="62" t="s">
        <v>53</v>
      </c>
      <c r="L7" t="s">
        <v>54</v>
      </c>
      <c r="M7">
        <v>2</v>
      </c>
      <c r="N7" s="61">
        <v>0.3</v>
      </c>
      <c r="P7" s="62" t="s">
        <v>53</v>
      </c>
      <c r="Q7" t="s">
        <v>54</v>
      </c>
      <c r="R7">
        <v>2</v>
      </c>
      <c r="S7" s="61">
        <v>0.35</v>
      </c>
      <c r="U7" s="62" t="s">
        <v>53</v>
      </c>
      <c r="V7" t="s">
        <v>54</v>
      </c>
      <c r="W7">
        <v>2</v>
      </c>
      <c r="X7" s="61">
        <v>0.3</v>
      </c>
    </row>
    <row r="8" spans="1:25" x14ac:dyDescent="0.15">
      <c r="A8" s="62"/>
      <c r="B8" t="s">
        <v>52</v>
      </c>
      <c r="C8">
        <v>1.8</v>
      </c>
      <c r="D8" s="61"/>
      <c r="E8" s="32"/>
      <c r="F8" s="62"/>
      <c r="G8" t="s">
        <v>52</v>
      </c>
      <c r="H8">
        <v>1.8</v>
      </c>
      <c r="I8" s="61"/>
      <c r="K8" s="62"/>
      <c r="L8" t="s">
        <v>52</v>
      </c>
      <c r="M8">
        <v>1.8</v>
      </c>
      <c r="N8" s="61"/>
      <c r="P8" s="62"/>
      <c r="Q8" t="s">
        <v>52</v>
      </c>
      <c r="R8">
        <v>1.8</v>
      </c>
      <c r="S8" s="61"/>
      <c r="U8" s="62"/>
      <c r="V8" t="s">
        <v>52</v>
      </c>
      <c r="W8">
        <v>1.8</v>
      </c>
      <c r="X8" s="61"/>
    </row>
    <row r="9" spans="1:25" ht="13.5" customHeight="1" x14ac:dyDescent="0.15">
      <c r="A9" s="62" t="s">
        <v>55</v>
      </c>
      <c r="B9" t="s">
        <v>48</v>
      </c>
      <c r="C9">
        <v>1.8</v>
      </c>
      <c r="D9" s="63" t="s">
        <v>56</v>
      </c>
      <c r="E9" s="34"/>
      <c r="F9" s="62" t="s">
        <v>55</v>
      </c>
      <c r="G9" t="s">
        <v>48</v>
      </c>
      <c r="H9">
        <v>1.8</v>
      </c>
      <c r="I9" s="63" t="s">
        <v>57</v>
      </c>
      <c r="K9" s="62" t="s">
        <v>55</v>
      </c>
      <c r="L9" t="s">
        <v>48</v>
      </c>
      <c r="M9">
        <v>1.8</v>
      </c>
      <c r="N9" s="63" t="s">
        <v>57</v>
      </c>
      <c r="P9" s="62" t="s">
        <v>55</v>
      </c>
      <c r="Q9" t="s">
        <v>48</v>
      </c>
      <c r="R9">
        <v>1.8</v>
      </c>
      <c r="S9" s="63" t="s">
        <v>56</v>
      </c>
      <c r="U9" s="62" t="s">
        <v>55</v>
      </c>
      <c r="V9" t="s">
        <v>48</v>
      </c>
      <c r="W9">
        <v>1.8</v>
      </c>
      <c r="X9" s="63" t="s">
        <v>102</v>
      </c>
    </row>
    <row r="10" spans="1:25" x14ac:dyDescent="0.15">
      <c r="A10" s="62"/>
      <c r="B10" t="s">
        <v>58</v>
      </c>
      <c r="C10">
        <v>1.8</v>
      </c>
      <c r="D10" s="64"/>
      <c r="E10" s="35"/>
      <c r="F10" s="62"/>
      <c r="G10" t="s">
        <v>58</v>
      </c>
      <c r="H10">
        <v>1.8</v>
      </c>
      <c r="I10" s="64"/>
      <c r="K10" s="62"/>
      <c r="L10" t="s">
        <v>58</v>
      </c>
      <c r="M10">
        <v>1.8</v>
      </c>
      <c r="N10" s="64"/>
      <c r="P10" s="62"/>
      <c r="Q10" t="s">
        <v>58</v>
      </c>
      <c r="R10">
        <v>1.8</v>
      </c>
      <c r="S10" s="64"/>
      <c r="U10" s="62"/>
      <c r="V10" t="s">
        <v>58</v>
      </c>
      <c r="W10">
        <v>1.8</v>
      </c>
      <c r="X10" s="64"/>
    </row>
    <row r="11" spans="1:25" x14ac:dyDescent="0.15">
      <c r="A11" s="62"/>
      <c r="B11" t="s">
        <v>53</v>
      </c>
      <c r="C11">
        <v>1.8</v>
      </c>
      <c r="D11" s="64"/>
      <c r="E11" s="35"/>
      <c r="F11" s="62"/>
      <c r="G11" t="s">
        <v>53</v>
      </c>
      <c r="H11">
        <v>1.8</v>
      </c>
      <c r="I11" s="64"/>
      <c r="K11" s="62"/>
      <c r="L11" t="s">
        <v>53</v>
      </c>
      <c r="M11">
        <v>1.8</v>
      </c>
      <c r="N11" s="64"/>
      <c r="P11" s="62"/>
      <c r="Q11" t="s">
        <v>53</v>
      </c>
      <c r="R11">
        <v>1.8</v>
      </c>
      <c r="S11" s="64"/>
      <c r="U11" s="62"/>
      <c r="V11" t="s">
        <v>53</v>
      </c>
      <c r="W11">
        <v>1.8</v>
      </c>
      <c r="X11" s="64"/>
    </row>
    <row r="12" spans="1:25" x14ac:dyDescent="0.15">
      <c r="A12" s="62" t="s">
        <v>59</v>
      </c>
      <c r="B12" t="s">
        <v>60</v>
      </c>
      <c r="C12">
        <v>2.5</v>
      </c>
      <c r="D12" s="61">
        <v>0.05</v>
      </c>
      <c r="E12" s="32"/>
      <c r="F12" s="62" t="s">
        <v>59</v>
      </c>
      <c r="G12" t="s">
        <v>60</v>
      </c>
      <c r="H12">
        <v>2.5</v>
      </c>
      <c r="I12" s="61">
        <v>0.03</v>
      </c>
      <c r="K12" s="62" t="s">
        <v>59</v>
      </c>
      <c r="L12" t="s">
        <v>60</v>
      </c>
      <c r="M12">
        <v>2.5</v>
      </c>
      <c r="N12" s="61">
        <v>0.03</v>
      </c>
      <c r="P12" s="62" t="s">
        <v>59</v>
      </c>
      <c r="Q12" t="s">
        <v>60</v>
      </c>
      <c r="R12">
        <v>2.5</v>
      </c>
      <c r="S12" s="61">
        <v>0.05</v>
      </c>
      <c r="U12" s="62" t="s">
        <v>59</v>
      </c>
      <c r="V12" t="s">
        <v>60</v>
      </c>
      <c r="W12">
        <v>2.5</v>
      </c>
      <c r="X12" s="61">
        <v>0.03</v>
      </c>
    </row>
    <row r="13" spans="1:25" x14ac:dyDescent="0.15">
      <c r="A13" s="62"/>
      <c r="B13" t="s">
        <v>61</v>
      </c>
      <c r="C13">
        <v>5</v>
      </c>
      <c r="D13" s="61"/>
      <c r="E13" s="32"/>
      <c r="F13" s="62"/>
      <c r="G13" t="s">
        <v>61</v>
      </c>
      <c r="H13">
        <v>5</v>
      </c>
      <c r="I13" s="61"/>
      <c r="K13" s="62"/>
      <c r="L13" t="s">
        <v>61</v>
      </c>
      <c r="M13">
        <v>5</v>
      </c>
      <c r="N13" s="61"/>
      <c r="P13" s="62"/>
      <c r="Q13" t="s">
        <v>61</v>
      </c>
      <c r="R13">
        <v>5</v>
      </c>
      <c r="S13" s="61"/>
      <c r="U13" s="62"/>
      <c r="V13" t="s">
        <v>61</v>
      </c>
      <c r="W13">
        <v>5</v>
      </c>
      <c r="X13" s="61"/>
    </row>
    <row r="14" spans="1:25" x14ac:dyDescent="0.15">
      <c r="A14" s="62" t="s">
        <v>62</v>
      </c>
      <c r="B14" t="s">
        <v>63</v>
      </c>
      <c r="C14">
        <v>3.5</v>
      </c>
      <c r="D14" s="65">
        <v>0.05</v>
      </c>
      <c r="E14" s="36"/>
      <c r="F14" s="62" t="s">
        <v>62</v>
      </c>
      <c r="G14" t="s">
        <v>63</v>
      </c>
      <c r="H14">
        <v>3.5</v>
      </c>
      <c r="I14" s="65">
        <v>0.03</v>
      </c>
      <c r="K14" s="62" t="s">
        <v>62</v>
      </c>
      <c r="L14" t="s">
        <v>63</v>
      </c>
      <c r="M14">
        <v>3.5</v>
      </c>
      <c r="N14" s="65">
        <v>0.03</v>
      </c>
      <c r="P14" s="62" t="s">
        <v>62</v>
      </c>
      <c r="Q14" t="s">
        <v>63</v>
      </c>
      <c r="R14">
        <v>3.5</v>
      </c>
      <c r="S14" s="65">
        <v>0.05</v>
      </c>
      <c r="U14" s="62" t="s">
        <v>62</v>
      </c>
      <c r="V14" t="s">
        <v>63</v>
      </c>
      <c r="W14">
        <v>3.5</v>
      </c>
      <c r="X14" s="65">
        <v>0.03</v>
      </c>
      <c r="Y14" s="11"/>
    </row>
    <row r="15" spans="1:25" x14ac:dyDescent="0.15">
      <c r="A15" s="62"/>
      <c r="B15" t="s">
        <v>64</v>
      </c>
      <c r="C15">
        <v>2.5</v>
      </c>
      <c r="D15" s="65"/>
      <c r="E15" s="36"/>
      <c r="F15" s="62"/>
      <c r="G15" t="s">
        <v>64</v>
      </c>
      <c r="H15">
        <v>2.5</v>
      </c>
      <c r="I15" s="65"/>
      <c r="K15" s="62"/>
      <c r="L15" t="s">
        <v>64</v>
      </c>
      <c r="M15">
        <v>2.5</v>
      </c>
      <c r="N15" s="65"/>
      <c r="P15" s="62"/>
      <c r="Q15" t="s">
        <v>64</v>
      </c>
      <c r="R15">
        <v>2.5</v>
      </c>
      <c r="S15" s="65"/>
      <c r="U15" s="62"/>
      <c r="V15" t="s">
        <v>64</v>
      </c>
      <c r="W15">
        <v>2.5</v>
      </c>
      <c r="X15" s="65"/>
      <c r="Y15" s="65"/>
    </row>
    <row r="16" spans="1:25" x14ac:dyDescent="0.15">
      <c r="A16" s="62"/>
      <c r="B16" t="s">
        <v>65</v>
      </c>
      <c r="C16">
        <v>2</v>
      </c>
      <c r="D16" s="65"/>
      <c r="E16" s="36"/>
      <c r="F16" s="62"/>
      <c r="G16" t="s">
        <v>65</v>
      </c>
      <c r="H16">
        <v>2</v>
      </c>
      <c r="I16" s="65"/>
      <c r="K16" s="62"/>
      <c r="L16" t="s">
        <v>65</v>
      </c>
      <c r="M16">
        <v>2</v>
      </c>
      <c r="N16" s="65"/>
      <c r="P16" s="62"/>
      <c r="Q16" t="s">
        <v>65</v>
      </c>
      <c r="R16">
        <v>2</v>
      </c>
      <c r="S16" s="65"/>
      <c r="U16" s="62"/>
      <c r="V16" t="s">
        <v>65</v>
      </c>
      <c r="W16">
        <v>2</v>
      </c>
      <c r="X16" s="65"/>
      <c r="Y16" s="65"/>
    </row>
    <row r="17" spans="1:26" x14ac:dyDescent="0.15">
      <c r="A17" s="62"/>
      <c r="B17" t="s">
        <v>66</v>
      </c>
      <c r="C17">
        <v>1.9</v>
      </c>
      <c r="D17" s="65"/>
      <c r="E17" s="36"/>
      <c r="F17" s="62"/>
      <c r="G17" t="s">
        <v>66</v>
      </c>
      <c r="H17">
        <v>1.9</v>
      </c>
      <c r="I17" s="65"/>
      <c r="K17" s="62"/>
      <c r="L17" t="s">
        <v>66</v>
      </c>
      <c r="M17">
        <v>1.8</v>
      </c>
      <c r="N17" s="65"/>
      <c r="P17" s="62"/>
      <c r="Q17" t="s">
        <v>66</v>
      </c>
      <c r="R17">
        <v>1.8</v>
      </c>
      <c r="S17" s="65"/>
      <c r="U17" s="62"/>
      <c r="V17" t="s">
        <v>66</v>
      </c>
      <c r="W17">
        <v>1.8</v>
      </c>
      <c r="X17" s="65"/>
      <c r="Y17" s="65"/>
    </row>
    <row r="18" spans="1:26" x14ac:dyDescent="0.15">
      <c r="A18" s="37" t="s">
        <v>67</v>
      </c>
      <c r="C18">
        <v>1.8</v>
      </c>
      <c r="D18" s="11">
        <v>0.05</v>
      </c>
      <c r="E18" s="36"/>
      <c r="F18" s="37" t="s">
        <v>67</v>
      </c>
      <c r="H18">
        <v>1.8</v>
      </c>
      <c r="I18" s="11">
        <v>0.03</v>
      </c>
      <c r="K18" s="37" t="s">
        <v>67</v>
      </c>
      <c r="M18">
        <v>1.8</v>
      </c>
      <c r="N18" s="11">
        <v>0.03</v>
      </c>
      <c r="P18" s="37" t="s">
        <v>67</v>
      </c>
      <c r="R18">
        <v>1.8</v>
      </c>
      <c r="S18" s="11">
        <v>0.05</v>
      </c>
      <c r="U18" s="37" t="s">
        <v>67</v>
      </c>
      <c r="W18">
        <v>1.8</v>
      </c>
      <c r="X18" s="11">
        <v>0.03</v>
      </c>
      <c r="Y18" s="65"/>
    </row>
    <row r="19" spans="1:26" x14ac:dyDescent="0.15">
      <c r="A19" s="38"/>
      <c r="D19" s="36"/>
      <c r="E19" s="36"/>
      <c r="F19" s="38"/>
      <c r="I19" s="36"/>
      <c r="K19" s="38"/>
      <c r="N19" s="36"/>
      <c r="P19" s="37"/>
      <c r="S19" s="11"/>
      <c r="U19" s="37"/>
      <c r="X19" s="11"/>
      <c r="Y19" s="65"/>
    </row>
    <row r="20" spans="1:26" x14ac:dyDescent="0.15">
      <c r="A20" s="62" t="s">
        <v>68</v>
      </c>
      <c r="B20" t="s">
        <v>51</v>
      </c>
      <c r="C20">
        <v>4</v>
      </c>
      <c r="D20" s="61">
        <v>0.05</v>
      </c>
      <c r="E20" s="32"/>
      <c r="F20" s="62" t="s">
        <v>68</v>
      </c>
      <c r="G20" t="s">
        <v>51</v>
      </c>
      <c r="H20">
        <v>4</v>
      </c>
      <c r="I20" s="61">
        <v>0.03</v>
      </c>
      <c r="K20" s="62" t="s">
        <v>68</v>
      </c>
      <c r="L20" t="s">
        <v>51</v>
      </c>
      <c r="M20">
        <v>4</v>
      </c>
      <c r="N20" s="61">
        <v>0.03</v>
      </c>
      <c r="P20" s="62" t="s">
        <v>68</v>
      </c>
      <c r="Q20" t="s">
        <v>51</v>
      </c>
      <c r="R20">
        <v>4</v>
      </c>
      <c r="S20" s="61">
        <v>0.05</v>
      </c>
      <c r="U20" s="62" t="s">
        <v>68</v>
      </c>
      <c r="V20" t="s">
        <v>51</v>
      </c>
      <c r="W20">
        <v>4</v>
      </c>
      <c r="X20" s="61">
        <v>0.03</v>
      </c>
      <c r="Y20" s="65"/>
    </row>
    <row r="21" spans="1:26" x14ac:dyDescent="0.15">
      <c r="A21" s="62"/>
      <c r="B21" t="s">
        <v>52</v>
      </c>
      <c r="C21">
        <v>3.8</v>
      </c>
      <c r="D21" s="61"/>
      <c r="E21" s="32"/>
      <c r="F21" s="62"/>
      <c r="G21" t="s">
        <v>52</v>
      </c>
      <c r="H21">
        <v>3.8</v>
      </c>
      <c r="I21" s="61"/>
      <c r="K21" s="62"/>
      <c r="L21" t="s">
        <v>52</v>
      </c>
      <c r="M21">
        <v>3.8</v>
      </c>
      <c r="N21" s="61"/>
      <c r="P21" s="62"/>
      <c r="Q21" t="s">
        <v>52</v>
      </c>
      <c r="R21">
        <v>3.8</v>
      </c>
      <c r="S21" s="61"/>
      <c r="U21" s="62"/>
      <c r="V21" t="s">
        <v>52</v>
      </c>
      <c r="W21">
        <v>3.8</v>
      </c>
      <c r="X21" s="61"/>
      <c r="Y21" s="11"/>
      <c r="Z21" s="11"/>
    </row>
    <row r="22" spans="1:26" x14ac:dyDescent="0.15">
      <c r="A22" s="62" t="s">
        <v>69</v>
      </c>
      <c r="B22" t="s">
        <v>51</v>
      </c>
      <c r="C22">
        <v>8</v>
      </c>
      <c r="D22" s="61"/>
      <c r="E22" s="32"/>
      <c r="F22" s="62" t="s">
        <v>69</v>
      </c>
      <c r="G22" t="s">
        <v>51</v>
      </c>
      <c r="H22">
        <v>8</v>
      </c>
      <c r="I22" s="61"/>
      <c r="K22" s="62" t="s">
        <v>69</v>
      </c>
      <c r="L22" t="s">
        <v>51</v>
      </c>
      <c r="M22">
        <v>8</v>
      </c>
      <c r="N22" s="61"/>
      <c r="P22" s="62" t="s">
        <v>69</v>
      </c>
      <c r="Q22" t="s">
        <v>51</v>
      </c>
      <c r="R22">
        <v>8</v>
      </c>
      <c r="S22" s="61"/>
      <c r="U22" s="62" t="s">
        <v>69</v>
      </c>
      <c r="V22" t="s">
        <v>51</v>
      </c>
      <c r="W22">
        <v>8</v>
      </c>
      <c r="X22" s="61"/>
    </row>
    <row r="23" spans="1:26" x14ac:dyDescent="0.15">
      <c r="A23" s="62"/>
      <c r="B23" t="s">
        <v>52</v>
      </c>
      <c r="C23">
        <v>10</v>
      </c>
      <c r="D23" s="61"/>
      <c r="E23" s="32"/>
      <c r="F23" s="62"/>
      <c r="G23" t="s">
        <v>52</v>
      </c>
      <c r="H23">
        <v>10</v>
      </c>
      <c r="I23" s="61"/>
      <c r="K23" s="62"/>
      <c r="L23" t="s">
        <v>52</v>
      </c>
      <c r="M23">
        <v>10</v>
      </c>
      <c r="N23" s="61"/>
      <c r="P23" s="62"/>
      <c r="Q23" t="s">
        <v>52</v>
      </c>
      <c r="R23">
        <v>10</v>
      </c>
      <c r="S23" s="61"/>
      <c r="U23" s="62"/>
      <c r="V23" t="s">
        <v>52</v>
      </c>
      <c r="W23">
        <v>10</v>
      </c>
      <c r="X23" s="61"/>
    </row>
    <row r="24" spans="1:26" x14ac:dyDescent="0.15">
      <c r="A24" s="62" t="s">
        <v>70</v>
      </c>
      <c r="B24" t="s">
        <v>51</v>
      </c>
      <c r="C24">
        <v>26</v>
      </c>
      <c r="D24" s="61"/>
      <c r="E24" s="32"/>
      <c r="F24" s="62" t="s">
        <v>70</v>
      </c>
      <c r="G24" t="s">
        <v>51</v>
      </c>
      <c r="H24">
        <v>26</v>
      </c>
      <c r="I24" s="61"/>
      <c r="K24" s="62" t="s">
        <v>70</v>
      </c>
      <c r="L24" t="s">
        <v>51</v>
      </c>
      <c r="M24">
        <v>26</v>
      </c>
      <c r="N24" s="61"/>
      <c r="P24" s="62" t="s">
        <v>70</v>
      </c>
      <c r="Q24" t="s">
        <v>51</v>
      </c>
      <c r="R24">
        <v>26</v>
      </c>
      <c r="S24" s="61"/>
      <c r="U24" s="62" t="s">
        <v>70</v>
      </c>
      <c r="V24" t="s">
        <v>51</v>
      </c>
      <c r="W24">
        <v>26</v>
      </c>
      <c r="X24" s="61"/>
    </row>
    <row r="25" spans="1:26" x14ac:dyDescent="0.15">
      <c r="A25" s="62"/>
      <c r="B25" t="s">
        <v>52</v>
      </c>
      <c r="C25">
        <v>30</v>
      </c>
      <c r="D25" s="61"/>
      <c r="E25" s="32"/>
      <c r="F25" s="62"/>
      <c r="G25" t="s">
        <v>52</v>
      </c>
      <c r="H25">
        <v>30</v>
      </c>
      <c r="I25" s="61"/>
      <c r="K25" s="62"/>
      <c r="L25" t="s">
        <v>52</v>
      </c>
      <c r="M25">
        <v>30</v>
      </c>
      <c r="N25" s="61"/>
      <c r="P25" s="62"/>
      <c r="Q25" t="s">
        <v>52</v>
      </c>
      <c r="R25">
        <v>30</v>
      </c>
      <c r="S25" s="61"/>
      <c r="U25" s="62"/>
      <c r="V25" t="s">
        <v>52</v>
      </c>
      <c r="W25">
        <v>30</v>
      </c>
      <c r="X25" s="61"/>
      <c r="Y25" s="11"/>
    </row>
    <row r="26" spans="1:26" x14ac:dyDescent="0.15">
      <c r="A26" s="62" t="s">
        <v>71</v>
      </c>
      <c r="B26" t="s">
        <v>51</v>
      </c>
      <c r="C26">
        <v>80</v>
      </c>
      <c r="D26" s="61"/>
      <c r="E26" s="32"/>
      <c r="F26" s="62" t="s">
        <v>71</v>
      </c>
      <c r="G26" t="s">
        <v>51</v>
      </c>
      <c r="H26">
        <v>80</v>
      </c>
      <c r="I26" s="61"/>
      <c r="K26" s="62" t="s">
        <v>71</v>
      </c>
      <c r="L26" t="s">
        <v>51</v>
      </c>
      <c r="M26">
        <v>80</v>
      </c>
      <c r="N26" s="61"/>
      <c r="P26" s="62" t="s">
        <v>71</v>
      </c>
      <c r="Q26" t="s">
        <v>51</v>
      </c>
      <c r="R26">
        <v>80</v>
      </c>
      <c r="S26" s="61"/>
      <c r="U26" s="62" t="s">
        <v>71</v>
      </c>
      <c r="V26" t="s">
        <v>51</v>
      </c>
      <c r="W26">
        <v>80</v>
      </c>
      <c r="X26" s="61"/>
      <c r="Y26" s="65"/>
    </row>
    <row r="27" spans="1:26" x14ac:dyDescent="0.15">
      <c r="A27" s="62"/>
      <c r="B27" t="s">
        <v>52</v>
      </c>
      <c r="C27">
        <v>100</v>
      </c>
      <c r="D27" s="61"/>
      <c r="E27" s="32"/>
      <c r="F27" s="62"/>
      <c r="G27" t="s">
        <v>52</v>
      </c>
      <c r="H27">
        <v>100</v>
      </c>
      <c r="I27" s="61"/>
      <c r="K27" s="62"/>
      <c r="L27" t="s">
        <v>52</v>
      </c>
      <c r="M27">
        <v>100</v>
      </c>
      <c r="N27" s="61"/>
      <c r="P27" s="62"/>
      <c r="Q27" t="s">
        <v>52</v>
      </c>
      <c r="R27">
        <v>100</v>
      </c>
      <c r="S27" s="61"/>
      <c r="U27" s="62"/>
      <c r="V27" t="s">
        <v>52</v>
      </c>
      <c r="W27">
        <v>100</v>
      </c>
      <c r="X27" s="61"/>
      <c r="Y27" s="65"/>
    </row>
    <row r="28" spans="1:26" x14ac:dyDescent="0.15">
      <c r="A28" s="37"/>
      <c r="F28" s="37"/>
      <c r="K28" s="37"/>
      <c r="P28" s="37"/>
      <c r="U28" s="37"/>
      <c r="Y28" s="65"/>
    </row>
    <row r="29" spans="1:26" ht="13.5" customHeight="1" x14ac:dyDescent="0.15">
      <c r="Y29" s="65"/>
    </row>
    <row r="30" spans="1:26" x14ac:dyDescent="0.15">
      <c r="A30" s="3" t="s">
        <v>72</v>
      </c>
      <c r="C30">
        <v>60</v>
      </c>
      <c r="D30" s="61">
        <v>0.05</v>
      </c>
      <c r="E30" s="32"/>
      <c r="F30" s="3" t="s">
        <v>72</v>
      </c>
      <c r="H30">
        <v>60</v>
      </c>
      <c r="I30" s="61">
        <v>0.12</v>
      </c>
      <c r="K30" s="3" t="s">
        <v>72</v>
      </c>
      <c r="M30">
        <v>60</v>
      </c>
      <c r="N30" s="61">
        <v>0.05</v>
      </c>
      <c r="P30" s="3" t="s">
        <v>72</v>
      </c>
      <c r="R30">
        <v>60</v>
      </c>
      <c r="S30" s="61">
        <v>0.12</v>
      </c>
      <c r="U30" s="3" t="s">
        <v>72</v>
      </c>
      <c r="W30">
        <v>60</v>
      </c>
      <c r="X30" s="61">
        <v>0.12</v>
      </c>
      <c r="Y30" s="11"/>
    </row>
    <row r="31" spans="1:26" x14ac:dyDescent="0.15">
      <c r="A31" s="3" t="s">
        <v>73</v>
      </c>
      <c r="C31">
        <v>600</v>
      </c>
      <c r="D31" s="61"/>
      <c r="E31" s="32"/>
      <c r="F31" s="3" t="s">
        <v>73</v>
      </c>
      <c r="H31">
        <v>600</v>
      </c>
      <c r="I31" s="61"/>
      <c r="K31" s="3" t="s">
        <v>73</v>
      </c>
      <c r="M31">
        <v>600</v>
      </c>
      <c r="N31" s="61"/>
      <c r="P31" s="3" t="s">
        <v>73</v>
      </c>
      <c r="R31">
        <v>600</v>
      </c>
      <c r="S31" s="61"/>
      <c r="U31" s="3" t="s">
        <v>73</v>
      </c>
      <c r="W31">
        <v>600</v>
      </c>
      <c r="X31" s="61"/>
    </row>
    <row r="32" spans="1:26" x14ac:dyDescent="0.15">
      <c r="A32" s="62" t="s">
        <v>74</v>
      </c>
      <c r="B32" t="s">
        <v>74</v>
      </c>
      <c r="C32">
        <v>100</v>
      </c>
      <c r="D32" s="61"/>
      <c r="E32" s="32"/>
      <c r="F32" s="62" t="s">
        <v>74</v>
      </c>
      <c r="G32" t="s">
        <v>74</v>
      </c>
      <c r="H32">
        <v>100</v>
      </c>
      <c r="I32" s="61"/>
      <c r="K32" s="62" t="s">
        <v>74</v>
      </c>
      <c r="L32" t="s">
        <v>74</v>
      </c>
      <c r="M32">
        <v>100</v>
      </c>
      <c r="N32" s="61"/>
      <c r="P32" s="62" t="s">
        <v>74</v>
      </c>
      <c r="Q32" t="s">
        <v>74</v>
      </c>
      <c r="R32">
        <v>100</v>
      </c>
      <c r="S32" s="61"/>
      <c r="U32" s="62" t="s">
        <v>74</v>
      </c>
      <c r="V32" t="s">
        <v>74</v>
      </c>
      <c r="W32">
        <v>100</v>
      </c>
      <c r="X32" s="61"/>
    </row>
    <row r="33" spans="1:24" x14ac:dyDescent="0.15">
      <c r="A33" s="62"/>
      <c r="B33" t="s">
        <v>75</v>
      </c>
      <c r="C33">
        <v>20</v>
      </c>
      <c r="D33" s="61"/>
      <c r="E33" s="32"/>
      <c r="F33" s="62"/>
      <c r="G33" t="s">
        <v>75</v>
      </c>
      <c r="H33">
        <v>20</v>
      </c>
      <c r="I33" s="61"/>
      <c r="K33" s="62"/>
      <c r="L33" t="s">
        <v>75</v>
      </c>
      <c r="M33">
        <v>20</v>
      </c>
      <c r="N33" s="61"/>
      <c r="P33" s="62"/>
      <c r="Q33" t="s">
        <v>75</v>
      </c>
      <c r="R33">
        <v>20</v>
      </c>
      <c r="S33" s="61"/>
      <c r="U33" s="62"/>
      <c r="V33" t="s">
        <v>75</v>
      </c>
      <c r="W33">
        <v>20</v>
      </c>
      <c r="X33" s="61"/>
    </row>
    <row r="34" spans="1:24" x14ac:dyDescent="0.15">
      <c r="A34" s="62" t="s">
        <v>76</v>
      </c>
      <c r="B34" s="39" t="s">
        <v>77</v>
      </c>
      <c r="C34">
        <v>50</v>
      </c>
      <c r="D34" s="61"/>
      <c r="E34" s="32"/>
      <c r="F34" s="62" t="s">
        <v>76</v>
      </c>
      <c r="G34" s="39" t="s">
        <v>77</v>
      </c>
      <c r="H34">
        <v>50</v>
      </c>
      <c r="I34" s="61"/>
      <c r="K34" s="62" t="s">
        <v>76</v>
      </c>
      <c r="L34" s="39" t="s">
        <v>77</v>
      </c>
      <c r="M34">
        <v>50</v>
      </c>
      <c r="N34" s="61"/>
      <c r="P34" s="62" t="s">
        <v>76</v>
      </c>
      <c r="Q34" s="39" t="s">
        <v>77</v>
      </c>
      <c r="R34">
        <v>50</v>
      </c>
      <c r="S34" s="61"/>
      <c r="U34" s="62" t="s">
        <v>76</v>
      </c>
      <c r="V34" s="39" t="s">
        <v>77</v>
      </c>
      <c r="W34">
        <v>50</v>
      </c>
      <c r="X34" s="61"/>
    </row>
    <row r="35" spans="1:24" x14ac:dyDescent="0.15">
      <c r="A35" s="62"/>
      <c r="B35" s="39" t="s">
        <v>78</v>
      </c>
      <c r="C35">
        <v>30</v>
      </c>
      <c r="D35" s="61"/>
      <c r="E35" s="32"/>
      <c r="F35" s="62"/>
      <c r="G35" s="39" t="s">
        <v>78</v>
      </c>
      <c r="H35">
        <v>30</v>
      </c>
      <c r="I35" s="61"/>
      <c r="K35" s="62"/>
      <c r="L35" s="39" t="s">
        <v>78</v>
      </c>
      <c r="M35">
        <v>30</v>
      </c>
      <c r="N35" s="61"/>
      <c r="P35" s="62"/>
      <c r="Q35" s="39" t="s">
        <v>78</v>
      </c>
      <c r="R35">
        <v>30</v>
      </c>
      <c r="S35" s="61"/>
      <c r="U35" s="62"/>
      <c r="V35" s="39" t="s">
        <v>78</v>
      </c>
      <c r="W35">
        <v>30</v>
      </c>
      <c r="X35" s="61"/>
    </row>
    <row r="36" spans="1:24" x14ac:dyDescent="0.15">
      <c r="A36" s="3" t="s">
        <v>79</v>
      </c>
      <c r="C36">
        <v>100</v>
      </c>
      <c r="D36" s="61"/>
      <c r="E36" s="32"/>
      <c r="F36" s="3" t="s">
        <v>79</v>
      </c>
      <c r="H36">
        <v>100</v>
      </c>
      <c r="I36" s="61"/>
      <c r="K36" s="3" t="s">
        <v>79</v>
      </c>
      <c r="M36">
        <v>100</v>
      </c>
      <c r="N36" s="61"/>
      <c r="P36" s="3" t="s">
        <v>79</v>
      </c>
      <c r="R36">
        <v>100</v>
      </c>
      <c r="S36" s="61"/>
      <c r="U36" s="3" t="s">
        <v>79</v>
      </c>
      <c r="W36">
        <v>100</v>
      </c>
      <c r="X36" s="61"/>
    </row>
    <row r="37" spans="1:24" x14ac:dyDescent="0.15">
      <c r="A37" s="37"/>
      <c r="F37" s="37"/>
      <c r="K37" s="37"/>
      <c r="P37" s="37"/>
      <c r="U37" s="37"/>
    </row>
    <row r="38" spans="1:24" x14ac:dyDescent="0.15">
      <c r="A38" s="3" t="s">
        <v>80</v>
      </c>
      <c r="C38">
        <v>2</v>
      </c>
      <c r="D38" s="61">
        <v>0.05</v>
      </c>
      <c r="E38" s="32"/>
      <c r="F38" s="3" t="s">
        <v>80</v>
      </c>
      <c r="H38">
        <v>2</v>
      </c>
      <c r="I38" s="61">
        <v>0.05</v>
      </c>
      <c r="K38" s="3" t="s">
        <v>80</v>
      </c>
      <c r="M38">
        <v>2</v>
      </c>
      <c r="N38" s="61">
        <v>0.05</v>
      </c>
      <c r="P38" s="3" t="s">
        <v>80</v>
      </c>
      <c r="R38">
        <v>2</v>
      </c>
      <c r="S38" s="61">
        <v>0.05</v>
      </c>
      <c r="U38" s="3" t="s">
        <v>80</v>
      </c>
      <c r="W38">
        <v>2</v>
      </c>
      <c r="X38" s="61">
        <v>0.05</v>
      </c>
    </row>
    <row r="39" spans="1:24" x14ac:dyDescent="0.15">
      <c r="A39" s="3" t="s">
        <v>81</v>
      </c>
      <c r="C39">
        <v>2.5</v>
      </c>
      <c r="D39" s="61"/>
      <c r="E39" s="32"/>
      <c r="F39" s="3" t="s">
        <v>81</v>
      </c>
      <c r="H39">
        <v>2.5</v>
      </c>
      <c r="I39" s="61"/>
      <c r="K39" s="3" t="s">
        <v>81</v>
      </c>
      <c r="M39">
        <v>2.5</v>
      </c>
      <c r="N39" s="61"/>
      <c r="P39" s="3" t="s">
        <v>81</v>
      </c>
      <c r="R39">
        <v>2.5</v>
      </c>
      <c r="S39" s="61"/>
      <c r="U39" s="3" t="s">
        <v>81</v>
      </c>
      <c r="W39">
        <v>2.5</v>
      </c>
      <c r="X39" s="61"/>
    </row>
    <row r="40" spans="1:24" x14ac:dyDescent="0.15">
      <c r="A40" s="3" t="s">
        <v>82</v>
      </c>
      <c r="C40">
        <v>3</v>
      </c>
      <c r="D40" s="61"/>
      <c r="E40" s="32"/>
      <c r="F40" s="3" t="s">
        <v>82</v>
      </c>
      <c r="H40">
        <v>3</v>
      </c>
      <c r="I40" s="61"/>
      <c r="K40" s="3" t="s">
        <v>82</v>
      </c>
      <c r="M40">
        <v>3</v>
      </c>
      <c r="N40" s="61"/>
      <c r="P40" s="3" t="s">
        <v>82</v>
      </c>
      <c r="R40">
        <v>3</v>
      </c>
      <c r="S40" s="61"/>
      <c r="U40" s="3" t="s">
        <v>82</v>
      </c>
      <c r="W40">
        <v>3</v>
      </c>
      <c r="X40" s="61"/>
    </row>
    <row r="41" spans="1:24" x14ac:dyDescent="0.15">
      <c r="A41" s="3" t="s">
        <v>83</v>
      </c>
      <c r="C41">
        <v>3.5</v>
      </c>
      <c r="D41" s="61"/>
      <c r="E41" s="32"/>
      <c r="F41" s="3" t="s">
        <v>83</v>
      </c>
      <c r="H41">
        <v>3.5</v>
      </c>
      <c r="I41" s="61"/>
      <c r="K41" s="3" t="s">
        <v>83</v>
      </c>
      <c r="M41">
        <v>3.5</v>
      </c>
      <c r="N41" s="61"/>
      <c r="P41" s="3" t="s">
        <v>83</v>
      </c>
      <c r="R41">
        <v>3.5</v>
      </c>
      <c r="S41" s="61"/>
      <c r="U41" s="3" t="s">
        <v>83</v>
      </c>
      <c r="W41">
        <v>3.5</v>
      </c>
      <c r="X41" s="61"/>
    </row>
    <row r="42" spans="1:24" x14ac:dyDescent="0.15">
      <c r="A42" s="3" t="s">
        <v>84</v>
      </c>
      <c r="C42">
        <v>4</v>
      </c>
      <c r="D42" s="61"/>
      <c r="E42" s="32"/>
      <c r="F42" s="3" t="s">
        <v>84</v>
      </c>
      <c r="H42">
        <v>4</v>
      </c>
      <c r="I42" s="61"/>
      <c r="K42" s="3" t="s">
        <v>84</v>
      </c>
      <c r="M42">
        <v>4</v>
      </c>
      <c r="N42" s="61"/>
      <c r="P42" s="3" t="s">
        <v>84</v>
      </c>
      <c r="R42">
        <v>4</v>
      </c>
      <c r="S42" s="61"/>
      <c r="U42" s="3" t="s">
        <v>84</v>
      </c>
      <c r="W42">
        <v>4</v>
      </c>
      <c r="X42" s="61"/>
    </row>
    <row r="43" spans="1:24" x14ac:dyDescent="0.15">
      <c r="A43" s="3" t="s">
        <v>85</v>
      </c>
      <c r="C43">
        <v>5</v>
      </c>
      <c r="D43" s="61"/>
      <c r="E43" s="32"/>
      <c r="F43" s="3" t="s">
        <v>85</v>
      </c>
      <c r="H43">
        <v>5</v>
      </c>
      <c r="I43" s="61"/>
      <c r="K43" s="3" t="s">
        <v>85</v>
      </c>
      <c r="M43">
        <v>5</v>
      </c>
      <c r="N43" s="61"/>
      <c r="P43" s="3" t="s">
        <v>85</v>
      </c>
      <c r="R43">
        <v>5</v>
      </c>
      <c r="S43" s="61"/>
      <c r="U43" s="3" t="s">
        <v>85</v>
      </c>
      <c r="W43">
        <v>5</v>
      </c>
      <c r="X43" s="61"/>
    </row>
  </sheetData>
  <mergeCells count="102">
    <mergeCell ref="A32:A33"/>
    <mergeCell ref="F32:F33"/>
    <mergeCell ref="K32:K33"/>
    <mergeCell ref="P32:P33"/>
    <mergeCell ref="A34:A35"/>
    <mergeCell ref="F34:F35"/>
    <mergeCell ref="S38:S43"/>
    <mergeCell ref="D30:D36"/>
    <mergeCell ref="I30:I36"/>
    <mergeCell ref="N30:N36"/>
    <mergeCell ref="S30:S36"/>
    <mergeCell ref="K34:K35"/>
    <mergeCell ref="P34:P35"/>
    <mergeCell ref="D38:D43"/>
    <mergeCell ref="I38:I43"/>
    <mergeCell ref="N38:N43"/>
    <mergeCell ref="K24:K25"/>
    <mergeCell ref="P24:P25"/>
    <mergeCell ref="U20:U21"/>
    <mergeCell ref="X20:X27"/>
    <mergeCell ref="U22:U23"/>
    <mergeCell ref="U24:U25"/>
    <mergeCell ref="U26:U27"/>
    <mergeCell ref="A26:A27"/>
    <mergeCell ref="F26:F27"/>
    <mergeCell ref="K26:K27"/>
    <mergeCell ref="P26:P27"/>
    <mergeCell ref="P14:P17"/>
    <mergeCell ref="S14:S17"/>
    <mergeCell ref="Y15:Y20"/>
    <mergeCell ref="A20:A21"/>
    <mergeCell ref="D20:D27"/>
    <mergeCell ref="F20:F21"/>
    <mergeCell ref="I20:I27"/>
    <mergeCell ref="K20:K21"/>
    <mergeCell ref="N20:N27"/>
    <mergeCell ref="A14:A17"/>
    <mergeCell ref="D14:D17"/>
    <mergeCell ref="F14:F17"/>
    <mergeCell ref="I14:I17"/>
    <mergeCell ref="K14:K17"/>
    <mergeCell ref="N14:N17"/>
    <mergeCell ref="Y26:Y29"/>
    <mergeCell ref="P20:P21"/>
    <mergeCell ref="S20:S27"/>
    <mergeCell ref="A22:A23"/>
    <mergeCell ref="F22:F23"/>
    <mergeCell ref="K22:K23"/>
    <mergeCell ref="P22:P23"/>
    <mergeCell ref="A24:A25"/>
    <mergeCell ref="F24:F25"/>
    <mergeCell ref="S7:S8"/>
    <mergeCell ref="P9:P11"/>
    <mergeCell ref="S9:S11"/>
    <mergeCell ref="A12:A13"/>
    <mergeCell ref="D12:D13"/>
    <mergeCell ref="F12:F13"/>
    <mergeCell ref="I12:I13"/>
    <mergeCell ref="K12:K13"/>
    <mergeCell ref="N12:N13"/>
    <mergeCell ref="P12:P13"/>
    <mergeCell ref="S12:S13"/>
    <mergeCell ref="A9:A11"/>
    <mergeCell ref="D9:D11"/>
    <mergeCell ref="F9:F11"/>
    <mergeCell ref="I9:I11"/>
    <mergeCell ref="K9:K11"/>
    <mergeCell ref="N9:N11"/>
    <mergeCell ref="U1:V1"/>
    <mergeCell ref="U5:U6"/>
    <mergeCell ref="X5:X6"/>
    <mergeCell ref="U7:U8"/>
    <mergeCell ref="X7:X8"/>
    <mergeCell ref="A1:B1"/>
    <mergeCell ref="F1:G1"/>
    <mergeCell ref="K1:L1"/>
    <mergeCell ref="P1:Q1"/>
    <mergeCell ref="A5:A6"/>
    <mergeCell ref="D5:D6"/>
    <mergeCell ref="F5:F6"/>
    <mergeCell ref="I5:I6"/>
    <mergeCell ref="K5:K6"/>
    <mergeCell ref="N5:N6"/>
    <mergeCell ref="P5:P6"/>
    <mergeCell ref="S5:S6"/>
    <mergeCell ref="A7:A8"/>
    <mergeCell ref="D7:D8"/>
    <mergeCell ref="F7:F8"/>
    <mergeCell ref="I7:I8"/>
    <mergeCell ref="K7:K8"/>
    <mergeCell ref="N7:N8"/>
    <mergeCell ref="P7:P8"/>
    <mergeCell ref="X30:X36"/>
    <mergeCell ref="U32:U33"/>
    <mergeCell ref="U34:U35"/>
    <mergeCell ref="X38:X43"/>
    <mergeCell ref="U9:U11"/>
    <mergeCell ref="X9:X11"/>
    <mergeCell ref="U12:U13"/>
    <mergeCell ref="X12:X13"/>
    <mergeCell ref="U14:U17"/>
    <mergeCell ref="X14:X17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4"/>
  <sheetViews>
    <sheetView workbookViewId="0">
      <selection activeCell="F31" sqref="A1:XFD1048576"/>
    </sheetView>
  </sheetViews>
  <sheetFormatPr defaultRowHeight="13.5" outlineLevelCol="1" x14ac:dyDescent="0.15"/>
  <cols>
    <col min="6" max="6" width="13" bestFit="1" customWidth="1"/>
    <col min="24" max="28" width="9" customWidth="1" outlineLevel="1"/>
  </cols>
  <sheetData>
    <row r="1" spans="1:15" ht="22.5" x14ac:dyDescent="0.25">
      <c r="A1" s="40"/>
      <c r="B1" s="75" t="s">
        <v>86</v>
      </c>
      <c r="C1" s="75"/>
      <c r="D1" s="75"/>
      <c r="E1" s="75"/>
      <c r="F1" s="75"/>
      <c r="G1" s="75"/>
      <c r="H1" s="11"/>
    </row>
    <row r="2" spans="1:15" ht="20.25" x14ac:dyDescent="0.25">
      <c r="A2" s="41" t="s">
        <v>43</v>
      </c>
      <c r="B2" s="42" t="s">
        <v>87</v>
      </c>
      <c r="C2" s="42" t="s">
        <v>88</v>
      </c>
      <c r="D2" s="42" t="s">
        <v>103</v>
      </c>
      <c r="E2" s="42" t="s">
        <v>89</v>
      </c>
      <c r="F2" s="42" t="s">
        <v>90</v>
      </c>
      <c r="G2" s="42" t="s">
        <v>91</v>
      </c>
    </row>
    <row r="3" spans="1:15" x14ac:dyDescent="0.15">
      <c r="A3" s="40" t="s">
        <v>48</v>
      </c>
      <c r="B3" s="40">
        <v>0.12</v>
      </c>
      <c r="C3" s="40">
        <v>0.12</v>
      </c>
      <c r="D3" s="40">
        <v>0.12</v>
      </c>
      <c r="E3" s="40">
        <v>0.12</v>
      </c>
      <c r="F3" s="40">
        <v>0.12</v>
      </c>
      <c r="G3" s="40">
        <v>0.12</v>
      </c>
      <c r="M3" s="43"/>
      <c r="N3" s="43"/>
      <c r="O3" s="29"/>
    </row>
    <row r="4" spans="1:15" x14ac:dyDescent="0.15">
      <c r="A4" s="40" t="s">
        <v>92</v>
      </c>
      <c r="B4" s="40">
        <v>0.05</v>
      </c>
      <c r="C4" s="40">
        <v>0.05</v>
      </c>
      <c r="D4" s="40">
        <v>0.03</v>
      </c>
      <c r="E4" s="40">
        <v>0.03</v>
      </c>
      <c r="F4" s="40">
        <v>0.05</v>
      </c>
      <c r="G4" s="40">
        <v>0.03</v>
      </c>
      <c r="M4" s="43"/>
      <c r="N4" s="43"/>
      <c r="O4" s="29"/>
    </row>
    <row r="5" spans="1:15" x14ac:dyDescent="0.15">
      <c r="A5" s="40" t="s">
        <v>93</v>
      </c>
      <c r="B5" s="40">
        <v>0.12</v>
      </c>
      <c r="C5" s="40">
        <v>0.12</v>
      </c>
      <c r="D5" s="40">
        <v>0.05</v>
      </c>
      <c r="E5" s="40">
        <v>0.05</v>
      </c>
      <c r="F5" s="40">
        <v>0.12</v>
      </c>
      <c r="G5" s="40">
        <v>0.12</v>
      </c>
      <c r="M5" s="43"/>
      <c r="N5" s="43"/>
      <c r="O5" s="29"/>
    </row>
    <row r="6" spans="1:15" x14ac:dyDescent="0.15">
      <c r="A6" s="40" t="s">
        <v>94</v>
      </c>
      <c r="B6" s="40">
        <v>3.5000000000000003E-2</v>
      </c>
      <c r="C6" s="40">
        <v>3.5000000000000003E-2</v>
      </c>
      <c r="D6" s="40">
        <v>0.03</v>
      </c>
      <c r="E6" s="40">
        <v>0.03</v>
      </c>
      <c r="F6" s="40">
        <v>3.5000000000000003E-2</v>
      </c>
      <c r="G6" s="40">
        <v>0.03</v>
      </c>
      <c r="M6" s="43"/>
      <c r="N6" s="43"/>
      <c r="O6" s="29"/>
    </row>
    <row r="7" spans="1:15" x14ac:dyDescent="0.15">
      <c r="A7" s="40" t="s">
        <v>53</v>
      </c>
      <c r="B7" s="40">
        <v>3.5000000000000003E-2</v>
      </c>
      <c r="C7" s="40">
        <v>3.5000000000000003E-2</v>
      </c>
      <c r="D7" s="40">
        <v>0.03</v>
      </c>
      <c r="E7" s="40">
        <v>0.03</v>
      </c>
      <c r="F7" s="40">
        <v>3.5000000000000003E-2</v>
      </c>
      <c r="G7" s="40">
        <v>0.03</v>
      </c>
      <c r="M7" s="43"/>
      <c r="N7" s="43"/>
      <c r="O7" s="29"/>
    </row>
    <row r="8" spans="1:15" x14ac:dyDescent="0.15">
      <c r="A8" s="40" t="s">
        <v>59</v>
      </c>
      <c r="B8" s="40">
        <v>0.05</v>
      </c>
      <c r="C8" s="40">
        <v>0.05</v>
      </c>
      <c r="D8" s="40">
        <v>0.03</v>
      </c>
      <c r="E8" s="40">
        <v>0.03</v>
      </c>
      <c r="F8" s="40">
        <v>0.05</v>
      </c>
      <c r="G8" s="40">
        <v>0.03</v>
      </c>
      <c r="M8" s="43"/>
      <c r="N8" s="43"/>
      <c r="O8" s="29"/>
    </row>
    <row r="9" spans="1:15" x14ac:dyDescent="0.15">
      <c r="A9" s="40" t="s">
        <v>95</v>
      </c>
      <c r="B9" s="40">
        <v>0.05</v>
      </c>
      <c r="C9" s="40">
        <v>0.05</v>
      </c>
      <c r="D9" s="40">
        <v>0.03</v>
      </c>
      <c r="E9" s="40">
        <v>0.03</v>
      </c>
      <c r="F9" s="40">
        <v>0.05</v>
      </c>
      <c r="G9" s="40">
        <v>0.03</v>
      </c>
      <c r="M9" s="43"/>
      <c r="N9" s="43"/>
      <c r="O9" s="29"/>
    </row>
    <row r="10" spans="1:15" x14ac:dyDescent="0.15">
      <c r="A10" s="40" t="s">
        <v>62</v>
      </c>
      <c r="B10" s="40">
        <v>0.05</v>
      </c>
      <c r="C10" s="40">
        <v>0.05</v>
      </c>
      <c r="D10" s="40">
        <v>0.03</v>
      </c>
      <c r="E10" s="40">
        <v>0.03</v>
      </c>
      <c r="F10" s="40">
        <v>0.05</v>
      </c>
      <c r="G10" s="40">
        <v>0.03</v>
      </c>
      <c r="M10" s="43"/>
      <c r="N10" s="43"/>
      <c r="O10" s="29"/>
    </row>
    <row r="11" spans="1:15" x14ac:dyDescent="0.15">
      <c r="A11" s="40" t="s">
        <v>96</v>
      </c>
      <c r="B11" s="40">
        <v>0.05</v>
      </c>
      <c r="C11" s="40">
        <v>0.05</v>
      </c>
      <c r="D11" s="40">
        <v>0.05</v>
      </c>
      <c r="E11" s="40">
        <v>0.05</v>
      </c>
      <c r="F11" s="40">
        <v>0.05</v>
      </c>
      <c r="G11" s="40">
        <v>0.05</v>
      </c>
      <c r="M11" s="43"/>
      <c r="N11" s="43"/>
      <c r="O11" s="29"/>
    </row>
    <row r="12" spans="1:15" x14ac:dyDescent="0.15">
      <c r="A12" s="40" t="s">
        <v>49</v>
      </c>
      <c r="B12" s="40">
        <v>0.12</v>
      </c>
      <c r="C12" s="40">
        <v>0.12</v>
      </c>
      <c r="D12" s="40">
        <v>0.12</v>
      </c>
      <c r="E12" s="40">
        <v>0.12</v>
      </c>
      <c r="F12" s="40">
        <v>0.12</v>
      </c>
      <c r="G12" s="40">
        <v>0.12</v>
      </c>
      <c r="M12" s="43"/>
      <c r="N12" s="43"/>
      <c r="O12" s="29"/>
    </row>
    <row r="17" spans="1:30" ht="22.5" x14ac:dyDescent="0.25">
      <c r="A17" s="73" t="s">
        <v>87</v>
      </c>
      <c r="B17" s="73"/>
      <c r="C17" s="73"/>
      <c r="D17" s="73"/>
      <c r="E17" s="44"/>
      <c r="F17" s="44"/>
      <c r="G17" s="73" t="s">
        <v>88</v>
      </c>
      <c r="H17" s="73"/>
      <c r="I17" s="73"/>
      <c r="J17" s="73"/>
      <c r="K17" s="1"/>
      <c r="L17" s="73" t="s">
        <v>104</v>
      </c>
      <c r="M17" s="73"/>
      <c r="N17" s="73"/>
      <c r="O17" s="73"/>
      <c r="P17" s="1"/>
      <c r="Q17" s="67" t="s">
        <v>89</v>
      </c>
      <c r="R17" s="68"/>
      <c r="S17" s="68"/>
      <c r="T17" s="69"/>
      <c r="U17" s="45"/>
      <c r="V17" s="67" t="s">
        <v>143</v>
      </c>
      <c r="W17" s="68"/>
      <c r="X17" s="68"/>
      <c r="Y17" s="69"/>
      <c r="AA17" s="67" t="s">
        <v>144</v>
      </c>
      <c r="AB17" s="68"/>
      <c r="AC17" s="68"/>
      <c r="AD17" s="69"/>
    </row>
    <row r="18" spans="1:30" ht="20.25" x14ac:dyDescent="0.15">
      <c r="A18" s="46" t="s">
        <v>97</v>
      </c>
      <c r="B18" s="47" t="s">
        <v>98</v>
      </c>
      <c r="C18" s="47" t="s">
        <v>45</v>
      </c>
      <c r="D18" s="47" t="s">
        <v>99</v>
      </c>
      <c r="F18" s="48"/>
      <c r="G18" s="46" t="s">
        <v>97</v>
      </c>
      <c r="H18" s="47" t="s">
        <v>98</v>
      </c>
      <c r="I18" s="47" t="s">
        <v>45</v>
      </c>
      <c r="J18" s="47" t="s">
        <v>99</v>
      </c>
      <c r="K18" s="48"/>
      <c r="L18" s="46" t="s">
        <v>97</v>
      </c>
      <c r="M18" s="47" t="s">
        <v>98</v>
      </c>
      <c r="N18" s="47" t="s">
        <v>45</v>
      </c>
      <c r="O18" s="47" t="s">
        <v>99</v>
      </c>
      <c r="P18" s="48"/>
      <c r="Q18" s="46" t="s">
        <v>97</v>
      </c>
      <c r="R18" s="47" t="s">
        <v>98</v>
      </c>
      <c r="S18" s="47" t="s">
        <v>45</v>
      </c>
      <c r="T18" s="47" t="s">
        <v>99</v>
      </c>
      <c r="U18" s="31"/>
      <c r="V18" s="46" t="s">
        <v>97</v>
      </c>
      <c r="W18" s="47" t="s">
        <v>98</v>
      </c>
      <c r="X18" s="47" t="s">
        <v>45</v>
      </c>
      <c r="Y18" s="47" t="s">
        <v>99</v>
      </c>
      <c r="AA18" s="46" t="s">
        <v>97</v>
      </c>
      <c r="AB18" s="47" t="s">
        <v>98</v>
      </c>
      <c r="AC18" s="47" t="s">
        <v>45</v>
      </c>
      <c r="AD18" s="47" t="s">
        <v>99</v>
      </c>
    </row>
    <row r="19" spans="1:30" x14ac:dyDescent="0.15">
      <c r="A19" s="49" t="s">
        <v>48</v>
      </c>
      <c r="B19" s="49">
        <v>0</v>
      </c>
      <c r="C19" s="49">
        <f t="shared" ref="C19:C28" si="0">B19*B3</f>
        <v>0</v>
      </c>
      <c r="D19" s="49">
        <v>0</v>
      </c>
      <c r="F19" s="43"/>
      <c r="G19" s="49" t="s">
        <v>48</v>
      </c>
      <c r="H19" s="49">
        <v>0</v>
      </c>
      <c r="I19" s="49">
        <f t="shared" ref="I19:I28" si="1">H19*C3</f>
        <v>0</v>
      </c>
      <c r="J19" s="49">
        <v>0</v>
      </c>
      <c r="K19" s="43"/>
      <c r="L19" s="49" t="s">
        <v>48</v>
      </c>
      <c r="M19" s="49">
        <v>0</v>
      </c>
      <c r="N19" s="49">
        <f t="shared" ref="N19:N28" si="2">M19*D3</f>
        <v>0</v>
      </c>
      <c r="O19" s="49">
        <v>0</v>
      </c>
      <c r="P19" s="43"/>
      <c r="Q19" s="49" t="s">
        <v>48</v>
      </c>
      <c r="R19" s="49">
        <v>0</v>
      </c>
      <c r="S19" s="49">
        <f t="shared" ref="S19:S28" si="3">R19*E3</f>
        <v>0</v>
      </c>
      <c r="T19" s="49">
        <v>0</v>
      </c>
      <c r="V19" s="49" t="s">
        <v>48</v>
      </c>
      <c r="W19" s="49">
        <v>0</v>
      </c>
      <c r="X19" s="49">
        <f t="shared" ref="X19:X28" si="4">W19*G3</f>
        <v>0</v>
      </c>
      <c r="Y19" s="49">
        <v>0</v>
      </c>
      <c r="AA19" s="49" t="s">
        <v>48</v>
      </c>
      <c r="AB19" s="49">
        <v>0</v>
      </c>
      <c r="AC19" s="49">
        <f>AB19*G3</f>
        <v>0</v>
      </c>
      <c r="AD19" s="49">
        <v>0</v>
      </c>
    </row>
    <row r="20" spans="1:30" x14ac:dyDescent="0.15">
      <c r="A20" s="49" t="s">
        <v>92</v>
      </c>
      <c r="B20" s="49">
        <v>0</v>
      </c>
      <c r="C20" s="49">
        <f t="shared" si="0"/>
        <v>0</v>
      </c>
      <c r="D20" s="49">
        <v>0</v>
      </c>
      <c r="F20" s="43"/>
      <c r="G20" s="49" t="s">
        <v>92</v>
      </c>
      <c r="H20" s="49">
        <v>0</v>
      </c>
      <c r="I20" s="49">
        <f t="shared" si="1"/>
        <v>0</v>
      </c>
      <c r="J20" s="49">
        <v>0</v>
      </c>
      <c r="K20" s="43"/>
      <c r="L20" s="49" t="s">
        <v>92</v>
      </c>
      <c r="M20" s="49">
        <v>0</v>
      </c>
      <c r="N20" s="49">
        <f t="shared" si="2"/>
        <v>0</v>
      </c>
      <c r="O20" s="49">
        <v>0</v>
      </c>
      <c r="P20" s="43"/>
      <c r="Q20" s="49" t="s">
        <v>92</v>
      </c>
      <c r="R20" s="49">
        <v>0</v>
      </c>
      <c r="S20" s="49">
        <f t="shared" si="3"/>
        <v>0</v>
      </c>
      <c r="T20" s="49">
        <v>0</v>
      </c>
      <c r="V20" s="49" t="s">
        <v>92</v>
      </c>
      <c r="W20" s="49">
        <v>0</v>
      </c>
      <c r="X20" s="49">
        <f t="shared" si="4"/>
        <v>0</v>
      </c>
      <c r="Y20" s="49">
        <v>0</v>
      </c>
      <c r="AA20" s="49" t="s">
        <v>92</v>
      </c>
      <c r="AB20" s="49">
        <v>0</v>
      </c>
      <c r="AC20" s="49">
        <f t="shared" ref="AC20:AC28" si="5">AB20*G4</f>
        <v>0</v>
      </c>
      <c r="AD20" s="49">
        <v>0</v>
      </c>
    </row>
    <row r="21" spans="1:30" x14ac:dyDescent="0.15">
      <c r="A21" s="49" t="s">
        <v>93</v>
      </c>
      <c r="B21" s="49">
        <v>0</v>
      </c>
      <c r="C21" s="49">
        <f t="shared" si="0"/>
        <v>0</v>
      </c>
      <c r="D21" s="49">
        <v>0</v>
      </c>
      <c r="F21" s="43"/>
      <c r="G21" s="49" t="s">
        <v>93</v>
      </c>
      <c r="H21" s="49">
        <v>0</v>
      </c>
      <c r="I21" s="49">
        <f t="shared" si="1"/>
        <v>0</v>
      </c>
      <c r="J21" s="49">
        <v>0</v>
      </c>
      <c r="K21" s="43"/>
      <c r="L21" s="49" t="s">
        <v>93</v>
      </c>
      <c r="M21" s="49">
        <v>0</v>
      </c>
      <c r="N21" s="49">
        <f t="shared" si="2"/>
        <v>0</v>
      </c>
      <c r="O21" s="49">
        <v>0</v>
      </c>
      <c r="P21" s="43"/>
      <c r="Q21" s="49" t="s">
        <v>93</v>
      </c>
      <c r="R21" s="49">
        <v>0</v>
      </c>
      <c r="S21" s="49">
        <f t="shared" si="3"/>
        <v>0</v>
      </c>
      <c r="T21" s="49">
        <v>0</v>
      </c>
      <c r="V21" s="49" t="s">
        <v>93</v>
      </c>
      <c r="W21" s="49">
        <v>0</v>
      </c>
      <c r="X21" s="49">
        <f t="shared" si="4"/>
        <v>0</v>
      </c>
      <c r="Y21" s="49">
        <v>0</v>
      </c>
      <c r="AA21" s="49" t="s">
        <v>93</v>
      </c>
      <c r="AB21" s="49">
        <v>0</v>
      </c>
      <c r="AC21" s="49">
        <f t="shared" si="5"/>
        <v>0</v>
      </c>
      <c r="AD21" s="49">
        <v>0</v>
      </c>
    </row>
    <row r="22" spans="1:30" x14ac:dyDescent="0.15">
      <c r="A22" s="49" t="s">
        <v>94</v>
      </c>
      <c r="B22" s="49">
        <v>0</v>
      </c>
      <c r="C22" s="49">
        <f t="shared" si="0"/>
        <v>0</v>
      </c>
      <c r="D22" s="49">
        <v>0</v>
      </c>
      <c r="F22" s="43"/>
      <c r="G22" s="49" t="s">
        <v>94</v>
      </c>
      <c r="H22" s="49">
        <v>0</v>
      </c>
      <c r="I22" s="49">
        <f t="shared" si="1"/>
        <v>0</v>
      </c>
      <c r="J22" s="49">
        <v>0</v>
      </c>
      <c r="K22" s="43"/>
      <c r="L22" s="49" t="s">
        <v>94</v>
      </c>
      <c r="M22" s="49">
        <v>0</v>
      </c>
      <c r="N22" s="49">
        <f t="shared" si="2"/>
        <v>0</v>
      </c>
      <c r="O22" s="49">
        <v>0</v>
      </c>
      <c r="P22" s="43"/>
      <c r="Q22" s="49" t="s">
        <v>94</v>
      </c>
      <c r="R22" s="49">
        <v>0</v>
      </c>
      <c r="S22" s="49">
        <f t="shared" si="3"/>
        <v>0</v>
      </c>
      <c r="T22" s="49">
        <v>0</v>
      </c>
      <c r="V22" s="49" t="s">
        <v>94</v>
      </c>
      <c r="W22" s="49">
        <v>0</v>
      </c>
      <c r="X22" s="49">
        <f t="shared" si="4"/>
        <v>0</v>
      </c>
      <c r="Y22" s="49">
        <v>0</v>
      </c>
      <c r="AA22" s="49" t="s">
        <v>94</v>
      </c>
      <c r="AB22" s="49">
        <v>0</v>
      </c>
      <c r="AC22" s="49">
        <f t="shared" si="5"/>
        <v>0</v>
      </c>
      <c r="AD22" s="49">
        <v>0</v>
      </c>
    </row>
    <row r="23" spans="1:30" x14ac:dyDescent="0.15">
      <c r="A23" s="49" t="s">
        <v>53</v>
      </c>
      <c r="B23" s="49">
        <v>0</v>
      </c>
      <c r="C23" s="49">
        <f t="shared" si="0"/>
        <v>0</v>
      </c>
      <c r="D23" s="49">
        <v>0</v>
      </c>
      <c r="F23" s="43"/>
      <c r="G23" s="49" t="s">
        <v>53</v>
      </c>
      <c r="H23" s="49">
        <v>0</v>
      </c>
      <c r="I23" s="49">
        <f t="shared" si="1"/>
        <v>0</v>
      </c>
      <c r="J23" s="49">
        <v>0</v>
      </c>
      <c r="K23" s="43"/>
      <c r="L23" s="49" t="s">
        <v>53</v>
      </c>
      <c r="M23" s="49">
        <v>0</v>
      </c>
      <c r="N23" s="49">
        <f t="shared" si="2"/>
        <v>0</v>
      </c>
      <c r="O23" s="49">
        <v>0</v>
      </c>
      <c r="P23" s="43"/>
      <c r="Q23" s="49" t="s">
        <v>53</v>
      </c>
      <c r="R23" s="49">
        <v>0</v>
      </c>
      <c r="S23" s="49">
        <f t="shared" si="3"/>
        <v>0</v>
      </c>
      <c r="T23" s="49">
        <v>0</v>
      </c>
      <c r="V23" s="49" t="s">
        <v>53</v>
      </c>
      <c r="W23" s="49">
        <v>0</v>
      </c>
      <c r="X23" s="49">
        <f t="shared" si="4"/>
        <v>0</v>
      </c>
      <c r="Y23" s="49">
        <v>0</v>
      </c>
      <c r="AA23" s="49" t="s">
        <v>53</v>
      </c>
      <c r="AB23" s="49">
        <v>0</v>
      </c>
      <c r="AC23" s="49">
        <f t="shared" si="5"/>
        <v>0</v>
      </c>
      <c r="AD23" s="49">
        <v>0</v>
      </c>
    </row>
    <row r="24" spans="1:30" x14ac:dyDescent="0.15">
      <c r="A24" s="49" t="s">
        <v>59</v>
      </c>
      <c r="B24" s="49">
        <v>0</v>
      </c>
      <c r="C24" s="49">
        <f t="shared" si="0"/>
        <v>0</v>
      </c>
      <c r="D24" s="49">
        <v>0</v>
      </c>
      <c r="F24" s="43"/>
      <c r="G24" s="49" t="s">
        <v>59</v>
      </c>
      <c r="H24" s="49">
        <v>0</v>
      </c>
      <c r="I24" s="49">
        <f t="shared" si="1"/>
        <v>0</v>
      </c>
      <c r="J24" s="49">
        <v>0</v>
      </c>
      <c r="K24" s="43"/>
      <c r="L24" s="49" t="s">
        <v>59</v>
      </c>
      <c r="M24" s="49">
        <v>0</v>
      </c>
      <c r="N24" s="49">
        <f t="shared" si="2"/>
        <v>0</v>
      </c>
      <c r="O24" s="49">
        <v>0</v>
      </c>
      <c r="P24" s="43"/>
      <c r="Q24" s="49" t="s">
        <v>59</v>
      </c>
      <c r="R24" s="49">
        <v>0</v>
      </c>
      <c r="S24" s="49">
        <f t="shared" si="3"/>
        <v>0</v>
      </c>
      <c r="T24" s="49">
        <v>0</v>
      </c>
      <c r="V24" s="49" t="s">
        <v>59</v>
      </c>
      <c r="W24" s="49">
        <v>0</v>
      </c>
      <c r="X24" s="49">
        <f t="shared" si="4"/>
        <v>0</v>
      </c>
      <c r="Y24" s="49">
        <v>0</v>
      </c>
      <c r="AA24" s="49" t="s">
        <v>59</v>
      </c>
      <c r="AB24" s="49">
        <v>0</v>
      </c>
      <c r="AC24" s="49">
        <f t="shared" si="5"/>
        <v>0</v>
      </c>
      <c r="AD24" s="49">
        <v>0</v>
      </c>
    </row>
    <row r="25" spans="1:30" x14ac:dyDescent="0.15">
      <c r="A25" s="49" t="s">
        <v>95</v>
      </c>
      <c r="B25" s="49">
        <v>0</v>
      </c>
      <c r="C25" s="49">
        <f t="shared" si="0"/>
        <v>0</v>
      </c>
      <c r="D25" s="49">
        <v>0</v>
      </c>
      <c r="F25" s="43"/>
      <c r="G25" s="49" t="s">
        <v>95</v>
      </c>
      <c r="H25" s="49">
        <v>0</v>
      </c>
      <c r="I25" s="49">
        <f t="shared" si="1"/>
        <v>0</v>
      </c>
      <c r="J25" s="49">
        <v>0</v>
      </c>
      <c r="K25" s="43"/>
      <c r="L25" s="49" t="s">
        <v>95</v>
      </c>
      <c r="M25" s="49">
        <v>0</v>
      </c>
      <c r="N25" s="49">
        <f t="shared" si="2"/>
        <v>0</v>
      </c>
      <c r="O25" s="49">
        <v>0</v>
      </c>
      <c r="P25" s="43"/>
      <c r="Q25" s="49" t="s">
        <v>95</v>
      </c>
      <c r="R25" s="49">
        <v>0</v>
      </c>
      <c r="S25" s="49">
        <f t="shared" si="3"/>
        <v>0</v>
      </c>
      <c r="T25" s="49">
        <v>0</v>
      </c>
      <c r="V25" s="49" t="s">
        <v>95</v>
      </c>
      <c r="W25" s="49">
        <v>0</v>
      </c>
      <c r="X25" s="49">
        <f t="shared" si="4"/>
        <v>0</v>
      </c>
      <c r="Y25" s="49">
        <v>0</v>
      </c>
      <c r="AA25" s="49" t="s">
        <v>95</v>
      </c>
      <c r="AB25" s="49">
        <v>0</v>
      </c>
      <c r="AC25" s="49">
        <f t="shared" si="5"/>
        <v>0</v>
      </c>
      <c r="AD25" s="49">
        <v>0</v>
      </c>
    </row>
    <row r="26" spans="1:30" x14ac:dyDescent="0.15">
      <c r="A26" s="49" t="s">
        <v>62</v>
      </c>
      <c r="B26" s="49">
        <v>0</v>
      </c>
      <c r="C26" s="49">
        <f t="shared" si="0"/>
        <v>0</v>
      </c>
      <c r="D26" s="49">
        <v>0</v>
      </c>
      <c r="F26" s="43"/>
      <c r="G26" s="49" t="s">
        <v>62</v>
      </c>
      <c r="H26" s="49">
        <v>0</v>
      </c>
      <c r="I26" s="49">
        <f t="shared" si="1"/>
        <v>0</v>
      </c>
      <c r="J26" s="49">
        <v>0</v>
      </c>
      <c r="K26" s="43"/>
      <c r="L26" s="49" t="s">
        <v>62</v>
      </c>
      <c r="M26" s="49">
        <v>0</v>
      </c>
      <c r="N26" s="49">
        <f t="shared" si="2"/>
        <v>0</v>
      </c>
      <c r="O26" s="49">
        <v>0</v>
      </c>
      <c r="P26" s="43"/>
      <c r="Q26" s="49" t="s">
        <v>62</v>
      </c>
      <c r="R26" s="49">
        <v>0</v>
      </c>
      <c r="S26" s="49">
        <f t="shared" si="3"/>
        <v>0</v>
      </c>
      <c r="T26" s="49">
        <v>0</v>
      </c>
      <c r="V26" s="49" t="s">
        <v>62</v>
      </c>
      <c r="W26" s="49">
        <v>0</v>
      </c>
      <c r="X26" s="49">
        <f t="shared" si="4"/>
        <v>0</v>
      </c>
      <c r="Y26" s="49">
        <v>0</v>
      </c>
      <c r="AA26" s="49" t="s">
        <v>62</v>
      </c>
      <c r="AB26" s="49">
        <v>0</v>
      </c>
      <c r="AC26" s="49">
        <f t="shared" si="5"/>
        <v>0</v>
      </c>
      <c r="AD26" s="49">
        <v>0</v>
      </c>
    </row>
    <row r="27" spans="1:30" x14ac:dyDescent="0.15">
      <c r="A27" s="49" t="s">
        <v>96</v>
      </c>
      <c r="B27" s="49">
        <v>0</v>
      </c>
      <c r="C27" s="49">
        <f t="shared" si="0"/>
        <v>0</v>
      </c>
      <c r="D27" s="49">
        <v>0</v>
      </c>
      <c r="F27" s="43"/>
      <c r="G27" s="49" t="s">
        <v>96</v>
      </c>
      <c r="H27" s="49">
        <v>0</v>
      </c>
      <c r="I27" s="49">
        <f t="shared" si="1"/>
        <v>0</v>
      </c>
      <c r="J27" s="49">
        <v>0</v>
      </c>
      <c r="K27" s="43"/>
      <c r="L27" s="49" t="s">
        <v>96</v>
      </c>
      <c r="M27" s="49">
        <v>0</v>
      </c>
      <c r="N27" s="49">
        <f t="shared" si="2"/>
        <v>0</v>
      </c>
      <c r="O27" s="49">
        <v>0</v>
      </c>
      <c r="P27" s="43"/>
      <c r="Q27" s="49" t="s">
        <v>96</v>
      </c>
      <c r="R27" s="49">
        <v>0</v>
      </c>
      <c r="S27" s="49">
        <f t="shared" si="3"/>
        <v>0</v>
      </c>
      <c r="T27" s="49">
        <v>0</v>
      </c>
      <c r="V27" s="49" t="s">
        <v>96</v>
      </c>
      <c r="W27" s="49">
        <v>0</v>
      </c>
      <c r="X27" s="49">
        <f t="shared" si="4"/>
        <v>0</v>
      </c>
      <c r="Y27" s="49">
        <v>0</v>
      </c>
      <c r="AA27" s="49" t="s">
        <v>96</v>
      </c>
      <c r="AB27" s="49">
        <v>0</v>
      </c>
      <c r="AC27" s="49">
        <f t="shared" si="5"/>
        <v>0</v>
      </c>
      <c r="AD27" s="49">
        <v>0</v>
      </c>
    </row>
    <row r="28" spans="1:30" x14ac:dyDescent="0.15">
      <c r="A28" s="49" t="s">
        <v>49</v>
      </c>
      <c r="B28" s="49">
        <v>0</v>
      </c>
      <c r="C28" s="49">
        <f t="shared" si="0"/>
        <v>0</v>
      </c>
      <c r="D28" s="49">
        <v>0</v>
      </c>
      <c r="F28" s="43"/>
      <c r="G28" s="49" t="s">
        <v>49</v>
      </c>
      <c r="H28" s="49">
        <v>0</v>
      </c>
      <c r="I28" s="49">
        <f t="shared" si="1"/>
        <v>0</v>
      </c>
      <c r="J28" s="49">
        <v>0</v>
      </c>
      <c r="K28" s="43"/>
      <c r="L28" s="49" t="s">
        <v>49</v>
      </c>
      <c r="M28" s="49">
        <v>0</v>
      </c>
      <c r="N28" s="49">
        <f t="shared" si="2"/>
        <v>0</v>
      </c>
      <c r="O28" s="49">
        <v>0</v>
      </c>
      <c r="P28" s="43"/>
      <c r="Q28" s="49" t="s">
        <v>49</v>
      </c>
      <c r="R28" s="49">
        <v>0</v>
      </c>
      <c r="S28" s="49">
        <f t="shared" si="3"/>
        <v>0</v>
      </c>
      <c r="T28" s="49">
        <v>0</v>
      </c>
      <c r="V28" s="49" t="s">
        <v>49</v>
      </c>
      <c r="W28" s="49">
        <v>0</v>
      </c>
      <c r="X28" s="49">
        <f t="shared" si="4"/>
        <v>0</v>
      </c>
      <c r="Y28" s="49">
        <v>0</v>
      </c>
      <c r="AA28" s="49" t="s">
        <v>49</v>
      </c>
      <c r="AB28" s="49">
        <v>0</v>
      </c>
      <c r="AC28" s="49">
        <f t="shared" si="5"/>
        <v>0</v>
      </c>
      <c r="AD28" s="49">
        <v>0</v>
      </c>
    </row>
    <row r="29" spans="1:30" x14ac:dyDescent="0.15">
      <c r="A29" s="50" t="s">
        <v>100</v>
      </c>
      <c r="B29" s="50">
        <f>SUM(B19:B28)</f>
        <v>0</v>
      </c>
      <c r="C29" s="50">
        <f>SUM(C19:C28)</f>
        <v>0</v>
      </c>
      <c r="D29" s="50">
        <f>SUM(D19:D28)</f>
        <v>0</v>
      </c>
      <c r="F29" s="51"/>
      <c r="G29" s="50" t="s">
        <v>100</v>
      </c>
      <c r="H29" s="50">
        <f>SUM(H19:H28)</f>
        <v>0</v>
      </c>
      <c r="I29" s="50">
        <f>SUM(I19:I28)</f>
        <v>0</v>
      </c>
      <c r="J29" s="50">
        <f>SUM(J19:J28)</f>
        <v>0</v>
      </c>
      <c r="K29" s="51"/>
      <c r="L29" s="50" t="s">
        <v>35</v>
      </c>
      <c r="M29" s="50">
        <f>SUM(M19:M28)</f>
        <v>0</v>
      </c>
      <c r="N29" s="50">
        <f>SUM(N19:N28)</f>
        <v>0</v>
      </c>
      <c r="O29" s="50">
        <f>SUM(O19:O28)</f>
        <v>0</v>
      </c>
      <c r="P29" s="51"/>
      <c r="Q29" s="50" t="s">
        <v>100</v>
      </c>
      <c r="R29" s="50">
        <f>SUM(R19:R28)</f>
        <v>0</v>
      </c>
      <c r="S29" s="50">
        <f>SUM(S19:S28)</f>
        <v>0</v>
      </c>
      <c r="T29" s="50">
        <f>SUM(T19:T28)</f>
        <v>0</v>
      </c>
      <c r="V29" s="50" t="s">
        <v>100</v>
      </c>
      <c r="W29" s="50">
        <f>SUM(W19:W28)</f>
        <v>0</v>
      </c>
      <c r="X29" s="50">
        <f>SUM(X19:X28)</f>
        <v>0</v>
      </c>
      <c r="Y29" s="50">
        <f>SUM(Y19:Y28)</f>
        <v>0</v>
      </c>
      <c r="AA29" s="50" t="s">
        <v>35</v>
      </c>
      <c r="AB29" s="50">
        <f>SUM(AB19:AB28)</f>
        <v>0</v>
      </c>
      <c r="AC29" s="50">
        <f>SUM(AC19:AC28)</f>
        <v>0</v>
      </c>
      <c r="AD29" s="50">
        <f>SUM(AD19:AD28)</f>
        <v>0</v>
      </c>
    </row>
    <row r="30" spans="1:30" x14ac:dyDescent="0.15">
      <c r="A30" s="50" t="s">
        <v>101</v>
      </c>
      <c r="B30" s="74">
        <f>B29-C29-D29</f>
        <v>0</v>
      </c>
      <c r="C30" s="74"/>
      <c r="D30" s="74"/>
      <c r="E30" s="52"/>
      <c r="F30" s="52"/>
      <c r="G30" s="50" t="s">
        <v>101</v>
      </c>
      <c r="H30" s="70">
        <f>H29-I29-J29</f>
        <v>0</v>
      </c>
      <c r="I30" s="71"/>
      <c r="J30" s="72"/>
      <c r="K30" s="53"/>
      <c r="L30" s="50" t="s">
        <v>101</v>
      </c>
      <c r="M30" s="70">
        <f>M29-N29-O29</f>
        <v>0</v>
      </c>
      <c r="N30" s="71"/>
      <c r="O30" s="72"/>
      <c r="P30" s="53"/>
      <c r="Q30" s="50" t="s">
        <v>101</v>
      </c>
      <c r="R30" s="70">
        <f>R29-S29-T29</f>
        <v>0</v>
      </c>
      <c r="S30" s="71"/>
      <c r="T30" s="72"/>
      <c r="V30" s="50" t="s">
        <v>101</v>
      </c>
      <c r="W30" s="70">
        <f>X29+Y29-W29</f>
        <v>0</v>
      </c>
      <c r="X30" s="71"/>
      <c r="Y30" s="72"/>
      <c r="AA30" s="50" t="s">
        <v>101</v>
      </c>
      <c r="AB30" s="70">
        <f>AB29-AC29-AD29</f>
        <v>0</v>
      </c>
      <c r="AC30" s="71"/>
      <c r="AD30" s="72"/>
    </row>
    <row r="31" spans="1:30" x14ac:dyDescent="0.15">
      <c r="V31" s="29"/>
      <c r="W31" s="29"/>
      <c r="X31" s="29"/>
      <c r="Y31" s="29"/>
    </row>
    <row r="32" spans="1:30" x14ac:dyDescent="0.15">
      <c r="A32" s="43"/>
      <c r="B32" s="43"/>
      <c r="C32" s="43"/>
      <c r="D32" s="43"/>
      <c r="E32" s="43"/>
      <c r="F32" s="43"/>
      <c r="Q32" s="43"/>
      <c r="R32" s="43"/>
      <c r="S32" s="43"/>
      <c r="T32" s="43"/>
      <c r="U32" s="43"/>
      <c r="V32" s="43"/>
      <c r="W32" s="43"/>
      <c r="X32" s="43"/>
      <c r="Y32" s="43"/>
    </row>
    <row r="33" spans="1:25" x14ac:dyDescent="0.15">
      <c r="A33" s="43"/>
      <c r="B33" s="43"/>
      <c r="C33" s="43"/>
      <c r="D33" s="43"/>
      <c r="E33" s="43"/>
      <c r="F33" s="43"/>
      <c r="Q33" s="43"/>
      <c r="R33" s="43"/>
      <c r="S33" s="43"/>
      <c r="T33" s="43"/>
      <c r="U33" s="43"/>
      <c r="V33" s="43"/>
      <c r="W33" s="43"/>
      <c r="X33" s="43"/>
      <c r="Y33" s="43"/>
    </row>
    <row r="34" spans="1:25" x14ac:dyDescent="0.15">
      <c r="A34" s="43"/>
      <c r="B34" s="43"/>
      <c r="C34" s="43"/>
      <c r="D34" s="43"/>
      <c r="E34" s="43"/>
      <c r="F34" s="43"/>
      <c r="Q34" s="43"/>
      <c r="R34" s="43"/>
      <c r="S34" s="43"/>
      <c r="T34" s="43"/>
      <c r="U34" s="43"/>
      <c r="V34" s="43"/>
      <c r="W34" s="43"/>
      <c r="X34" s="43"/>
      <c r="Y34" s="43"/>
    </row>
  </sheetData>
  <mergeCells count="13">
    <mergeCell ref="A17:D17"/>
    <mergeCell ref="B30:D30"/>
    <mergeCell ref="W30:Y30"/>
    <mergeCell ref="B1:G1"/>
    <mergeCell ref="G17:J17"/>
    <mergeCell ref="Q17:T17"/>
    <mergeCell ref="H30:J30"/>
    <mergeCell ref="R30:T30"/>
    <mergeCell ref="AA17:AD17"/>
    <mergeCell ref="AB30:AD30"/>
    <mergeCell ref="V17:Y17"/>
    <mergeCell ref="L17:O17"/>
    <mergeCell ref="M30:O30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opLeftCell="A51" workbookViewId="0">
      <selection activeCell="D19" sqref="D19"/>
    </sheetView>
  </sheetViews>
  <sheetFormatPr defaultRowHeight="13.5" x14ac:dyDescent="0.15"/>
  <cols>
    <col min="1" max="1" width="10.5" bestFit="1" customWidth="1"/>
    <col min="2" max="2" width="7.5" bestFit="1" customWidth="1"/>
    <col min="3" max="3" width="28.875" bestFit="1" customWidth="1"/>
  </cols>
  <sheetData>
    <row r="1" spans="2:3" x14ac:dyDescent="0.15">
      <c r="B1" s="76" t="s">
        <v>109</v>
      </c>
      <c r="C1" s="76"/>
    </row>
    <row r="2" spans="2:3" x14ac:dyDescent="0.15">
      <c r="B2">
        <v>5000</v>
      </c>
      <c r="C2" t="s">
        <v>110</v>
      </c>
    </row>
    <row r="3" spans="2:3" x14ac:dyDescent="0.15">
      <c r="B3">
        <v>500</v>
      </c>
      <c r="C3" t="s">
        <v>111</v>
      </c>
    </row>
    <row r="4" spans="2:3" x14ac:dyDescent="0.15">
      <c r="B4">
        <v>800</v>
      </c>
      <c r="C4" t="s">
        <v>112</v>
      </c>
    </row>
    <row r="5" spans="2:3" x14ac:dyDescent="0.15">
      <c r="B5">
        <v>400</v>
      </c>
      <c r="C5" t="s">
        <v>113</v>
      </c>
    </row>
    <row r="6" spans="2:3" x14ac:dyDescent="0.15">
      <c r="B6">
        <v>800</v>
      </c>
      <c r="C6" t="s">
        <v>114</v>
      </c>
    </row>
    <row r="7" spans="2:3" x14ac:dyDescent="0.15">
      <c r="B7">
        <v>-4825</v>
      </c>
      <c r="C7" t="s">
        <v>115</v>
      </c>
    </row>
    <row r="8" spans="2:3" x14ac:dyDescent="0.15">
      <c r="B8">
        <v>9000</v>
      </c>
      <c r="C8" t="s">
        <v>116</v>
      </c>
    </row>
    <row r="9" spans="2:3" x14ac:dyDescent="0.15">
      <c r="B9">
        <v>-4800</v>
      </c>
      <c r="C9" t="s">
        <v>117</v>
      </c>
    </row>
    <row r="10" spans="2:3" x14ac:dyDescent="0.15">
      <c r="B10">
        <v>17192</v>
      </c>
      <c r="C10" t="s">
        <v>118</v>
      </c>
    </row>
    <row r="11" spans="2:3" x14ac:dyDescent="0.15">
      <c r="B11">
        <v>-2400</v>
      </c>
      <c r="C11" t="s">
        <v>119</v>
      </c>
    </row>
    <row r="12" spans="2:3" x14ac:dyDescent="0.15">
      <c r="B12">
        <v>-2500</v>
      </c>
      <c r="C12" t="s">
        <v>120</v>
      </c>
    </row>
    <row r="13" spans="2:3" x14ac:dyDescent="0.15">
      <c r="B13">
        <v>0</v>
      </c>
      <c r="C13" t="s">
        <v>121</v>
      </c>
    </row>
    <row r="14" spans="2:3" x14ac:dyDescent="0.15">
      <c r="B14">
        <v>0</v>
      </c>
      <c r="C14" t="s">
        <v>122</v>
      </c>
    </row>
    <row r="15" spans="2:3" x14ac:dyDescent="0.15">
      <c r="B15">
        <v>1200</v>
      </c>
      <c r="C15" t="s">
        <v>123</v>
      </c>
    </row>
    <row r="16" spans="2:3" x14ac:dyDescent="0.15">
      <c r="B16">
        <v>-173</v>
      </c>
      <c r="C16" t="s">
        <v>124</v>
      </c>
    </row>
    <row r="17" spans="1:3" x14ac:dyDescent="0.15">
      <c r="B17">
        <v>-38500</v>
      </c>
      <c r="C17" t="s">
        <v>130</v>
      </c>
    </row>
    <row r="18" spans="1:3" x14ac:dyDescent="0.15">
      <c r="B18">
        <v>1000</v>
      </c>
      <c r="C18" t="s">
        <v>125</v>
      </c>
    </row>
    <row r="19" spans="1:3" x14ac:dyDescent="0.15">
      <c r="B19">
        <v>500</v>
      </c>
      <c r="C19" t="s">
        <v>126</v>
      </c>
    </row>
    <row r="20" spans="1:3" x14ac:dyDescent="0.15">
      <c r="A20" s="54">
        <v>43223</v>
      </c>
      <c r="B20">
        <v>5000</v>
      </c>
      <c r="C20" t="s">
        <v>131</v>
      </c>
    </row>
    <row r="21" spans="1:3" x14ac:dyDescent="0.15">
      <c r="A21" s="54">
        <v>43238</v>
      </c>
      <c r="B21">
        <v>25000</v>
      </c>
      <c r="C21" t="s">
        <v>128</v>
      </c>
    </row>
    <row r="22" spans="1:3" x14ac:dyDescent="0.15">
      <c r="A22" s="54">
        <v>43239</v>
      </c>
      <c r="B22">
        <v>-4800</v>
      </c>
      <c r="C22" t="s">
        <v>127</v>
      </c>
    </row>
    <row r="23" spans="1:3" x14ac:dyDescent="0.15">
      <c r="A23" s="54">
        <v>43240</v>
      </c>
      <c r="B23">
        <v>-5000</v>
      </c>
      <c r="C23" t="s">
        <v>129</v>
      </c>
    </row>
  </sheetData>
  <mergeCells count="1">
    <mergeCell ref="B1:C1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C3" sqref="C3"/>
    </sheetView>
  </sheetViews>
  <sheetFormatPr defaultRowHeight="13.5" x14ac:dyDescent="0.15"/>
  <cols>
    <col min="6" max="6" width="10.125" customWidth="1"/>
  </cols>
  <sheetData>
    <row r="1" spans="1:8" x14ac:dyDescent="0.15">
      <c r="A1" t="s">
        <v>136</v>
      </c>
      <c r="B1" t="s">
        <v>137</v>
      </c>
      <c r="C1" t="s">
        <v>135</v>
      </c>
      <c r="D1" t="s">
        <v>140</v>
      </c>
      <c r="E1" t="s">
        <v>139</v>
      </c>
      <c r="F1" t="s">
        <v>138</v>
      </c>
      <c r="G1" t="s">
        <v>141</v>
      </c>
      <c r="H1" t="s">
        <v>142</v>
      </c>
    </row>
    <row r="2" spans="1:8" x14ac:dyDescent="0.15">
      <c r="A2">
        <v>0.12</v>
      </c>
      <c r="B2">
        <v>43</v>
      </c>
      <c r="C2">
        <v>8220</v>
      </c>
      <c r="D2">
        <f>C2*A2</f>
        <v>986.4</v>
      </c>
      <c r="E2">
        <v>4000</v>
      </c>
      <c r="F2">
        <f>(C2-D2-E2)/43</f>
        <v>75.2</v>
      </c>
      <c r="G2">
        <f>F2*B2</f>
        <v>3233.6</v>
      </c>
      <c r="H2">
        <f>E2*A2</f>
        <v>480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总账</vt:lpstr>
      <vt:lpstr>赔率</vt:lpstr>
      <vt:lpstr>结算模版</vt:lpstr>
      <vt:lpstr>易明的账</vt:lpstr>
      <vt:lpstr>特码外抛公式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2018-05-27T08:08:28Z</dcterms:modified>
</cp:coreProperties>
</file>