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1000" windowHeight="9525" tabRatio="600" firstSheet="0" activeTab="1" autoFilterDateGrouping="1"/>
  </bookViews>
  <sheets>
    <sheet name="origin" sheetId="1" state="visible" r:id="rId1"/>
    <sheet name="pivoted!" sheetId="2" state="visible" r:id="rId2"/>
  </sheets>
  <definedNames>
    <definedName name="测试另一个sheet">'pivoted!'!#REF!</definedName>
    <definedName name="计算机成绩">origin!$C$3:$C$12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_ "/>
  </numFmts>
  <fonts count="24">
    <font>
      <name val="宋体"/>
      <charset val="134"/>
      <color theme="1"/>
      <sz val="11"/>
      <scheme val="minor"/>
    </font>
    <font>
      <name val="华文仿宋"/>
      <charset val="134"/>
      <b val="1"/>
      <color indexed="8"/>
      <sz val="18"/>
    </font>
    <font>
      <name val="宋体"/>
      <charset val="134"/>
      <b val="1"/>
      <color rgb="FF00B050"/>
      <sz val="12"/>
    </font>
    <font>
      <name val="宋体"/>
      <charset val="134"/>
      <b val="1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 style="thin">
        <color indexed="12"/>
      </bottom>
      <diagonal/>
    </border>
    <border>
      <left/>
      <right/>
      <top style="thick">
        <color indexed="12"/>
      </top>
      <bottom style="thin">
        <color indexed="12"/>
      </bottom>
      <diagonal/>
    </border>
    <border>
      <left/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/>
      <top style="thin">
        <color indexed="12"/>
      </top>
      <bottom style="thick">
        <color indexed="12"/>
      </bottom>
      <diagonal/>
    </border>
    <border>
      <left/>
      <right/>
      <top style="thin">
        <color indexed="12"/>
      </top>
      <bottom style="thick">
        <color indexed="12"/>
      </bottom>
      <diagonal/>
    </border>
    <border>
      <left/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ck">
        <color indexed="1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12"/>
      </top>
      <bottom/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/>
      <top/>
      <bottom/>
      <diagonal/>
    </border>
    <border>
      <left style="thick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/>
      <right/>
      <top style="thick">
        <color indexed="12"/>
      </top>
      <bottom/>
      <diagonal/>
    </border>
    <border>
      <left/>
      <right style="thin">
        <color indexed="12"/>
      </right>
      <top style="thick">
        <color indexed="12"/>
      </top>
      <bottom/>
      <diagonal/>
    </border>
  </borders>
  <cellStyleXfs count="49">
    <xf numFmtId="0" fontId="4" fillId="0" borderId="0"/>
    <xf numFmtId="43" fontId="4" fillId="0" borderId="0" applyAlignment="1">
      <alignment vertical="center"/>
    </xf>
    <xf numFmtId="44" fontId="4" fillId="0" borderId="0" applyAlignment="1">
      <alignment vertical="center"/>
    </xf>
    <xf numFmtId="9" fontId="4" fillId="0" borderId="0" applyAlignment="1">
      <alignment vertical="center"/>
    </xf>
    <xf numFmtId="41" fontId="4" fillId="0" borderId="0" applyAlignment="1">
      <alignment vertical="center"/>
    </xf>
    <xf numFmtId="42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4" fillId="3" borderId="25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26" applyAlignment="1">
      <alignment vertical="center"/>
    </xf>
    <xf numFmtId="0" fontId="11" fillId="0" borderId="26" applyAlignment="1">
      <alignment vertical="center"/>
    </xf>
    <xf numFmtId="0" fontId="12" fillId="0" borderId="27" applyAlignment="1">
      <alignment vertical="center"/>
    </xf>
    <xf numFmtId="0" fontId="12" fillId="0" borderId="0" applyAlignment="1">
      <alignment vertical="center"/>
    </xf>
    <xf numFmtId="0" fontId="13" fillId="4" borderId="28" applyAlignment="1">
      <alignment vertical="center"/>
    </xf>
    <xf numFmtId="0" fontId="14" fillId="5" borderId="29" applyAlignment="1">
      <alignment vertical="center"/>
    </xf>
    <xf numFmtId="0" fontId="15" fillId="5" borderId="28" applyAlignment="1">
      <alignment vertical="center"/>
    </xf>
    <xf numFmtId="0" fontId="16" fillId="6" borderId="30" applyAlignment="1">
      <alignment vertical="center"/>
    </xf>
    <xf numFmtId="0" fontId="17" fillId="0" borderId="31" applyAlignment="1">
      <alignment vertical="center"/>
    </xf>
    <xf numFmtId="0" fontId="18" fillId="0" borderId="32" applyAlignment="1">
      <alignment vertical="center"/>
    </xf>
    <xf numFmtId="0" fontId="19" fillId="7" borderId="0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3" fillId="11" borderId="0" applyAlignment="1">
      <alignment vertical="center"/>
    </xf>
    <xf numFmtId="0" fontId="23" fillId="12" borderId="0" applyAlignment="1">
      <alignment vertical="center"/>
    </xf>
    <xf numFmtId="0" fontId="22" fillId="13" borderId="0" applyAlignment="1">
      <alignment vertical="center"/>
    </xf>
    <xf numFmtId="0" fontId="22" fillId="14" borderId="0" applyAlignment="1">
      <alignment vertical="center"/>
    </xf>
    <xf numFmtId="0" fontId="23" fillId="15" borderId="0" applyAlignment="1">
      <alignment vertical="center"/>
    </xf>
    <xf numFmtId="0" fontId="23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3" fillId="19" borderId="0" applyAlignment="1">
      <alignment vertical="center"/>
    </xf>
    <xf numFmtId="0" fontId="23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3" fillId="23" borderId="0" applyAlignment="1">
      <alignment vertical="center"/>
    </xf>
    <xf numFmtId="0" fontId="23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3" fillId="27" borderId="0" applyAlignment="1">
      <alignment vertical="center"/>
    </xf>
    <xf numFmtId="0" fontId="23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3" fillId="31" borderId="0" applyAlignment="1">
      <alignment vertical="center"/>
    </xf>
    <xf numFmtId="0" fontId="23" fillId="32" borderId="0" applyAlignment="1">
      <alignment vertical="center"/>
    </xf>
    <xf numFmtId="0" fontId="22" fillId="33" borderId="0" applyAlignment="1">
      <alignment vertical="center"/>
    </xf>
  </cellStyleXfs>
  <cellXfs count="58">
    <xf numFmtId="0" fontId="0" fillId="0" borderId="0" pivotButton="0" quotePrefix="0" xfId="0"/>
    <xf numFmtId="0" fontId="0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pivotButton="0" quotePrefix="0" xfId="0"/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164" fontId="0" fillId="0" borderId="8" pivotButton="0" quotePrefix="0" xfId="0"/>
    <xf numFmtId="0" fontId="0" fillId="0" borderId="8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2" pivotButton="0" quotePrefix="0" xfId="0"/>
    <xf numFmtId="164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0" fillId="2" borderId="17" pivotButton="0" quotePrefix="0" xfId="0"/>
    <xf numFmtId="0" fontId="0" fillId="2" borderId="18" pivotButton="0" quotePrefix="0" xfId="0"/>
    <xf numFmtId="0" fontId="0" fillId="0" borderId="7" pivotButton="0" quotePrefix="0" xfId="0"/>
    <xf numFmtId="14" fontId="0" fillId="0" borderId="8" pivotButton="0" quotePrefix="0" xfId="0"/>
    <xf numFmtId="164" fontId="0" fillId="0" borderId="8" applyAlignment="1" pivotButton="0" quotePrefix="0" xfId="0">
      <alignment horizontal="center" vertical="center"/>
    </xf>
    <xf numFmtId="164" fontId="2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wrapText="1"/>
    </xf>
    <xf numFmtId="0" fontId="0" fillId="0" borderId="19" pivotButton="0" quotePrefix="0" xfId="0"/>
    <xf numFmtId="0" fontId="0" fillId="0" borderId="13" pivotButton="0" quotePrefix="0" xfId="0"/>
    <xf numFmtId="14" fontId="0" fillId="0" borderId="13" pivotButton="0" quotePrefix="0" xfId="0"/>
    <xf numFmtId="164" fontId="2" fillId="0" borderId="13" applyAlignment="1" pivotButton="0" quotePrefix="0" xfId="0">
      <alignment horizontal="center" vertical="center"/>
    </xf>
    <xf numFmtId="164" fontId="0" fillId="0" borderId="13" pivotButton="0" quotePrefix="0" xfId="0"/>
    <xf numFmtId="0" fontId="0" fillId="0" borderId="20" pivotButton="0" quotePrefix="0" xfId="0"/>
    <xf numFmtId="0" fontId="0" fillId="2" borderId="21" pivotButton="0" quotePrefix="0" xfId="0"/>
    <xf numFmtId="0" fontId="0" fillId="0" borderId="8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23" pivotButton="0" quotePrefix="0" xfId="0"/>
    <xf numFmtId="0" fontId="3" fillId="0" borderId="8" pivotButton="0" quotePrefix="0" xfId="0"/>
    <xf numFmtId="0" fontId="0" fillId="0" borderId="24" pivotButton="0" quotePrefix="0" xfId="0"/>
    <xf numFmtId="0" fontId="0" fillId="0" borderId="7" pivotButton="0" quotePrefix="1" xfId="0"/>
    <xf numFmtId="0" fontId="0" fillId="0" borderId="19" pivotButton="0" quotePrefix="1" xfId="0"/>
    <xf numFmtId="0" fontId="0" fillId="0" borderId="16" pivotButton="0" quotePrefix="0" xfId="0"/>
    <xf numFmtId="164" fontId="0" fillId="0" borderId="8" applyAlignment="1" pivotButton="0" quotePrefix="0" xfId="0">
      <alignment horizontal="center" vertical="center"/>
    </xf>
    <xf numFmtId="164" fontId="0" fillId="0" borderId="8" pivotButton="0" quotePrefix="0" xfId="0"/>
    <xf numFmtId="164" fontId="2" fillId="0" borderId="8" applyAlignment="1" pivotButton="0" quotePrefix="0" xfId="0">
      <alignment horizontal="center" vertical="center"/>
    </xf>
    <xf numFmtId="164" fontId="0" fillId="0" borderId="13" applyAlignment="1" pivotButton="0" quotePrefix="0" xfId="0">
      <alignment horizontal="center" vertical="center"/>
    </xf>
    <xf numFmtId="164" fontId="2" fillId="0" borderId="13" applyAlignment="1" pivotButton="0" quotePrefix="0" xfId="0">
      <alignment horizontal="center" vertical="center"/>
    </xf>
    <xf numFmtId="164" fontId="0" fillId="0" borderId="13" pivotButton="0" quotePrefix="0" xfId="0"/>
    <xf numFmtId="0" fontId="0" fillId="0" borderId="20" applyAlignment="1" pivotButton="0" quotePrefix="0" xfId="0">
      <alignment horizontal="center" vertical="center"/>
    </xf>
    <xf numFmtId="164" fontId="0" fillId="0" borderId="12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34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5" pivotButton="0" quotePrefix="0" xfId="0"/>
    <xf numFmtId="0" fontId="0" fillId="2" borderId="36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2">
    <dxf>
      <border>
        <left/>
        <right style="thin">
          <color indexed="12"/>
        </right>
        <top style="thin">
          <color indexed="12"/>
        </top>
        <bottom style="thin">
          <color indexed="12"/>
        </bottom>
      </border>
    </dxf>
    <dxf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numFmt numFmtId="14" formatCode="yyyy/m/d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numFmt numFmtId="176" formatCode="0.0_ 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numFmt numFmtId="176" formatCode="0.0_ 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alignment horizontal="center" vertical="center"/>
      <border>
        <left style="thin">
          <color indexed="12"/>
        </left>
        <right/>
        <top style="thin">
          <color indexed="12"/>
        </top>
        <bottom style="thin">
          <color indexed="12"/>
        </bottom>
      </border>
    </dxf>
    <dxf>
      <font>
        <b val="1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表2" displayName="表2" ref="A2:I12" headerRowCount="1" totalsRowShown="0">
  <autoFilter ref="A2:K12"/>
  <tableColumns count="9">
    <tableColumn id="1" name="Number"/>
    <tableColumn id="2" name="Course"/>
    <tableColumn id="3" name="Computer"/>
    <tableColumn id="4" name="English"/>
    <tableColumn id="5" name="Math"/>
    <tableColumn id="6" name="Total"/>
    <tableColumn id="7" name="Avg"/>
    <tableColumn id="8" name="Ranking"/>
    <tableColumn id="9" name="Grad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7"/>
  <sheetViews>
    <sheetView workbookViewId="0">
      <selection activeCell="A14" sqref="A14:D17"/>
    </sheetView>
  </sheetViews>
  <sheetFormatPr baseColWidth="8" defaultColWidth="9" defaultRowHeight="13.5"/>
  <cols>
    <col width="15" customWidth="1" min="1" max="1"/>
    <col width="30" customWidth="1" min="2" max="2"/>
    <col width="12" customWidth="1" min="3" max="3"/>
    <col width="11.0916666666667" customWidth="1" min="4" max="4"/>
    <col width="13" customWidth="1" min="5" max="5"/>
    <col width="13" customWidth="1" min="6" max="7"/>
    <col width="9" customWidth="1" min="7" max="7"/>
    <col width="13" customWidth="1" min="8" max="8"/>
    <col width="13" customWidth="1" min="9" max="9"/>
    <col width="13" customWidth="1" min="10" max="10"/>
    <col width="13" customWidth="1" min="11" max="11"/>
  </cols>
  <sheetData>
    <row r="1" ht="23.25" customHeight="1">
      <c r="A1" s="17" t="inlineStr">
        <is>
          <t>Scores</t>
        </is>
      </c>
      <c r="B1" s="40" t="n"/>
      <c r="C1" s="40" t="n"/>
      <c r="D1" s="40" t="n"/>
      <c r="E1" s="40" t="n"/>
      <c r="F1" s="40" t="n"/>
      <c r="G1" s="40" t="n"/>
      <c r="H1" s="40" t="n"/>
      <c r="I1" s="40" t="n"/>
    </row>
    <row r="2" ht="14.25" customHeight="1">
      <c r="A2" s="18" t="inlineStr">
        <is>
          <t>Number</t>
        </is>
      </c>
      <c r="B2" s="19" t="inlineStr">
        <is>
          <t>Course</t>
        </is>
      </c>
      <c r="C2" s="19" t="inlineStr">
        <is>
          <t>Computer</t>
        </is>
      </c>
      <c r="D2" s="19" t="inlineStr">
        <is>
          <t>English</t>
        </is>
      </c>
      <c r="E2" s="19" t="inlineStr">
        <is>
          <t>Math</t>
        </is>
      </c>
      <c r="F2" s="19" t="inlineStr">
        <is>
          <t>Total</t>
        </is>
      </c>
      <c r="G2" s="19" t="inlineStr">
        <is>
          <t>Avg</t>
        </is>
      </c>
      <c r="H2" s="19" t="inlineStr">
        <is>
          <t>Ranking</t>
        </is>
      </c>
      <c r="I2" s="31" t="inlineStr">
        <is>
          <t>Grade</t>
        </is>
      </c>
    </row>
    <row r="3">
      <c r="A3" s="38" t="inlineStr">
        <is>
          <t>0126001</t>
        </is>
      </c>
      <c r="B3" s="9" t="inlineStr">
        <is>
          <t>Financial</t>
        </is>
      </c>
      <c r="C3" s="41" t="n">
        <v>90</v>
      </c>
      <c r="D3" s="41" t="n">
        <v>85</v>
      </c>
      <c r="E3" s="41" t="n">
        <v>86</v>
      </c>
      <c r="F3" s="42">
        <f>SUM(C3:E3)</f>
        <v/>
      </c>
      <c r="G3" s="42">
        <f>AVERAGE(C3:E3)</f>
        <v/>
      </c>
      <c r="H3" s="32">
        <f>RANK(G3,$G$3:$G$12,0)</f>
        <v/>
      </c>
      <c r="I3" s="33">
        <f>IF(G3&gt;=60,"pass","fail")</f>
        <v/>
      </c>
    </row>
    <row r="4" ht="14.25" customHeight="1">
      <c r="A4" s="38" t="inlineStr">
        <is>
          <t>0126002</t>
        </is>
      </c>
      <c r="B4" s="9" t="inlineStr">
        <is>
          <t>Financial</t>
        </is>
      </c>
      <c r="C4" s="43" t="n">
        <v>91</v>
      </c>
      <c r="D4" s="41" t="n">
        <v>82</v>
      </c>
      <c r="E4" s="41" t="n">
        <v>83</v>
      </c>
      <c r="F4" s="42">
        <f>SUM(C4:E4)</f>
        <v/>
      </c>
      <c r="G4" s="42">
        <f>AVERAGE(C4:E4)</f>
        <v/>
      </c>
      <c r="H4" s="32">
        <f>RANK(G4,$G$3:$G$12,0)</f>
        <v/>
      </c>
      <c r="I4" s="33">
        <f>IF(G4&gt;=60,"pass","fail")</f>
        <v/>
      </c>
    </row>
    <row r="5">
      <c r="A5" s="38" t="inlineStr">
        <is>
          <t>0126003</t>
        </is>
      </c>
      <c r="B5" s="9" t="inlineStr">
        <is>
          <t>Financial</t>
        </is>
      </c>
      <c r="C5" s="41" t="n">
        <v>74</v>
      </c>
      <c r="D5" s="41" t="n">
        <v>86</v>
      </c>
      <c r="E5" s="41" t="n">
        <v>77</v>
      </c>
      <c r="F5" s="42">
        <f>SUM(C5:E5)</f>
        <v/>
      </c>
      <c r="G5" s="42">
        <f>AVERAGE(C5:E5)</f>
        <v/>
      </c>
      <c r="H5" s="32">
        <f>RANK(G5,$G$3:$G$12,0)</f>
        <v/>
      </c>
      <c r="I5" s="33">
        <f>IF(G5&gt;=60,"pass","fail")</f>
        <v/>
      </c>
    </row>
    <row r="6" ht="48" customHeight="1">
      <c r="A6" s="38" t="inlineStr">
        <is>
          <t>0126004</t>
        </is>
      </c>
      <c r="B6" s="9" t="inlineStr">
        <is>
          <t>Law</t>
        </is>
      </c>
      <c r="C6" s="41" t="n">
        <v>80</v>
      </c>
      <c r="D6" s="41" t="n">
        <v>52</v>
      </c>
      <c r="E6" s="43" t="n">
        <v>88</v>
      </c>
      <c r="F6" s="42">
        <f>SUM(C6:E6)</f>
        <v/>
      </c>
      <c r="G6" s="42">
        <f>AVERAGE(C6:E6)</f>
        <v/>
      </c>
      <c r="H6" s="32">
        <f>RANK(G6,$G$3:$G$12,0)</f>
        <v/>
      </c>
      <c r="I6" s="33">
        <f>IF(G6&gt;=60,"pass","fail")</f>
        <v/>
      </c>
    </row>
    <row r="7">
      <c r="A7" s="38" t="inlineStr">
        <is>
          <t>0126005</t>
        </is>
      </c>
      <c r="B7" s="9" t="inlineStr">
        <is>
          <t>Law</t>
        </is>
      </c>
      <c r="C7" s="41" t="n">
        <v>78</v>
      </c>
      <c r="D7" s="41" t="n">
        <v>68</v>
      </c>
      <c r="E7" s="41" t="n">
        <v>86</v>
      </c>
      <c r="F7" s="42">
        <f>SUM(C7:E7)</f>
        <v/>
      </c>
      <c r="G7" s="42">
        <f>AVERAGE(C7:E7)</f>
        <v/>
      </c>
      <c r="H7" s="32">
        <f>RANK(G7,$G$3:$G$12,0)</f>
        <v/>
      </c>
      <c r="I7" s="33">
        <f>IF(G7&gt;=60,"pass","fail")</f>
        <v/>
      </c>
    </row>
    <row r="8">
      <c r="A8" s="38" t="inlineStr">
        <is>
          <t>0126006</t>
        </is>
      </c>
      <c r="B8" s="9" t="inlineStr">
        <is>
          <t>Law</t>
        </is>
      </c>
      <c r="C8" s="41" t="n">
        <v>67</v>
      </c>
      <c r="D8" s="41" t="n">
        <v>65</v>
      </c>
      <c r="E8" s="41" t="n">
        <v>44</v>
      </c>
      <c r="F8" s="42">
        <f>SUM(C8:E8)</f>
        <v/>
      </c>
      <c r="G8" s="42">
        <f>AVERAGE(C8:E8)</f>
        <v/>
      </c>
      <c r="H8" s="32">
        <f>RANK(G8,$G$3:$G$12,0)</f>
        <v/>
      </c>
      <c r="I8" s="33">
        <f>IF(G8&gt;=60,"pass","fail")</f>
        <v/>
      </c>
    </row>
    <row r="9">
      <c r="A9" s="38" t="inlineStr">
        <is>
          <t>0126007</t>
        </is>
      </c>
      <c r="B9" s="9" t="inlineStr">
        <is>
          <t>Law</t>
        </is>
      </c>
      <c r="C9" s="41" t="n">
        <v>82</v>
      </c>
      <c r="D9" s="41" t="n">
        <v>83</v>
      </c>
      <c r="E9" s="41" t="n">
        <v>81</v>
      </c>
      <c r="F9" s="42">
        <f>SUM(C9:E9)</f>
        <v/>
      </c>
      <c r="G9" s="42">
        <f>AVERAGE(C9:E9)</f>
        <v/>
      </c>
      <c r="H9" s="32">
        <f>RANK(G9,$G$3:$G$12,0)</f>
        <v/>
      </c>
      <c r="I9" s="33">
        <f>IF(G9&gt;=60,"pass","fail")</f>
        <v/>
      </c>
    </row>
    <row r="10">
      <c r="A10" s="38" t="inlineStr">
        <is>
          <t>0126008</t>
        </is>
      </c>
      <c r="B10" s="9" t="inlineStr">
        <is>
          <t>Political</t>
        </is>
      </c>
      <c r="C10" s="41" t="n">
        <v>56</v>
      </c>
      <c r="D10" s="41" t="n">
        <v>42</v>
      </c>
      <c r="E10" s="41" t="n">
        <v>66</v>
      </c>
      <c r="F10" s="42">
        <f>SUM(C10:E10)</f>
        <v/>
      </c>
      <c r="G10" s="42">
        <f>AVERAGE(C10:E10)</f>
        <v/>
      </c>
      <c r="H10" s="32">
        <f>RANK(G10,$G$3:$G$12,0)</f>
        <v/>
      </c>
      <c r="I10" s="33">
        <f>IF(G10&gt;=60,"pass","fail")</f>
        <v/>
      </c>
    </row>
    <row r="11">
      <c r="A11" s="38" t="inlineStr">
        <is>
          <t>0126009</t>
        </is>
      </c>
      <c r="B11" s="9" t="inlineStr">
        <is>
          <t>Political</t>
        </is>
      </c>
      <c r="C11" s="41" t="n">
        <v>69</v>
      </c>
      <c r="D11" s="41" t="n">
        <v>87</v>
      </c>
      <c r="E11" s="41" t="n">
        <v>85</v>
      </c>
      <c r="F11" s="42">
        <f>SUM(C11:E11)</f>
        <v/>
      </c>
      <c r="G11" s="42">
        <f>AVERAGE(C11:E11)</f>
        <v/>
      </c>
      <c r="H11" s="32">
        <f>RANK(G11,$G$3:$G$12,0)</f>
        <v/>
      </c>
      <c r="I11" s="33">
        <f>IF(G11&gt;=60,"pass","fail")</f>
        <v/>
      </c>
    </row>
    <row r="12" ht="14.25" customHeight="1">
      <c r="A12" s="39" t="inlineStr">
        <is>
          <t>0126010</t>
        </is>
      </c>
      <c r="B12" s="9" t="inlineStr">
        <is>
          <t>Political</t>
        </is>
      </c>
      <c r="C12" s="44" t="n">
        <v>81</v>
      </c>
      <c r="D12" s="45" t="n">
        <v>95</v>
      </c>
      <c r="E12" s="45" t="n">
        <v>88</v>
      </c>
      <c r="F12" s="46">
        <f>SUM(C12:E12)</f>
        <v/>
      </c>
      <c r="G12" s="46">
        <f>AVERAGE(C12:E12)</f>
        <v/>
      </c>
      <c r="H12" s="34">
        <f>RANK(G12,$G$3:$G$12,0)</f>
        <v/>
      </c>
      <c r="I12" s="33">
        <f>IF(G12&gt;=60,"pass","fail")</f>
        <v/>
      </c>
    </row>
    <row r="13">
      <c r="A13" s="30" t="n"/>
      <c r="B13" s="9" t="n"/>
      <c r="C13" s="9" t="n"/>
      <c r="D13" s="9" t="n"/>
      <c r="E13" s="9" t="n"/>
      <c r="F13" s="9" t="n"/>
      <c r="G13" s="9" t="n"/>
      <c r="H13" s="9" t="n"/>
      <c r="I13" s="35" t="n"/>
    </row>
    <row r="14">
      <c r="A14" s="47" t="inlineStr">
        <is>
          <t>High</t>
        </is>
      </c>
      <c r="B14" s="20" t="n"/>
      <c r="C14" s="42">
        <f>MAX(计算机成绩)</f>
        <v/>
      </c>
      <c r="D14" s="42">
        <f>MAX(D3:D12)</f>
        <v/>
      </c>
      <c r="E14" s="42">
        <f>MAX(E3:E12)</f>
        <v/>
      </c>
      <c r="F14" s="48">
        <f>SUM(F3:F12)</f>
        <v/>
      </c>
      <c r="G14" s="48">
        <f>SUM(G3:G12)</f>
        <v/>
      </c>
      <c r="H14" s="36">
        <f>ATAN2(F8,G12)</f>
        <v/>
      </c>
      <c r="I14" s="35" t="n"/>
    </row>
    <row r="15">
      <c r="A15" s="47" t="inlineStr">
        <is>
          <t>Low</t>
        </is>
      </c>
      <c r="B15" s="20" t="n"/>
      <c r="C15" s="42">
        <f>MIN(计算机成绩)</f>
        <v/>
      </c>
      <c r="D15" s="42">
        <f>MIN(D3:D12)</f>
        <v/>
      </c>
      <c r="E15" s="42">
        <f>MIN(E3:E12)</f>
        <v/>
      </c>
      <c r="F15" s="49" t="n"/>
      <c r="G15" s="49" t="n"/>
      <c r="H15" s="9" t="n"/>
      <c r="I15" s="35" t="n"/>
    </row>
    <row r="16">
      <c r="A16" s="47" t="inlineStr">
        <is>
          <t>Students</t>
        </is>
      </c>
      <c r="B16" s="20" t="n"/>
      <c r="C16" s="9">
        <f>COUNT(C3:C12)</f>
        <v/>
      </c>
      <c r="D16" s="9">
        <f>COUNT(D3:D12)</f>
        <v/>
      </c>
      <c r="E16" s="9">
        <f>COUNT(E3:E12)</f>
        <v/>
      </c>
      <c r="F16" s="49" t="n"/>
      <c r="G16" s="49" t="n"/>
      <c r="H16" s="9" t="n"/>
      <c r="I16" s="35" t="n"/>
    </row>
    <row r="17">
      <c r="A17" s="50" t="inlineStr">
        <is>
          <t>Passed</t>
        </is>
      </c>
      <c r="B17" s="51" t="n"/>
      <c r="C17" s="13">
        <f>COUNTIF(计算机成绩,"&gt;=60")</f>
        <v/>
      </c>
      <c r="D17" s="13">
        <f>COUNTIF(D3:D12,"&gt;=60")</f>
        <v/>
      </c>
      <c r="E17" s="13">
        <f>COUNTIF(E3:E12,"&gt;=60")</f>
        <v/>
      </c>
      <c r="F17" s="52" t="n"/>
      <c r="G17" s="52" t="n"/>
      <c r="H17" s="13" t="n"/>
      <c r="I17" s="37" t="n"/>
    </row>
    <row r="18" ht="14.25" customHeight="1"/>
  </sheetData>
  <mergeCells count="7">
    <mergeCell ref="G14:G17"/>
    <mergeCell ref="A16:B16"/>
    <mergeCell ref="F14:F17"/>
    <mergeCell ref="A15:B15"/>
    <mergeCell ref="A1:I1"/>
    <mergeCell ref="A14:B14"/>
    <mergeCell ref="A17:B17"/>
  </mergeCells>
  <conditionalFormatting sqref="E3:G12">
    <cfRule type="cellIs" priority="1" operator="lessThan" dxfId="11" stopIfTrue="1">
      <formula>60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"/>
  <sheetViews>
    <sheetView tabSelected="1" workbookViewId="0">
      <selection activeCell="J8" sqref="J8:J11"/>
    </sheetView>
  </sheetViews>
  <sheetFormatPr baseColWidth="8" defaultColWidth="9" defaultRowHeight="13.5"/>
  <cols>
    <col width="11.3666666666667" customWidth="1" min="3" max="3"/>
  </cols>
  <sheetData>
    <row r="1"/>
    <row r="2"/>
    <row r="3"/>
    <row r="4"/>
    <row r="5"/>
    <row r="6" ht="14.25" customHeight="1"/>
    <row r="7" ht="14.25" customHeight="1">
      <c r="B7" s="53" t="inlineStr">
        <is>
          <t>Items</t>
        </is>
      </c>
      <c r="C7" s="54" t="n"/>
      <c r="D7" s="54" t="n"/>
      <c r="E7" s="55" t="n"/>
      <c r="F7" s="4" t="inlineStr">
        <is>
          <t>Computer</t>
        </is>
      </c>
      <c r="G7" s="4" t="inlineStr">
        <is>
          <t>English</t>
        </is>
      </c>
      <c r="H7" s="4" t="inlineStr">
        <is>
          <t>Math</t>
        </is>
      </c>
      <c r="I7" s="4" t="inlineStr">
        <is>
          <t>Total</t>
        </is>
      </c>
      <c r="J7" s="4" t="inlineStr">
        <is>
          <t>Avg</t>
        </is>
      </c>
    </row>
    <row r="8">
      <c r="B8" s="47" t="inlineStr">
        <is>
          <t>High</t>
        </is>
      </c>
      <c r="C8" s="56" t="n"/>
      <c r="D8" s="56" t="n"/>
      <c r="E8" s="20" t="n"/>
      <c r="F8" s="42">
        <f>MAX(计算机成绩)</f>
        <v/>
      </c>
      <c r="G8" s="42" t="n"/>
      <c r="H8" s="42">
        <f>MAX(origin!G3:G12)</f>
        <v/>
      </c>
      <c r="I8" s="48">
        <f>SUM(origin!H3:H12)</f>
        <v/>
      </c>
      <c r="J8" s="48">
        <f>SUM(origin!H3:H12)</f>
        <v/>
      </c>
    </row>
    <row r="9">
      <c r="B9" s="47" t="inlineStr">
        <is>
          <t>Low</t>
        </is>
      </c>
      <c r="C9" s="56" t="n"/>
      <c r="D9" s="56" t="n"/>
      <c r="E9" s="20" t="n"/>
      <c r="F9" s="42">
        <f>MIN(计算机成绩)</f>
        <v/>
      </c>
      <c r="G9" s="42" t="n"/>
      <c r="H9" s="42">
        <f>MIN(origin!G3:G12)</f>
        <v/>
      </c>
      <c r="I9" s="49" t="n"/>
      <c r="J9" s="49" t="n"/>
    </row>
    <row r="10">
      <c r="B10" s="47" t="inlineStr">
        <is>
          <t>Students</t>
        </is>
      </c>
      <c r="C10" s="56" t="n"/>
      <c r="D10" s="56" t="n"/>
      <c r="E10" s="20" t="n"/>
      <c r="F10" s="9">
        <f>COUNT(计算机成绩)</f>
        <v/>
      </c>
      <c r="G10" s="9" t="n"/>
      <c r="H10" s="9">
        <f>COUNT(origin!G3:G12)</f>
        <v/>
      </c>
      <c r="I10" s="49" t="n"/>
      <c r="J10" s="49" t="n"/>
    </row>
    <row r="11" ht="14.25" customHeight="1">
      <c r="B11" s="50" t="inlineStr">
        <is>
          <t>Passed</t>
        </is>
      </c>
      <c r="C11" s="57" t="n"/>
      <c r="D11" s="57" t="n"/>
      <c r="E11" s="51" t="n"/>
      <c r="F11" s="13">
        <f>COUNTIF(计算机成绩,"&gt;=60")</f>
        <v/>
      </c>
      <c r="G11" s="13" t="n"/>
      <c r="H11" s="13">
        <f>COUNTIF((origin!G3:G12),"&gt;=60")</f>
        <v/>
      </c>
      <c r="I11" s="52" t="n"/>
      <c r="J11" s="52" t="n"/>
    </row>
    <row r="12" ht="14.25" customHeight="1"/>
  </sheetData>
  <mergeCells count="7">
    <mergeCell ref="B9:E9"/>
    <mergeCell ref="B8:E8"/>
    <mergeCell ref="I8:I11"/>
    <mergeCell ref="J8:J11"/>
    <mergeCell ref="B7:E7"/>
    <mergeCell ref="B11:E11"/>
    <mergeCell ref="B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2023-12-22T05:40:00Z</dcterms:created>
  <dcterms:modified xsi:type="dcterms:W3CDTF">2024-03-05T02:54:52Z</dcterms:modified>
  <cp:lastModifiedBy>vboxuser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052E680CE742477F812C78002E995FF5_12</vt:lpwstr>
  </property>
  <property name="KSOProductBuildVer" fmtid="{D5CDD505-2E9C-101B-9397-08002B2CF9AE}" pid="3">
    <vt:lpwstr>2052-12.1.0.16388</vt:lpwstr>
  </property>
</Properties>
</file>