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3900" tabRatio="600" firstSheet="0" activeTab="1" autoFilterDateGrouping="1"/>
  </bookViews>
  <sheets>
    <sheet name="原始数据" sheetId="1" state="visible" r:id="rId1"/>
    <sheet name="汇总!" sheetId="2" state="visible" r:id="rId2"/>
  </sheets>
  <definedNames>
    <definedName name="测试另一个sheet">'汇总!'!#REF!</definedName>
    <definedName name="计算机成绩">原始数据!$E$3:$E$13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_ "/>
  </numFmts>
  <fonts count="6">
    <font>
      <name val="宋体"/>
      <family val="2"/>
      <color theme="1"/>
      <sz val="11"/>
      <scheme val="minor"/>
    </font>
    <font>
      <name val="华文仿宋"/>
      <charset val="134"/>
      <family val="3"/>
      <b val="1"/>
      <color indexed="8"/>
      <sz val="18"/>
    </font>
    <font>
      <name val="宋体"/>
      <charset val="134"/>
      <family val="3"/>
      <sz val="9"/>
      <scheme val="minor"/>
    </font>
    <font>
      <name val="宋体"/>
      <charset val="134"/>
      <family val="3"/>
      <sz val="9"/>
    </font>
    <font>
      <name val="宋体"/>
      <charset val="134"/>
      <family val="3"/>
      <b val="1"/>
      <color rgb="FF00B050"/>
      <sz val="12"/>
    </font>
    <font>
      <name val="宋体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indexed="4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 style="thick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/>
      <top style="thick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/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 style="thick">
        <color indexed="12"/>
      </top>
      <bottom/>
      <diagonal/>
    </border>
    <border>
      <left/>
      <right style="thin">
        <color indexed="12"/>
      </right>
      <top style="thick">
        <color indexed="12"/>
      </top>
      <bottom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2" borderId="4" pivotButton="0" quotePrefix="0" xfId="0"/>
    <xf numFmtId="0" fontId="0" fillId="0" borderId="5" pivotButton="0" quotePrefix="1" xfId="0"/>
    <xf numFmtId="0" fontId="0" fillId="0" borderId="6" pivotButton="0" quotePrefix="0" xfId="0"/>
    <xf numFmtId="14" fontId="0" fillId="0" borderId="6" pivotButton="0" quotePrefix="0" xfId="0"/>
    <xf numFmtId="164" fontId="0" fillId="0" borderId="6" applyAlignment="1" pivotButton="0" quotePrefix="0" xfId="0">
      <alignment horizontal="center" vertical="center"/>
    </xf>
    <xf numFmtId="164" fontId="0" fillId="0" borderId="6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64" fontId="4" fillId="0" borderId="6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7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6" applyAlignment="1" pivotButton="0" quotePrefix="0" xfId="0">
      <alignment wrapText="1"/>
    </xf>
    <xf numFmtId="0" fontId="5" fillId="0" borderId="6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0" fillId="0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2" borderId="19" applyAlignment="1" pivotButton="0" quotePrefix="0" xfId="0">
      <alignment horizontal="center"/>
    </xf>
    <xf numFmtId="0" fontId="0" fillId="2" borderId="20" applyAlignment="1" pivotButton="0" quotePrefix="0" xfId="0">
      <alignment horizontal="center"/>
    </xf>
    <xf numFmtId="0" fontId="0" fillId="2" borderId="21" applyAlignment="1" pivotButton="0" quotePrefix="0" xfId="0">
      <alignment horizontal="center"/>
    </xf>
    <xf numFmtId="0" fontId="0" fillId="0" borderId="1" pivotButton="0" quotePrefix="0" xfId="0"/>
    <xf numFmtId="164" fontId="0" fillId="0" borderId="6" applyAlignment="1" pivotButton="0" quotePrefix="0" xfId="0">
      <alignment horizontal="center" vertical="center"/>
    </xf>
    <xf numFmtId="164" fontId="0" fillId="0" borderId="6" pivotButton="0" quotePrefix="0" xfId="0"/>
    <xf numFmtId="164" fontId="4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0" fillId="0" borderId="14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2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2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</cellXfs>
  <cellStyles count="1">
    <cellStyle name="常规" xfId="0" builtinId="0"/>
  </cellStyles>
  <dxfs count="1">
    <dxf>
      <font>
        <b val="1"/>
        <condense val="0"/>
        <color indexed="10"/>
        <extend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2" sqref="A2"/>
    </sheetView>
  </sheetViews>
  <sheetFormatPr baseColWidth="8" defaultRowHeight="14"/>
  <cols>
    <col width="15" customWidth="1" min="1" max="1"/>
    <col width="10" customWidth="1" min="2" max="2"/>
    <col width="12" customWidth="1" min="3" max="3"/>
    <col width="30" customWidth="1" min="4" max="4"/>
    <col width="12" customWidth="1" min="5" max="5"/>
  </cols>
  <sheetData>
    <row r="1" ht="26.5" customHeight="1" thickBot="1">
      <c r="A1" s="21" t="inlineStr">
        <is>
          <t>学生成绩表</t>
        </is>
      </c>
      <c r="B1" s="31" t="n"/>
      <c r="C1" s="31" t="n"/>
      <c r="D1" s="31" t="n"/>
      <c r="E1" s="31" t="n"/>
      <c r="F1" s="31" t="n"/>
      <c r="G1" s="31" t="n"/>
      <c r="H1" s="31" t="n"/>
      <c r="I1" s="31" t="n"/>
      <c r="J1" s="31" t="n"/>
      <c r="K1" s="31" t="n"/>
    </row>
    <row r="2" ht="14.5" customHeight="1" thickTop="1">
      <c r="A2" s="1" t="inlineStr">
        <is>
          <t>学号</t>
        </is>
      </c>
      <c r="B2" s="2" t="inlineStr">
        <is>
          <t>姓名</t>
        </is>
      </c>
      <c r="C2" s="2" t="inlineStr">
        <is>
          <t>出生日期</t>
        </is>
      </c>
      <c r="D2" s="2" t="inlineStr">
        <is>
          <t>专业</t>
        </is>
      </c>
      <c r="E2" s="2" t="inlineStr">
        <is>
          <t>计算机</t>
        </is>
      </c>
      <c r="F2" s="2" t="inlineStr">
        <is>
          <t>大学英语</t>
        </is>
      </c>
      <c r="G2" s="2" t="inlineStr">
        <is>
          <t>高等数学</t>
        </is>
      </c>
      <c r="H2" s="2" t="inlineStr">
        <is>
          <t>总分</t>
        </is>
      </c>
      <c r="I2" s="2" t="inlineStr">
        <is>
          <t>平均分</t>
        </is>
      </c>
      <c r="J2" s="2" t="inlineStr">
        <is>
          <t>排名</t>
        </is>
      </c>
      <c r="K2" s="3" t="inlineStr">
        <is>
          <t>总评</t>
        </is>
      </c>
    </row>
    <row r="3">
      <c r="A3" s="4" t="inlineStr">
        <is>
          <t>0126001</t>
        </is>
      </c>
      <c r="B3" s="5" t="inlineStr">
        <is>
          <t>李晓慧</t>
        </is>
      </c>
      <c r="C3" s="6" t="n">
        <v>34466</v>
      </c>
      <c r="D3" s="5" t="inlineStr">
        <is>
          <t>生态环境</t>
        </is>
      </c>
      <c r="E3" s="32" t="n">
        <v>90</v>
      </c>
      <c r="F3" s="32" t="n">
        <v>85</v>
      </c>
      <c r="G3" s="32" t="n">
        <v>86</v>
      </c>
      <c r="H3" s="33">
        <f>SUM(E3:G3)</f>
        <v/>
      </c>
      <c r="I3" s="33">
        <f>AVERAGE(E3:G3)</f>
        <v/>
      </c>
      <c r="J3" s="9">
        <f>RANK(I3,$I$3:$I$13,0)</f>
        <v/>
      </c>
      <c r="K3" s="10">
        <f>IF(I3&gt;=60,"及格","不及格")</f>
        <v/>
      </c>
    </row>
    <row r="4" ht="15" customHeight="1"/>
    <row r="5" ht="15" customHeight="1">
      <c r="A5" s="4" t="inlineStr">
        <is>
          <t>0126002</t>
        </is>
      </c>
      <c r="B5" s="5" t="inlineStr">
        <is>
          <t>赵东升</t>
        </is>
      </c>
      <c r="C5" s="6" t="n">
        <v>34011</v>
      </c>
      <c r="D5" s="5" t="inlineStr">
        <is>
          <t>生态环境</t>
        </is>
      </c>
      <c r="E5" s="34" t="n">
        <v>91</v>
      </c>
      <c r="F5" s="32" t="n">
        <v>82</v>
      </c>
      <c r="G5" s="32" t="n">
        <v>83</v>
      </c>
      <c r="H5" s="33">
        <f>SUM(E5:G5)</f>
        <v/>
      </c>
      <c r="I5" s="33">
        <f>AVERAGE(E5:G5)</f>
        <v/>
      </c>
      <c r="J5" s="9">
        <f>RANK(I5,$I$3:$I$13,0)</f>
        <v/>
      </c>
      <c r="K5" s="10">
        <f>IF(I5&gt;=60,"及格","不及格")</f>
        <v/>
      </c>
    </row>
    <row r="6">
      <c r="A6" s="4" t="inlineStr">
        <is>
          <t>0126003</t>
        </is>
      </c>
      <c r="B6" s="5" t="inlineStr">
        <is>
          <t>王老伍</t>
        </is>
      </c>
      <c r="C6" s="6" t="n">
        <v>34127</v>
      </c>
      <c r="D6" s="5" t="inlineStr">
        <is>
          <t>生态环境</t>
        </is>
      </c>
      <c r="E6" s="32" t="n">
        <v>74</v>
      </c>
      <c r="F6" s="32" t="n">
        <v>86</v>
      </c>
      <c r="G6" s="32" t="n">
        <v>77</v>
      </c>
      <c r="H6" s="33">
        <f>SUM(E6:G6)</f>
        <v/>
      </c>
      <c r="I6" s="33">
        <f>AVERAGE(E6:G6)</f>
        <v/>
      </c>
      <c r="J6" s="9">
        <f>RANK(I6,$I$3:$I$13,0)</f>
        <v/>
      </c>
      <c r="K6" s="10">
        <f>IF(I6&gt;=60,"及格","不及格")</f>
        <v/>
      </c>
    </row>
    <row r="7" ht="48" customHeight="1">
      <c r="A7" s="4" t="inlineStr">
        <is>
          <t>0126004</t>
        </is>
      </c>
      <c r="B7" s="16" t="inlineStr">
        <is>
          <t>马胜军
(Porter)</t>
        </is>
      </c>
      <c r="C7" s="6" t="n">
        <v>34572</v>
      </c>
      <c r="D7" s="5" t="inlineStr">
        <is>
          <t>工程造价</t>
        </is>
      </c>
      <c r="E7" s="32" t="n">
        <v>80</v>
      </c>
      <c r="F7" s="32" t="n">
        <v>52</v>
      </c>
      <c r="G7" s="34" t="n">
        <v>88</v>
      </c>
      <c r="H7" s="33">
        <f>SUM(E7:G7)</f>
        <v/>
      </c>
      <c r="I7" s="33">
        <f>AVERAGE(E7:G7)</f>
        <v/>
      </c>
      <c r="J7" s="9">
        <f>RANK(I7,$I$3:$I$13,0)</f>
        <v/>
      </c>
      <c r="K7" s="10">
        <f>IF(I7&gt;=60,"及格","不及格")</f>
        <v/>
      </c>
    </row>
    <row r="8">
      <c r="A8" s="4" t="inlineStr">
        <is>
          <t>0126005</t>
        </is>
      </c>
      <c r="B8" s="5" t="inlineStr">
        <is>
          <t>刘洁洋</t>
        </is>
      </c>
      <c r="C8" s="6" t="n">
        <v>34305</v>
      </c>
      <c r="D8" s="5" t="inlineStr">
        <is>
          <t>工程造价</t>
        </is>
      </c>
      <c r="E8" s="32" t="n">
        <v>78</v>
      </c>
      <c r="F8" s="32" t="n">
        <v>68</v>
      </c>
      <c r="G8" s="32" t="n">
        <v>86</v>
      </c>
      <c r="H8" s="33">
        <f>SUM(E8:G8)</f>
        <v/>
      </c>
      <c r="I8" s="33">
        <f>AVERAGE(E8:G8)</f>
        <v/>
      </c>
      <c r="J8" s="9">
        <f>RANK(I8,$I$3:$I$13,0)</f>
        <v/>
      </c>
      <c r="K8" s="10">
        <f>IF(I8&gt;=60,"及格","不及格")</f>
        <v/>
      </c>
    </row>
    <row r="9">
      <c r="A9" s="4" t="inlineStr">
        <is>
          <t>0126006</t>
        </is>
      </c>
      <c r="B9" s="5" t="inlineStr">
        <is>
          <t>唐小东</t>
        </is>
      </c>
      <c r="C9" s="6" t="n">
        <v>34289</v>
      </c>
      <c r="D9" s="5" t="inlineStr">
        <is>
          <t>工程造价</t>
        </is>
      </c>
      <c r="E9" s="32" t="n">
        <v>67</v>
      </c>
      <c r="F9" s="32" t="n">
        <v>65</v>
      </c>
      <c r="G9" s="32" t="n">
        <v>44</v>
      </c>
      <c r="H9" s="33">
        <f>SUM(E9:G9)</f>
        <v/>
      </c>
      <c r="I9" s="33">
        <f>AVERAGE(E9:G9)</f>
        <v/>
      </c>
      <c r="J9" s="9">
        <f>RANK(I9,$I$3:$I$13,0)</f>
        <v/>
      </c>
      <c r="K9" s="10">
        <f>IF(I9&gt;=60,"及格","不及格")</f>
        <v/>
      </c>
    </row>
    <row r="10">
      <c r="A10" s="4" t="inlineStr">
        <is>
          <t>0126007</t>
        </is>
      </c>
      <c r="B10" s="5" t="inlineStr">
        <is>
          <t>毛容容</t>
        </is>
      </c>
      <c r="C10" s="6" t="n">
        <v>34347</v>
      </c>
      <c r="D10" s="5" t="inlineStr">
        <is>
          <t>工程造价</t>
        </is>
      </c>
      <c r="E10" s="32" t="n">
        <v>82</v>
      </c>
      <c r="F10" s="32" t="n">
        <v>83</v>
      </c>
      <c r="G10" s="32" t="n">
        <v>81</v>
      </c>
      <c r="H10" s="33">
        <f>SUM(E10:G10)</f>
        <v/>
      </c>
      <c r="I10" s="33">
        <f>AVERAGE(E10:G10)</f>
        <v/>
      </c>
      <c r="J10" s="9">
        <f>RANK(I10,$I$3:$I$13,0)</f>
        <v/>
      </c>
      <c r="K10" s="10">
        <f>IF(I10&gt;=60,"及格","不及格")</f>
        <v/>
      </c>
    </row>
    <row r="11">
      <c r="A11" s="4" t="inlineStr">
        <is>
          <t>0126008</t>
        </is>
      </c>
      <c r="B11" s="5" t="inlineStr">
        <is>
          <t>张珊珊</t>
        </is>
      </c>
      <c r="C11" s="6" t="n">
        <v>34372</v>
      </c>
      <c r="D11" s="5" t="inlineStr">
        <is>
          <t>电子商务</t>
        </is>
      </c>
      <c r="E11" s="32" t="n">
        <v>56</v>
      </c>
      <c r="F11" s="32" t="n">
        <v>42</v>
      </c>
      <c r="G11" s="32" t="n">
        <v>66</v>
      </c>
      <c r="H11" s="33">
        <f>SUM(E11:G11)</f>
        <v/>
      </c>
      <c r="I11" s="33">
        <f>AVERAGE(E11:G11)</f>
        <v/>
      </c>
      <c r="J11" s="9">
        <f>RANK(I11,$I$3:$I$13,0)</f>
        <v/>
      </c>
      <c r="K11" s="10">
        <f>IF(I11&gt;=60,"及格","不及格")</f>
        <v/>
      </c>
    </row>
    <row r="12">
      <c r="A12" s="4" t="inlineStr">
        <is>
          <t>0126009</t>
        </is>
      </c>
      <c r="B12" s="5" t="inlineStr">
        <is>
          <t>陈思敏</t>
        </is>
      </c>
      <c r="C12" s="6" t="n">
        <v>34460</v>
      </c>
      <c r="D12" s="5" t="inlineStr">
        <is>
          <t>电子商务</t>
        </is>
      </c>
      <c r="E12" s="32" t="n">
        <v>69</v>
      </c>
      <c r="F12" s="32" t="n">
        <v>87</v>
      </c>
      <c r="G12" s="32" t="n">
        <v>85</v>
      </c>
      <c r="H12" s="33">
        <f>SUM(E12:G12)</f>
        <v/>
      </c>
      <c r="I12" s="33">
        <f>AVERAGE(E12:G12)</f>
        <v/>
      </c>
      <c r="J12" s="9">
        <f>RANK(I12,$I$3:$I$13,0)</f>
        <v/>
      </c>
      <c r="K12" s="10">
        <f>IF(I12&gt;=60,"及格","不及格")</f>
        <v/>
      </c>
    </row>
    <row r="13" ht="15" customHeight="1">
      <c r="A13" s="4" t="inlineStr">
        <is>
          <t>0126010</t>
        </is>
      </c>
      <c r="B13" s="5" t="inlineStr">
        <is>
          <t>韦国陶</t>
        </is>
      </c>
      <c r="C13" s="6" t="n">
        <v>34250</v>
      </c>
      <c r="D13" s="5" t="inlineStr">
        <is>
          <t>电子商务</t>
        </is>
      </c>
      <c r="E13" s="32" t="n">
        <v>81</v>
      </c>
      <c r="F13" s="34" t="n">
        <v>95</v>
      </c>
      <c r="G13" s="34" t="n">
        <v>88</v>
      </c>
      <c r="H13" s="33">
        <f>SUM(E13:G13)</f>
        <v/>
      </c>
      <c r="I13" s="33">
        <f>AVERAGE(E13:G13)</f>
        <v/>
      </c>
      <c r="J13" s="9">
        <f>RANK(I13,$I$3:$I$13,0)</f>
        <v/>
      </c>
      <c r="K13" s="10">
        <f>IF(I13&gt;=60,"及格","不及格")</f>
        <v/>
      </c>
    </row>
    <row r="14">
      <c r="A14" s="12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13" t="n"/>
    </row>
    <row r="15">
      <c r="A15" s="35" t="inlineStr">
        <is>
          <t>最高分</t>
        </is>
      </c>
      <c r="B15" s="36" t="n"/>
      <c r="C15" s="36" t="n"/>
      <c r="D15" s="37" t="n"/>
      <c r="E15" s="33">
        <f>MAX(计算机成绩)</f>
        <v/>
      </c>
      <c r="F15" s="33">
        <f>MAX(F3:F13)</f>
        <v/>
      </c>
      <c r="G15" s="33">
        <f>MAX(G3:G13)</f>
        <v/>
      </c>
      <c r="H15" s="38">
        <f>SUM(H3:H13)</f>
        <v/>
      </c>
      <c r="I15" s="38">
        <f>SUM(I3:I13)</f>
        <v/>
      </c>
      <c r="J15" s="17">
        <f>ATAN2(H9,I13)</f>
        <v/>
      </c>
      <c r="K15" s="13" t="n"/>
    </row>
    <row r="16">
      <c r="A16" s="35" t="inlineStr">
        <is>
          <t>最低分</t>
        </is>
      </c>
      <c r="B16" s="36" t="n"/>
      <c r="C16" s="36" t="n"/>
      <c r="D16" s="37" t="n"/>
      <c r="E16" s="33">
        <f>MIN(计算机成绩)</f>
        <v/>
      </c>
      <c r="F16" s="33">
        <f>MIN(F3:F13)</f>
        <v/>
      </c>
      <c r="G16" s="33">
        <f>MIN(G3:G13)</f>
        <v/>
      </c>
      <c r="H16" s="39" t="n"/>
      <c r="I16" s="39" t="n"/>
      <c r="J16" s="5" t="n"/>
      <c r="K16" s="13" t="n"/>
    </row>
    <row r="17" thickBot="1">
      <c r="A17" s="35" t="inlineStr">
        <is>
          <t>学生人数</t>
        </is>
      </c>
      <c r="B17" s="36" t="n"/>
      <c r="C17" s="36" t="n"/>
      <c r="D17" s="37" t="n"/>
      <c r="E17" s="5">
        <f>COUNT(E3:E13)</f>
        <v/>
      </c>
      <c r="F17" s="5">
        <f>COUNT(F3:F13)</f>
        <v/>
      </c>
      <c r="G17" s="5">
        <f>COUNT(G3:G13)</f>
        <v/>
      </c>
      <c r="H17" s="39" t="n"/>
      <c r="I17" s="39" t="n"/>
      <c r="J17" s="5" t="n"/>
      <c r="K17" s="13" t="n"/>
    </row>
    <row r="18" ht="14.5" customHeight="1" thickTop="1">
      <c r="A18" s="40" t="inlineStr">
        <is>
          <t>及格人数</t>
        </is>
      </c>
      <c r="B18" s="41" t="n"/>
      <c r="C18" s="41" t="n"/>
      <c r="D18" s="42" t="n"/>
      <c r="E18" s="14">
        <f>COUNTIF(计算机成绩,"&gt;=60")</f>
        <v/>
      </c>
      <c r="F18" s="14">
        <f>COUNTIF(F3:F13,"&gt;=60")</f>
        <v/>
      </c>
      <c r="G18" s="14">
        <f>COUNTIF(G3:G13,"&gt;=60")</f>
        <v/>
      </c>
      <c r="H18" s="43" t="n"/>
      <c r="I18" s="43" t="n"/>
      <c r="J18" s="14" t="n"/>
      <c r="K18" s="15" t="n"/>
    </row>
  </sheetData>
  <mergeCells count="7">
    <mergeCell ref="A17:D17"/>
    <mergeCell ref="A18:D18"/>
    <mergeCell ref="H15:H18"/>
    <mergeCell ref="A15:D15"/>
    <mergeCell ref="A16:D16"/>
    <mergeCell ref="I15:I18"/>
    <mergeCell ref="A1:K1"/>
  </mergeCells>
  <conditionalFormatting sqref="E3:G12">
    <cfRule type="cellIs" priority="1" operator="lessThan" dxfId="0" stopIfTrue="1">
      <formula>60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tabSelected="1" workbookViewId="0">
      <selection activeCell="B10" sqref="B10:H10"/>
    </sheetView>
  </sheetViews>
  <sheetFormatPr baseColWidth="8" defaultRowHeight="14"/>
  <cols>
    <col width="11.36328125" bestFit="1" customWidth="1" min="3" max="3"/>
  </cols>
  <sheetData>
    <row r="1"/>
    <row r="2"/>
    <row r="3"/>
    <row r="4"/>
    <row r="5"/>
    <row r="6" ht="14.5" customHeight="1" thickBot="1"/>
    <row r="7" ht="14.5" customHeight="1" thickTop="1">
      <c r="B7" s="44" t="inlineStr">
        <is>
          <t>统计项</t>
        </is>
      </c>
      <c r="C7" s="45" t="n"/>
      <c r="D7" s="45" t="n"/>
      <c r="E7" s="46" t="n"/>
      <c r="F7" s="2" t="inlineStr">
        <is>
          <t>计算机</t>
        </is>
      </c>
      <c r="G7" s="2" t="inlineStr">
        <is>
          <t>大学英语</t>
        </is>
      </c>
      <c r="H7" s="2" t="inlineStr">
        <is>
          <t>高等数学</t>
        </is>
      </c>
      <c r="I7" s="2" t="inlineStr">
        <is>
          <t>总分</t>
        </is>
      </c>
      <c r="J7" s="2" t="inlineStr">
        <is>
          <t>平均分</t>
        </is>
      </c>
    </row>
    <row r="8">
      <c r="B8" s="35" t="inlineStr">
        <is>
          <t>最高分</t>
        </is>
      </c>
      <c r="C8" s="36" t="n"/>
      <c r="D8" s="36" t="n"/>
      <c r="E8" s="37" t="n"/>
      <c r="F8" s="33">
        <f>MAX(计算机成绩)</f>
        <v/>
      </c>
      <c r="G8" s="33">
        <f>MAX(原始数据!F3:F12)</f>
        <v/>
      </c>
      <c r="H8" s="33">
        <f>MAX(原始数据!G3:G12)</f>
        <v/>
      </c>
      <c r="I8" s="38">
        <f>SUM(原始数据!H3:H12)</f>
        <v/>
      </c>
      <c r="J8" s="38">
        <f>SUM(原始数据!H3:H12)</f>
        <v/>
      </c>
    </row>
    <row r="9">
      <c r="B9" s="35" t="inlineStr">
        <is>
          <t>最低分</t>
        </is>
      </c>
      <c r="C9" s="36" t="n"/>
      <c r="D9" s="36" t="n"/>
      <c r="E9" s="37" t="n"/>
      <c r="F9" s="33">
        <f>MIN(计算机成绩)</f>
        <v/>
      </c>
      <c r="G9" s="33">
        <f>MIN(原始数据!F3:F12)</f>
        <v/>
      </c>
      <c r="H9" s="33">
        <f>MIN(原始数据!G3:G12)</f>
        <v/>
      </c>
      <c r="I9" s="39" t="n"/>
      <c r="J9" s="39" t="n"/>
    </row>
    <row r="10">
      <c r="B10" s="35" t="inlineStr">
        <is>
          <t>学生人数</t>
        </is>
      </c>
      <c r="C10" s="36" t="n"/>
      <c r="D10" s="36" t="n"/>
      <c r="E10" s="37" t="n"/>
      <c r="F10" s="5">
        <f>COUNT(计算机成绩)</f>
        <v/>
      </c>
      <c r="G10" s="5">
        <f>COUNT(原始数据!F3:F12)</f>
        <v/>
      </c>
      <c r="H10" s="5">
        <f>COUNT(原始数据!G3:G12)</f>
        <v/>
      </c>
      <c r="I10" s="39" t="n"/>
      <c r="J10" s="39" t="n"/>
    </row>
    <row r="11" ht="14.5" customHeight="1" thickBot="1">
      <c r="B11" s="40" t="inlineStr">
        <is>
          <t>及格人数</t>
        </is>
      </c>
      <c r="C11" s="41" t="n"/>
      <c r="D11" s="41" t="n"/>
      <c r="E11" s="42" t="n"/>
      <c r="F11" s="14">
        <f>COUNTIF(计算机成绩,"&gt;=60")</f>
        <v/>
      </c>
      <c r="G11" s="14">
        <f>COUNTIF((原始数据!F3:F12),"&gt;=60")</f>
        <v/>
      </c>
      <c r="H11" s="14">
        <f>COUNTIF((原始数据!G3:G12),"&gt;=60")</f>
        <v/>
      </c>
      <c r="I11" s="43" t="n"/>
      <c r="J11" s="43" t="n"/>
    </row>
    <row r="12" ht="14.5" customHeight="1" thickTop="1"/>
  </sheetData>
  <mergeCells count="7">
    <mergeCell ref="B9:E9"/>
    <mergeCell ref="B8:E8"/>
    <mergeCell ref="I8:I11"/>
    <mergeCell ref="J8:J11"/>
    <mergeCell ref="B7:E7"/>
    <mergeCell ref="B11:E11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2023-12-22T05:40:12Z</dcterms:created>
  <dcterms:modified xsi:type="dcterms:W3CDTF">2024-01-02T02:08:28Z</dcterms:modified>
  <cp:lastModifiedBy>波 胡</cp:lastModifiedBy>
</cp:coreProperties>
</file>