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各种重要文档\课设作业\D_物理实验\"/>
    </mc:Choice>
  </mc:AlternateContent>
  <xr:revisionPtr revIDLastSave="0" documentId="13_ncr:1_{076615EA-2B43-4731-9DFD-1B7B19EAB596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3" i="2"/>
  <c r="F4" i="2"/>
  <c r="F5" i="2"/>
  <c r="F6" i="2"/>
  <c r="F8" i="2"/>
  <c r="F9" i="2"/>
  <c r="F10" i="2"/>
  <c r="F11" i="2"/>
  <c r="F12" i="2"/>
  <c r="F2" i="2"/>
  <c r="G2" i="2"/>
  <c r="G3" i="2"/>
  <c r="G4" i="2"/>
  <c r="G5" i="2"/>
  <c r="G6" i="2"/>
  <c r="G7" i="2"/>
  <c r="G8" i="2"/>
  <c r="G9" i="2"/>
  <c r="G10" i="2"/>
  <c r="G11" i="2"/>
  <c r="G12" i="2"/>
  <c r="G4" i="1" l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<sst xmlns="http://schemas.openxmlformats.org/spreadsheetml/2006/main" count="14" uniqueCount="14">
  <si>
    <t>If</t>
    <phoneticPr fontId="1" type="noConversion"/>
  </si>
  <si>
    <t>Ube</t>
    <phoneticPr fontId="1" type="noConversion"/>
  </si>
  <si>
    <t>Ube(27℃)</t>
    <phoneticPr fontId="1" type="noConversion"/>
  </si>
  <si>
    <t>Ube(70℃)</t>
    <phoneticPr fontId="1" type="noConversion"/>
  </si>
  <si>
    <t>ln（If）</t>
    <phoneticPr fontId="1" type="noConversion"/>
  </si>
  <si>
    <t>If：20μA</t>
    <phoneticPr fontId="1" type="noConversion"/>
  </si>
  <si>
    <t>T(℃)</t>
    <phoneticPr fontId="1" type="noConversion"/>
  </si>
  <si>
    <t>T（K）</t>
    <phoneticPr fontId="1" type="noConversion"/>
  </si>
  <si>
    <t>强迫力矩T周期/s</t>
    <phoneticPr fontId="1" type="noConversion"/>
  </si>
  <si>
    <t>脉冲频率(HZ)</t>
    <phoneticPr fontId="1" type="noConversion"/>
  </si>
  <si>
    <t>计算值ψ</t>
    <phoneticPr fontId="1" type="noConversion"/>
  </si>
  <si>
    <t>相位差ψ</t>
    <phoneticPr fontId="1" type="noConversion"/>
  </si>
  <si>
    <r>
      <t>振幅</t>
    </r>
    <r>
      <rPr>
        <sz val="10"/>
        <color theme="1"/>
        <rFont val="Calibri"/>
        <family val="2"/>
      </rPr>
      <t>Θ/°</t>
    </r>
    <phoneticPr fontId="1" type="noConversion"/>
  </si>
  <si>
    <t xml:space="preserve">  弹簧固有周期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</si>
</sst>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7898963124658"/>
          <c:y val="7.7881619937694699E-2"/>
          <c:w val="0.79889737792676907"/>
          <c:h val="0.7439709201069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ln（If）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273015494991298E-2"/>
                  <c:y val="0.5180623745561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Sheet1!$B$2:$B$15</c:f>
              <c:numCache>
                <c:formatCode>General</c:formatCode>
                <c:ptCount val="14"/>
                <c:pt idx="0">
                  <c:v>0.49</c:v>
                </c:pt>
                <c:pt idx="1">
                  <c:v>0.505</c:v>
                </c:pt>
                <c:pt idx="2">
                  <c:v>0.52200000000000002</c:v>
                </c:pt>
                <c:pt idx="3">
                  <c:v>0.53300000000000003</c:v>
                </c:pt>
                <c:pt idx="4">
                  <c:v>0.54</c:v>
                </c:pt>
                <c:pt idx="5">
                  <c:v>0.54500000000000004</c:v>
                </c:pt>
                <c:pt idx="6">
                  <c:v>0.56299999999999994</c:v>
                </c:pt>
                <c:pt idx="7">
                  <c:v>0.58099999999999996</c:v>
                </c:pt>
                <c:pt idx="8">
                  <c:v>0.59099999999999997</c:v>
                </c:pt>
                <c:pt idx="9">
                  <c:v>0.59899999999999998</c:v>
                </c:pt>
                <c:pt idx="10">
                  <c:v>0.60499999999999998</c:v>
                </c:pt>
                <c:pt idx="11">
                  <c:v>0.61</c:v>
                </c:pt>
                <c:pt idx="12">
                  <c:v>0.61399999999999999</c:v>
                </c:pt>
                <c:pt idx="13">
                  <c:v>0.61799999999999999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1.609</c:v>
                </c:pt>
                <c:pt idx="1">
                  <c:v>2.3029999999999999</c:v>
                </c:pt>
                <c:pt idx="2">
                  <c:v>2.996</c:v>
                </c:pt>
                <c:pt idx="3">
                  <c:v>3.4009999999999998</c:v>
                </c:pt>
                <c:pt idx="4">
                  <c:v>3.698</c:v>
                </c:pt>
                <c:pt idx="5">
                  <c:v>3.9119999999999999</c:v>
                </c:pt>
                <c:pt idx="6">
                  <c:v>4.6050000000000004</c:v>
                </c:pt>
                <c:pt idx="7">
                  <c:v>5.298</c:v>
                </c:pt>
                <c:pt idx="8">
                  <c:v>5.7039999999999997</c:v>
                </c:pt>
                <c:pt idx="9">
                  <c:v>5.9909999999999997</c:v>
                </c:pt>
                <c:pt idx="10">
                  <c:v>6.2149999999999999</c:v>
                </c:pt>
                <c:pt idx="11">
                  <c:v>6.3970000000000002</c:v>
                </c:pt>
                <c:pt idx="12">
                  <c:v>6.5510000000000002</c:v>
                </c:pt>
                <c:pt idx="13">
                  <c:v>6.6849999999999996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1-4D15-988F-CDD36415D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2612575"/>
        <c:axId val="132611135"/>
      </c:scatterChart>
      <c:valAx>
        <c:axId val="132612575"/>
        <c:scaling>
          <c:orientation val="minMax"/>
          <c:min val="0.48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LnIf</a:t>
                </a:r>
                <a:r>
                  <a:rPr lang="zh-CN" altLang="en-US"/>
                  <a:t>（</a:t>
                </a:r>
                <a:r>
                  <a:rPr lang="en-US" altLang="zh-CN"/>
                  <a:t>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1135"/>
        <c:crosses val="autoZero"/>
        <c:crossBetween val="midCat"/>
      </c:valAx>
      <c:valAx>
        <c:axId val="1326111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Ube</a:t>
                </a:r>
                <a:r>
                  <a:rPr lang="zh-CN" altLang="en-US"/>
                  <a:t>（</a:t>
                </a:r>
                <a:r>
                  <a:rPr lang="en-US" altLang="zh-CN"/>
                  <a:t>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733061145134635E-3"/>
                  <c:y val="0.4071926946631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Sheet1!$C$2:$C$15</c:f>
              <c:numCache>
                <c:formatCode>General</c:formatCode>
                <c:ptCount val="14"/>
                <c:pt idx="0">
                  <c:v>0.378</c:v>
                </c:pt>
                <c:pt idx="1">
                  <c:v>0.39900000000000002</c:v>
                </c:pt>
                <c:pt idx="2">
                  <c:v>0.41899999999999998</c:v>
                </c:pt>
                <c:pt idx="3">
                  <c:v>0.43</c:v>
                </c:pt>
                <c:pt idx="4">
                  <c:v>0.438</c:v>
                </c:pt>
                <c:pt idx="5">
                  <c:v>0.44500000000000001</c:v>
                </c:pt>
                <c:pt idx="6">
                  <c:v>0.46700000000000003</c:v>
                </c:pt>
                <c:pt idx="7">
                  <c:v>0.48599999999999999</c:v>
                </c:pt>
                <c:pt idx="8">
                  <c:v>0.499</c:v>
                </c:pt>
                <c:pt idx="9">
                  <c:v>0.50800000000000001</c:v>
                </c:pt>
                <c:pt idx="10">
                  <c:v>0.51500000000000001</c:v>
                </c:pt>
                <c:pt idx="11">
                  <c:v>0.52</c:v>
                </c:pt>
                <c:pt idx="12">
                  <c:v>0.52600000000000002</c:v>
                </c:pt>
                <c:pt idx="13">
                  <c:v>0.53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1.609</c:v>
                </c:pt>
                <c:pt idx="1">
                  <c:v>2.3029999999999999</c:v>
                </c:pt>
                <c:pt idx="2">
                  <c:v>2.996</c:v>
                </c:pt>
                <c:pt idx="3">
                  <c:v>3.4009999999999998</c:v>
                </c:pt>
                <c:pt idx="4">
                  <c:v>3.698</c:v>
                </c:pt>
                <c:pt idx="5">
                  <c:v>3.9119999999999999</c:v>
                </c:pt>
                <c:pt idx="6">
                  <c:v>4.6050000000000004</c:v>
                </c:pt>
                <c:pt idx="7">
                  <c:v>5.298</c:v>
                </c:pt>
                <c:pt idx="8">
                  <c:v>5.7039999999999997</c:v>
                </c:pt>
                <c:pt idx="9">
                  <c:v>5.9909999999999997</c:v>
                </c:pt>
                <c:pt idx="10">
                  <c:v>6.2149999999999999</c:v>
                </c:pt>
                <c:pt idx="11">
                  <c:v>6.3970000000000002</c:v>
                </c:pt>
                <c:pt idx="12">
                  <c:v>6.5510000000000002</c:v>
                </c:pt>
                <c:pt idx="13">
                  <c:v>6.6849999999999996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9-4F39-8752-3AE9B0E713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7474223"/>
        <c:axId val="287485743"/>
      </c:scatterChart>
      <c:valAx>
        <c:axId val="287474223"/>
        <c:scaling>
          <c:orientation val="minMax"/>
          <c:max val="0.54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LnIf</a:t>
                </a:r>
                <a:r>
                  <a:rPr lang="zh-CN" altLang="en-US"/>
                  <a:t>（</a:t>
                </a:r>
                <a:r>
                  <a:rPr lang="en-US" altLang="zh-CN"/>
                  <a:t>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485743"/>
        <c:crosses val="autoZero"/>
        <c:crossBetween val="midCat"/>
      </c:valAx>
      <c:valAx>
        <c:axId val="2874857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Ube</a:t>
                </a:r>
                <a:r>
                  <a:rPr lang="zh-CN" altLang="en-US"/>
                  <a:t>（</a:t>
                </a:r>
                <a:r>
                  <a:rPr lang="en-US" altLang="zh-CN"/>
                  <a:t>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47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464348206474194E-2"/>
                  <c:y val="2.68700787401574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脉冲频率</a:t>
                    </a:r>
                    <a:r>
                      <a:rPr lang="en-US" altLang="zh-CN" baseline="0"/>
                      <a:t>                                                                                                                                                                                                                                                           </a:t>
                    </a:r>
                    <a:endParaRPr lang="en-US" altLang="zh-CN"/>
                  </a:p>
                </c:rich>
              </c:tx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Sheet1!$F$3:$F$13</c:f>
              <c:numCache>
                <c:formatCode>General</c:formatCode>
                <c:ptCount val="11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0.46500000000000002</c:v>
                </c:pt>
                <c:pt idx="1">
                  <c:v>0.47399999999999998</c:v>
                </c:pt>
                <c:pt idx="2">
                  <c:v>0.48199999999999998</c:v>
                </c:pt>
                <c:pt idx="3">
                  <c:v>0.495</c:v>
                </c:pt>
                <c:pt idx="4">
                  <c:v>0.505</c:v>
                </c:pt>
                <c:pt idx="5">
                  <c:v>0.51600000000000001</c:v>
                </c:pt>
                <c:pt idx="6">
                  <c:v>0.52700000000000002</c:v>
                </c:pt>
                <c:pt idx="7">
                  <c:v>0.54</c:v>
                </c:pt>
                <c:pt idx="8">
                  <c:v>0.55100000000000005</c:v>
                </c:pt>
                <c:pt idx="9">
                  <c:v>0.56200000000000006</c:v>
                </c:pt>
                <c:pt idx="10">
                  <c:v>0.54700000000000004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4B61-814E-8BFCF4D5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77583"/>
        <c:axId val="287463183"/>
      </c:scatterChart>
      <c:valAx>
        <c:axId val="287477583"/>
        <c:scaling>
          <c:orientation val="minMax"/>
          <c:max val="85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r>
                  <a:rPr lang="zh-CN" altLang="en-US"/>
                  <a:t>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463183"/>
        <c:crosses val="autoZero"/>
        <c:crossBetween val="midCat"/>
      </c:valAx>
      <c:valAx>
        <c:axId val="287463183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Ube</a:t>
                </a:r>
                <a:r>
                  <a:rPr lang="zh-CN" altLang="en-US"/>
                  <a:t>（</a:t>
                </a:r>
                <a:r>
                  <a:rPr lang="en-US" altLang="zh-CN"/>
                  <a:t>V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47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Sheet2!$G$2:$G$12</c:f>
              <c:numCache>
                <c:formatCode>General</c:formatCode>
                <c:ptCount val="11"/>
                <c:pt idx="0">
                  <c:v>0.95499618611746762</c:v>
                </c:pt>
                <c:pt idx="1">
                  <c:v>0.96307692307692305</c:v>
                </c:pt>
                <c:pt idx="2">
                  <c:v>0.97054263565891474</c:v>
                </c:pt>
                <c:pt idx="3">
                  <c:v>0.97888975762314312</c:v>
                </c:pt>
                <c:pt idx="4">
                  <c:v>0.990506329113924</c:v>
                </c:pt>
                <c:pt idx="5">
                  <c:v>1.0007993605115908</c:v>
                </c:pt>
                <c:pt idx="6">
                  <c:v>1.0056224899598394</c:v>
                </c:pt>
                <c:pt idx="7">
                  <c:v>1.0096774193548388</c:v>
                </c:pt>
                <c:pt idx="8">
                  <c:v>1.0137651821862348</c:v>
                </c:pt>
                <c:pt idx="9">
                  <c:v>1.0253890253890252</c:v>
                </c:pt>
                <c:pt idx="10">
                  <c:v>1.0372825186412593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48</c:v>
                </c:pt>
                <c:pt idx="1">
                  <c:v>55</c:v>
                </c:pt>
                <c:pt idx="2">
                  <c:v>62</c:v>
                </c:pt>
                <c:pt idx="3">
                  <c:v>71</c:v>
                </c:pt>
                <c:pt idx="4">
                  <c:v>81</c:v>
                </c:pt>
                <c:pt idx="5">
                  <c:v>79</c:v>
                </c:pt>
                <c:pt idx="6">
                  <c:v>57</c:v>
                </c:pt>
                <c:pt idx="7">
                  <c:v>48</c:v>
                </c:pt>
                <c:pt idx="8">
                  <c:v>40</c:v>
                </c:pt>
                <c:pt idx="9">
                  <c:v>29</c:v>
                </c:pt>
                <c:pt idx="1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AF-406F-A344-251BAE70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2127"/>
        <c:axId val="505240207"/>
      </c:scatterChart>
      <c:valAx>
        <c:axId val="505242127"/>
        <c:scaling>
          <c:orientation val="minMax"/>
          <c:max val="1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40207"/>
        <c:crosses val="autoZero"/>
        <c:crossBetween val="midCat"/>
      </c:valAx>
      <c:valAx>
        <c:axId val="50524020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24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相频特性曲线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Sheet2!$G$2:$G$12</c:f>
              <c:numCache>
                <c:formatCode>General</c:formatCode>
                <c:ptCount val="11"/>
                <c:pt idx="0">
                  <c:v>0.95499618611746762</c:v>
                </c:pt>
                <c:pt idx="1">
                  <c:v>0.96307692307692305</c:v>
                </c:pt>
                <c:pt idx="2">
                  <c:v>0.97054263565891474</c:v>
                </c:pt>
                <c:pt idx="3">
                  <c:v>0.97888975762314312</c:v>
                </c:pt>
                <c:pt idx="4">
                  <c:v>0.990506329113924</c:v>
                </c:pt>
                <c:pt idx="5">
                  <c:v>1.0007993605115908</c:v>
                </c:pt>
                <c:pt idx="6">
                  <c:v>1.0056224899598394</c:v>
                </c:pt>
                <c:pt idx="7">
                  <c:v>1.0096774193548388</c:v>
                </c:pt>
                <c:pt idx="8">
                  <c:v>1.0137651821862348</c:v>
                </c:pt>
                <c:pt idx="9">
                  <c:v>1.0253890253890252</c:v>
                </c:pt>
                <c:pt idx="10">
                  <c:v>1.0372825186412593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170</c:v>
                </c:pt>
                <c:pt idx="1">
                  <c:v>164</c:v>
                </c:pt>
                <c:pt idx="2">
                  <c:v>142</c:v>
                </c:pt>
                <c:pt idx="3">
                  <c:v>136</c:v>
                </c:pt>
                <c:pt idx="4">
                  <c:v>110</c:v>
                </c:pt>
                <c:pt idx="5">
                  <c:v>90</c:v>
                </c:pt>
                <c:pt idx="6">
                  <c:v>65</c:v>
                </c:pt>
                <c:pt idx="7">
                  <c:v>59</c:v>
                </c:pt>
                <c:pt idx="8">
                  <c:v>55</c:v>
                </c:pt>
                <c:pt idx="9">
                  <c:v>45</c:v>
                </c:pt>
                <c:pt idx="1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F-4E17-843F-474E0A3C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35839"/>
        <c:axId val="500644959"/>
      </c:scatterChart>
      <c:valAx>
        <c:axId val="5006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644959"/>
        <c:crosses val="autoZero"/>
        <c:crossBetween val="midCat"/>
      </c:valAx>
      <c:valAx>
        <c:axId val="5006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63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15</xdr:row>
      <xdr:rowOff>152400</xdr:rowOff>
    </xdr:from>
    <xdr:to>
      <xdr:col>4</xdr:col>
      <xdr:colOff>518160</xdr:colOff>
      <xdr:row>34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6CD030-318B-9629-B007-3A7895A49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13</xdr:row>
      <xdr:rowOff>129540</xdr:rowOff>
    </xdr:from>
    <xdr:to>
      <xdr:col>8</xdr:col>
      <xdr:colOff>243840</xdr:colOff>
      <xdr:row>30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2F6E14-35EA-B2B0-C8A1-7A1DCD15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129540</xdr:colOff>
      <xdr:row>30</xdr:row>
      <xdr:rowOff>137160</xdr:rowOff>
    </xdr:from>
    <xdr:to>
      <xdr:col>9</xdr:col>
      <xdr:colOff>396240</xdr:colOff>
      <xdr:row>46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45BE2B-8C44-FB64-CFAA-E45FA623D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880767</xdr:colOff>
      <xdr:row>0</xdr:row>
      <xdr:rowOff>151500</xdr:rowOff>
    </xdr:from>
    <xdr:ext cx="2974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88225A1-1161-4BD1-BF65-9A4B7C33B4EF}"/>
                </a:ext>
              </a:extLst>
            </xdr:cNvPr>
            <xdr:cNvSpPr txBox="1"/>
          </xdr:nvSpPr>
          <xdr:spPr>
            <a:xfrm>
              <a:off x="3482077" y="151500"/>
              <a:ext cx="2974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zh-CN" sz="1100" b="0" i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n-US" altLang="zh-CN" sz="1100" b="0" i="0">
                        <a:latin typeface="Cambria Math" panose="02040503050406030204" pitchFamily="18" charset="0"/>
                      </a:rPr>
                      <m:t>s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88225A1-1161-4BD1-BF65-9A4B7C33B4EF}"/>
                </a:ext>
              </a:extLst>
            </xdr:cNvPr>
            <xdr:cNvSpPr txBox="1"/>
          </xdr:nvSpPr>
          <xdr:spPr>
            <a:xfrm>
              <a:off x="3482077" y="151500"/>
              <a:ext cx="2974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T_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0/s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60960</xdr:colOff>
      <xdr:row>0</xdr:row>
      <xdr:rowOff>76199</xdr:rowOff>
    </xdr:from>
    <xdr:ext cx="514756" cy="34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ECEB700-E284-96BA-6EE3-B99314C01913}"/>
                </a:ext>
              </a:extLst>
            </xdr:cNvPr>
            <xdr:cNvSpPr txBox="1"/>
          </xdr:nvSpPr>
          <xdr:spPr>
            <a:xfrm>
              <a:off x="6583680" y="76199"/>
              <a:ext cx="514756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100" i="1">
                            <a:latin typeface="Cambria Math" panose="02040503050406030204" pitchFamily="18" charset="0"/>
                          </a:rPr>
                          <m:t>𝑤</m:t>
                        </m:r>
                      </m:num>
                      <m:den>
                        <m:sSub>
                          <m:sSubPr>
                            <m:ctrlPr>
                              <a:rPr lang="en-US" altLang="zh-C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zh-CN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zh-C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altLang="zh-CN" sz="110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ECEB700-E284-96BA-6EE3-B99314C01913}"/>
                </a:ext>
              </a:extLst>
            </xdr:cNvPr>
            <xdr:cNvSpPr txBox="1"/>
          </xdr:nvSpPr>
          <xdr:spPr>
            <a:xfrm>
              <a:off x="6583680" y="76199"/>
              <a:ext cx="514756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𝑤</a:t>
              </a:r>
              <a:r>
                <a:rPr lang="en-US" altLang="zh-C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altLang="zh-CN" sz="1100" i="0">
                  <a:latin typeface="Cambria Math" panose="02040503050406030204" pitchFamily="18" charset="0"/>
                </a:rPr>
                <a:t>𝑤</a:t>
              </a:r>
              <a:r>
                <a:rPr lang="en-US" altLang="zh-C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zh-CN" sz="1100" i="0">
                  <a:latin typeface="Cambria Math" panose="02040503050406030204" pitchFamily="18" charset="0"/>
                </a:rPr>
                <a:t>0 =𝑇</a:t>
              </a:r>
              <a:r>
                <a:rPr lang="en-US" altLang="zh-C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zh-CN" sz="1100" i="0">
                  <a:latin typeface="Cambria Math" panose="02040503050406030204" pitchFamily="18" charset="0"/>
                </a:rPr>
                <a:t>0</a:t>
              </a:r>
              <a:r>
                <a:rPr lang="en-US" altLang="zh-C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altLang="zh-CN" sz="1100" i="0">
                  <a:latin typeface="Cambria Math" panose="02040503050406030204" pitchFamily="18" charset="0"/>
                </a:rPr>
                <a:t>𝑇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0</xdr:col>
      <xdr:colOff>148046</xdr:colOff>
      <xdr:row>13</xdr:row>
      <xdr:rowOff>30480</xdr:rowOff>
    </xdr:from>
    <xdr:to>
      <xdr:col>3</xdr:col>
      <xdr:colOff>241738</xdr:colOff>
      <xdr:row>25</xdr:row>
      <xdr:rowOff>124098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D756AE7-D43C-2123-714B-1E49D20A3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722584</xdr:colOff>
      <xdr:row>13</xdr:row>
      <xdr:rowOff>5255</xdr:rowOff>
    </xdr:from>
    <xdr:to>
      <xdr:col>7</xdr:col>
      <xdr:colOff>52550</xdr:colOff>
      <xdr:row>25</xdr:row>
      <xdr:rowOff>157656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4A73933-5270-E824-34CA-EFF59B841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K32" sqref="K32"/>
    </sheetView>
  </sheetViews>
  <sheetFormatPr defaultRowHeight="13.8" x14ac:dyDescent="0.25"/>
  <cols>
    <col min="2" max="2" width="15.21875" customWidth="1"/>
    <col min="3" max="3" width="14.77734375" customWidth="1"/>
    <col min="4" max="4" width="15.5546875" customWidth="1"/>
    <col min="5" max="5" width="22.88671875" customWidth="1"/>
    <col min="6" max="6" width="16.44140625" customWidth="1"/>
    <col min="7" max="7" width="21.109375" customWidth="1"/>
    <col min="8" max="8" width="16.33203125" customWidth="1"/>
  </cols>
  <sheetData>
    <row r="1" spans="1:9" x14ac:dyDescent="0.25">
      <c r="A1" s="2" t="s">
        <v>0</v>
      </c>
      <c r="B1" s="2" t="s">
        <v>2</v>
      </c>
      <c r="C1" s="2" t="s">
        <v>3</v>
      </c>
      <c r="D1" s="2" t="s">
        <v>4</v>
      </c>
      <c r="F1" s="4" t="s">
        <v>5</v>
      </c>
      <c r="G1" s="4"/>
      <c r="H1" s="4"/>
      <c r="I1" s="3"/>
    </row>
    <row r="2" spans="1:9" x14ac:dyDescent="0.25">
      <c r="A2" s="2">
        <v>5</v>
      </c>
      <c r="B2" s="2">
        <v>0.49</v>
      </c>
      <c r="C2" s="2">
        <v>0.378</v>
      </c>
      <c r="D2" s="2">
        <v>1.609</v>
      </c>
      <c r="F2" s="2" t="s">
        <v>6</v>
      </c>
      <c r="G2" s="2" t="s">
        <v>7</v>
      </c>
      <c r="H2" s="2" t="s">
        <v>1</v>
      </c>
    </row>
    <row r="3" spans="1:9" x14ac:dyDescent="0.25">
      <c r="A3" s="2">
        <v>10</v>
      </c>
      <c r="B3" s="2">
        <v>0.505</v>
      </c>
      <c r="C3" s="2">
        <v>0.39900000000000002</v>
      </c>
      <c r="D3" s="2">
        <v>2.3029999999999999</v>
      </c>
      <c r="F3" s="5">
        <v>80</v>
      </c>
      <c r="G3" s="2">
        <f>273+F3</f>
        <v>353</v>
      </c>
      <c r="H3" s="5">
        <v>0.46500000000000002</v>
      </c>
    </row>
    <row r="4" spans="1:9" x14ac:dyDescent="0.25">
      <c r="A4" s="2">
        <v>20</v>
      </c>
      <c r="B4" s="2">
        <v>0.52200000000000002</v>
      </c>
      <c r="C4" s="2">
        <v>0.41899999999999998</v>
      </c>
      <c r="D4" s="2">
        <v>2.996</v>
      </c>
      <c r="F4" s="5">
        <v>75</v>
      </c>
      <c r="G4" s="2">
        <f t="shared" ref="G4:G13" si="0">273+F4</f>
        <v>348</v>
      </c>
      <c r="H4" s="5">
        <v>0.47399999999999998</v>
      </c>
    </row>
    <row r="5" spans="1:9" x14ac:dyDescent="0.25">
      <c r="A5" s="2">
        <v>30</v>
      </c>
      <c r="B5" s="2">
        <v>0.53300000000000003</v>
      </c>
      <c r="C5" s="2">
        <v>0.43</v>
      </c>
      <c r="D5" s="2">
        <v>3.4009999999999998</v>
      </c>
      <c r="F5" s="5">
        <v>70</v>
      </c>
      <c r="G5" s="2">
        <f t="shared" si="0"/>
        <v>343</v>
      </c>
      <c r="H5" s="5">
        <v>0.48199999999999998</v>
      </c>
    </row>
    <row r="6" spans="1:9" x14ac:dyDescent="0.25">
      <c r="A6" s="2">
        <v>40</v>
      </c>
      <c r="B6" s="2">
        <v>0.54</v>
      </c>
      <c r="C6" s="2">
        <v>0.438</v>
      </c>
      <c r="D6" s="2">
        <v>3.698</v>
      </c>
      <c r="F6" s="5">
        <v>65</v>
      </c>
      <c r="G6" s="2">
        <f t="shared" si="0"/>
        <v>338</v>
      </c>
      <c r="H6" s="5">
        <v>0.495</v>
      </c>
    </row>
    <row r="7" spans="1:9" x14ac:dyDescent="0.25">
      <c r="A7" s="2">
        <v>50</v>
      </c>
      <c r="B7" s="2">
        <v>0.54500000000000004</v>
      </c>
      <c r="C7" s="2">
        <v>0.44500000000000001</v>
      </c>
      <c r="D7" s="2">
        <v>3.9119999999999999</v>
      </c>
      <c r="F7" s="5">
        <v>60</v>
      </c>
      <c r="G7" s="2">
        <f t="shared" si="0"/>
        <v>333</v>
      </c>
      <c r="H7" s="5">
        <v>0.505</v>
      </c>
    </row>
    <row r="8" spans="1:9" x14ac:dyDescent="0.25">
      <c r="A8" s="2">
        <v>100</v>
      </c>
      <c r="B8" s="2">
        <v>0.56299999999999994</v>
      </c>
      <c r="C8" s="2">
        <v>0.46700000000000003</v>
      </c>
      <c r="D8" s="2">
        <v>4.6050000000000004</v>
      </c>
      <c r="F8" s="5">
        <v>55</v>
      </c>
      <c r="G8" s="2">
        <f t="shared" si="0"/>
        <v>328</v>
      </c>
      <c r="H8" s="5">
        <v>0.51600000000000001</v>
      </c>
    </row>
    <row r="9" spans="1:9" x14ac:dyDescent="0.25">
      <c r="A9" s="2">
        <v>200</v>
      </c>
      <c r="B9" s="2">
        <v>0.58099999999999996</v>
      </c>
      <c r="C9" s="2">
        <v>0.48599999999999999</v>
      </c>
      <c r="D9" s="2">
        <v>5.298</v>
      </c>
      <c r="F9" s="5">
        <v>50</v>
      </c>
      <c r="G9" s="2">
        <f t="shared" si="0"/>
        <v>323</v>
      </c>
      <c r="H9" s="5">
        <v>0.52700000000000002</v>
      </c>
    </row>
    <row r="10" spans="1:9" x14ac:dyDescent="0.25">
      <c r="A10" s="2">
        <v>300</v>
      </c>
      <c r="B10" s="2">
        <v>0.59099999999999997</v>
      </c>
      <c r="C10" s="2">
        <v>0.499</v>
      </c>
      <c r="D10" s="2">
        <v>5.7039999999999997</v>
      </c>
      <c r="F10" s="5">
        <v>45</v>
      </c>
      <c r="G10" s="2">
        <f t="shared" si="0"/>
        <v>318</v>
      </c>
      <c r="H10" s="5">
        <v>0.54</v>
      </c>
    </row>
    <row r="11" spans="1:9" x14ac:dyDescent="0.25">
      <c r="A11" s="2">
        <v>400</v>
      </c>
      <c r="B11" s="2">
        <v>0.59899999999999998</v>
      </c>
      <c r="C11" s="2">
        <v>0.50800000000000001</v>
      </c>
      <c r="D11" s="2">
        <v>5.9909999999999997</v>
      </c>
      <c r="F11" s="5">
        <v>40</v>
      </c>
      <c r="G11" s="2">
        <f t="shared" si="0"/>
        <v>313</v>
      </c>
      <c r="H11" s="5">
        <v>0.55100000000000005</v>
      </c>
    </row>
    <row r="12" spans="1:9" x14ac:dyDescent="0.25">
      <c r="A12" s="2">
        <v>500</v>
      </c>
      <c r="B12" s="2">
        <v>0.60499999999999998</v>
      </c>
      <c r="C12" s="2">
        <v>0.51500000000000001</v>
      </c>
      <c r="D12" s="2">
        <v>6.2149999999999999</v>
      </c>
      <c r="F12" s="5">
        <v>35</v>
      </c>
      <c r="G12" s="2">
        <f t="shared" si="0"/>
        <v>308</v>
      </c>
      <c r="H12" s="5">
        <v>0.56200000000000006</v>
      </c>
    </row>
    <row r="13" spans="1:9" x14ac:dyDescent="0.25">
      <c r="A13" s="2">
        <v>600</v>
      </c>
      <c r="B13" s="2">
        <v>0.61</v>
      </c>
      <c r="C13" s="2">
        <v>0.52</v>
      </c>
      <c r="D13" s="2">
        <v>6.3970000000000002</v>
      </c>
      <c r="F13" s="5">
        <v>30</v>
      </c>
      <c r="G13" s="2">
        <f t="shared" si="0"/>
        <v>303</v>
      </c>
      <c r="H13" s="5">
        <v>0.54700000000000004</v>
      </c>
    </row>
    <row r="14" spans="1:9" x14ac:dyDescent="0.25">
      <c r="A14" s="2">
        <v>700</v>
      </c>
      <c r="B14" s="2">
        <v>0.61399999999999999</v>
      </c>
      <c r="C14" s="2">
        <v>0.52600000000000002</v>
      </c>
      <c r="D14" s="2">
        <v>6.5510000000000002</v>
      </c>
    </row>
    <row r="15" spans="1:9" x14ac:dyDescent="0.25">
      <c r="A15" s="2">
        <v>800</v>
      </c>
      <c r="B15" s="2">
        <v>0.61799999999999999</v>
      </c>
      <c r="C15" s="2">
        <v>0.53</v>
      </c>
      <c r="D15" s="2">
        <v>6.6849999999999996</v>
      </c>
    </row>
  </sheetData>
  <mergeCells count="1">
    <mergeCell ref="F1:H1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B110-240E-49D5-9284-C33585254858}">
  <dimension ref="A1:G16"/>
  <sheetViews>
    <sheetView tabSelected="1" zoomScale="145" zoomScaleNormal="145" workbookViewId="0">
      <selection activeCell="I11" sqref="I11"/>
    </sheetView>
  </sheetViews>
  <sheetFormatPr defaultRowHeight="13.8" x14ac:dyDescent="0.25"/>
  <cols>
    <col min="1" max="1" width="10.77734375" customWidth="1"/>
    <col min="2" max="2" width="15.21875" style="1" customWidth="1"/>
    <col min="3" max="3" width="11.88671875" customWidth="1"/>
    <col min="4" max="4" width="19.33203125" customWidth="1"/>
    <col min="6" max="6" width="9.88671875" customWidth="1"/>
  </cols>
  <sheetData>
    <row r="1" spans="1:7" ht="37.200000000000003" customHeight="1" x14ac:dyDescent="0.25">
      <c r="A1" s="8" t="s">
        <v>9</v>
      </c>
      <c r="B1" s="8" t="s">
        <v>8</v>
      </c>
      <c r="C1" s="8" t="s">
        <v>12</v>
      </c>
      <c r="D1" s="9" t="s">
        <v>13</v>
      </c>
      <c r="E1" s="8" t="s">
        <v>11</v>
      </c>
      <c r="F1" s="8" t="s">
        <v>10</v>
      </c>
      <c r="G1" s="8"/>
    </row>
    <row r="2" spans="1:7" x14ac:dyDescent="0.25">
      <c r="A2" s="7">
        <v>2440</v>
      </c>
      <c r="B2" s="7">
        <v>1.3109999999999999</v>
      </c>
      <c r="C2" s="7">
        <v>48</v>
      </c>
      <c r="D2" s="7">
        <v>1.252</v>
      </c>
      <c r="E2" s="7">
        <v>170</v>
      </c>
      <c r="F2" s="7">
        <f>ATAN((2*0.1013*3.14*2/B2)/((6.28/1.252)*2-(6.28/B2)*2))*180/PI()</f>
        <v>65.052225259932342</v>
      </c>
      <c r="G2" s="7">
        <f>D2/B2</f>
        <v>0.95499618611746762</v>
      </c>
    </row>
    <row r="3" spans="1:7" x14ac:dyDescent="0.25">
      <c r="A3" s="7">
        <v>2460</v>
      </c>
      <c r="B3" s="7">
        <v>1.3</v>
      </c>
      <c r="C3" s="7">
        <v>55</v>
      </c>
      <c r="D3" s="7">
        <v>1.252</v>
      </c>
      <c r="E3" s="7">
        <v>164</v>
      </c>
      <c r="F3" s="7">
        <f t="shared" ref="F3:F12" si="0">ATAN((2*0.1013*3.14*2/B3)/((6.28/1.252)*2-(6.28/B3)*2))*180/PI()</f>
        <v>69.270023761156921</v>
      </c>
      <c r="G3" s="7">
        <f t="shared" ref="G3:G12" si="1">D3/B3</f>
        <v>0.96307692307692305</v>
      </c>
    </row>
    <row r="4" spans="1:7" x14ac:dyDescent="0.25">
      <c r="A4" s="7">
        <v>2480</v>
      </c>
      <c r="B4" s="7">
        <v>1.29</v>
      </c>
      <c r="C4" s="7">
        <v>62</v>
      </c>
      <c r="D4" s="7">
        <v>1.252</v>
      </c>
      <c r="E4" s="7">
        <v>142</v>
      </c>
      <c r="F4" s="7">
        <f t="shared" si="0"/>
        <v>73.320767978635388</v>
      </c>
      <c r="G4" s="7">
        <f t="shared" si="1"/>
        <v>0.97054263565891474</v>
      </c>
    </row>
    <row r="5" spans="1:7" x14ac:dyDescent="0.25">
      <c r="A5" s="7">
        <v>2500</v>
      </c>
      <c r="B5" s="7">
        <v>1.2789999999999999</v>
      </c>
      <c r="C5" s="7">
        <v>71</v>
      </c>
      <c r="D5" s="7">
        <v>1.252</v>
      </c>
      <c r="E5" s="7">
        <v>136</v>
      </c>
      <c r="F5" s="7">
        <f t="shared" si="0"/>
        <v>77.981864122289565</v>
      </c>
      <c r="G5" s="7">
        <f t="shared" si="1"/>
        <v>0.97888975762314312</v>
      </c>
    </row>
    <row r="6" spans="1:7" x14ac:dyDescent="0.25">
      <c r="A6" s="7">
        <v>2530</v>
      </c>
      <c r="B6" s="7">
        <v>1.264</v>
      </c>
      <c r="C6" s="7">
        <v>81</v>
      </c>
      <c r="D6" s="7">
        <v>1.252</v>
      </c>
      <c r="E6" s="7">
        <v>110</v>
      </c>
      <c r="F6" s="7">
        <f t="shared" si="0"/>
        <v>84.594957349868665</v>
      </c>
      <c r="G6" s="7">
        <f t="shared" si="1"/>
        <v>0.990506329113924</v>
      </c>
    </row>
    <row r="7" spans="1:7" x14ac:dyDescent="0.25">
      <c r="A7" s="7">
        <v>2557</v>
      </c>
      <c r="B7" s="7">
        <v>1.2509999999999999</v>
      </c>
      <c r="C7" s="7">
        <v>79</v>
      </c>
      <c r="D7" s="7">
        <v>1.252</v>
      </c>
      <c r="E7" s="7">
        <v>90</v>
      </c>
      <c r="F7" s="7">
        <f t="shared" si="0"/>
        <v>-89.548248234446959</v>
      </c>
      <c r="G7" s="7">
        <f t="shared" si="1"/>
        <v>1.0007993605115908</v>
      </c>
    </row>
    <row r="8" spans="1:7" x14ac:dyDescent="0.25">
      <c r="A8" s="7">
        <v>2570</v>
      </c>
      <c r="B8" s="7">
        <v>1.2450000000000001</v>
      </c>
      <c r="C8" s="7">
        <v>57</v>
      </c>
      <c r="D8" s="7">
        <v>1.252</v>
      </c>
      <c r="E8" s="7">
        <v>65</v>
      </c>
      <c r="F8" s="7">
        <f t="shared" si="0"/>
        <v>-86.840877357023174</v>
      </c>
      <c r="G8" s="7">
        <f t="shared" si="1"/>
        <v>1.0056224899598394</v>
      </c>
    </row>
    <row r="9" spans="1:7" x14ac:dyDescent="0.25">
      <c r="A9" s="7">
        <v>2580</v>
      </c>
      <c r="B9" s="7">
        <v>1.24</v>
      </c>
      <c r="C9" s="7">
        <v>48</v>
      </c>
      <c r="D9" s="7">
        <v>1.252</v>
      </c>
      <c r="E9" s="7">
        <v>59</v>
      </c>
      <c r="F9" s="7">
        <f t="shared" si="0"/>
        <v>-84.594957349868722</v>
      </c>
      <c r="G9" s="7">
        <f t="shared" si="1"/>
        <v>1.0096774193548388</v>
      </c>
    </row>
    <row r="10" spans="1:7" x14ac:dyDescent="0.25">
      <c r="A10" s="7">
        <v>2590</v>
      </c>
      <c r="B10" s="7">
        <v>1.2350000000000001</v>
      </c>
      <c r="C10" s="7">
        <v>40</v>
      </c>
      <c r="D10" s="7">
        <v>1.252</v>
      </c>
      <c r="E10" s="7">
        <v>55</v>
      </c>
      <c r="F10" s="7">
        <f t="shared" si="0"/>
        <v>-82.365565888364017</v>
      </c>
      <c r="G10" s="7">
        <f t="shared" si="1"/>
        <v>1.0137651821862348</v>
      </c>
    </row>
    <row r="11" spans="1:7" x14ac:dyDescent="0.25">
      <c r="A11" s="7">
        <v>2620</v>
      </c>
      <c r="B11" s="7">
        <v>1.2210000000000001</v>
      </c>
      <c r="C11" s="7">
        <v>29</v>
      </c>
      <c r="D11" s="7">
        <v>1.252</v>
      </c>
      <c r="E11" s="7">
        <v>45</v>
      </c>
      <c r="F11" s="7">
        <f t="shared" si="0"/>
        <v>-76.264713110590179</v>
      </c>
      <c r="G11" s="7">
        <f t="shared" si="1"/>
        <v>1.0253890253890252</v>
      </c>
    </row>
    <row r="12" spans="1:7" x14ac:dyDescent="0.25">
      <c r="A12" s="7">
        <v>2650</v>
      </c>
      <c r="B12" s="7">
        <v>1.2070000000000001</v>
      </c>
      <c r="C12" s="7">
        <v>18</v>
      </c>
      <c r="D12" s="7">
        <v>1.252</v>
      </c>
      <c r="E12" s="7">
        <v>32</v>
      </c>
      <c r="F12" s="7">
        <f t="shared" si="0"/>
        <v>-70.464685993557495</v>
      </c>
      <c r="G12" s="7">
        <f t="shared" si="1"/>
        <v>1.0372825186412593</v>
      </c>
    </row>
    <row r="16" spans="1:7" x14ac:dyDescent="0.25">
      <c r="C16" s="6"/>
    </row>
  </sheetData>
  <phoneticPr fontId="1" type="noConversion"/>
  <pageMargins left="0.7" right="0.7" top="0.75" bottom="0.75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tanghanyu</dc:creator>
  <cp:lastModifiedBy>韩宇 唐</cp:lastModifiedBy>
  <cp:lastPrinted>2024-06-06T07:36:50Z</cp:lastPrinted>
  <dcterms:created xsi:type="dcterms:W3CDTF">2015-06-05T18:19:34Z</dcterms:created>
  <dcterms:modified xsi:type="dcterms:W3CDTF">2024-06-06T07:40:15Z</dcterms:modified>
</cp:coreProperties>
</file>