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 activeTab="2"/>
  </bookViews>
  <sheets>
    <sheet name="shop" sheetId="4" r:id="rId1"/>
    <sheet name="shopdetail" sheetId="9" r:id="rId2"/>
    <sheet name="过渡表" sheetId="1" r:id="rId3"/>
    <sheet name="SHOP配置" sheetId="5" r:id="rId4"/>
    <sheet name="SHOP商品" sheetId="7" r:id="rId5"/>
    <sheet name="参数" sheetId="8" r:id="rId6"/>
  </sheets>
  <calcPr calcId="144525"/>
</workbook>
</file>

<file path=xl/calcChain.xml><?xml version="1.0" encoding="utf-8"?>
<calcChain xmlns="http://schemas.openxmlformats.org/spreadsheetml/2006/main">
  <c r="C2" i="5" l="1"/>
  <c r="B5" i="4" s="1"/>
  <c r="C3" i="5"/>
  <c r="B6" i="4" s="1"/>
  <c r="C4" i="5"/>
  <c r="B7" i="4" s="1"/>
  <c r="C5" i="5"/>
  <c r="B8" i="4" s="1"/>
  <c r="C6" i="5"/>
  <c r="B9" i="4" s="1"/>
  <c r="C7" i="5"/>
  <c r="B10" i="4" s="1"/>
  <c r="C8" i="5"/>
  <c r="B11" i="4" s="1"/>
  <c r="C9" i="5"/>
  <c r="B12" i="4" s="1"/>
  <c r="C10" i="5"/>
  <c r="B13" i="4" s="1"/>
  <c r="C11" i="5"/>
  <c r="B14" i="4" s="1"/>
  <c r="C12" i="5"/>
  <c r="B15" i="4" s="1"/>
  <c r="C13" i="5"/>
  <c r="B16" i="4" s="1"/>
  <c r="C14" i="5"/>
  <c r="B17" i="4" s="1"/>
  <c r="C15" i="5"/>
  <c r="B18" i="4" s="1"/>
  <c r="C16" i="5"/>
  <c r="B19" i="4" s="1"/>
  <c r="C17" i="5"/>
  <c r="B20" i="4" s="1"/>
  <c r="C18" i="5"/>
  <c r="B21" i="4" s="1"/>
  <c r="C19" i="5"/>
  <c r="B22" i="4" s="1"/>
  <c r="C20" i="5"/>
  <c r="B23" i="4" s="1"/>
  <c r="C21" i="5" l="1"/>
  <c r="B24" i="4" s="1"/>
  <c r="C22" i="5"/>
  <c r="B25" i="4" s="1"/>
  <c r="A24" i="4" l="1"/>
  <c r="C24" i="4"/>
  <c r="D24" i="4"/>
  <c r="E24" i="4"/>
  <c r="A25" i="4"/>
  <c r="C25" i="4"/>
  <c r="D25" i="4"/>
  <c r="E25" i="4"/>
  <c r="F25" i="4"/>
  <c r="G25" i="4"/>
  <c r="H25" i="4"/>
  <c r="I25" i="4"/>
  <c r="E230" i="7"/>
  <c r="E231" i="7"/>
  <c r="E232" i="7"/>
  <c r="E233" i="7"/>
  <c r="E234" i="7"/>
  <c r="E235" i="7"/>
  <c r="E236" i="7"/>
  <c r="E237" i="7"/>
  <c r="E238" i="7"/>
  <c r="E239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198" i="7" l="1"/>
  <c r="K22" i="5"/>
  <c r="J22" i="5" s="1"/>
  <c r="J25" i="4" s="1"/>
  <c r="K21" i="5"/>
  <c r="J21" i="5" s="1"/>
  <c r="J24" i="4" s="1"/>
  <c r="G20" i="4" l="1"/>
  <c r="H20" i="4"/>
  <c r="I20" i="4"/>
  <c r="G21" i="4"/>
  <c r="H21" i="4"/>
  <c r="I21" i="4"/>
  <c r="G22" i="4"/>
  <c r="H22" i="4"/>
  <c r="I22" i="4"/>
  <c r="G23" i="4"/>
  <c r="H23" i="4"/>
  <c r="I23" i="4"/>
  <c r="D6" i="4"/>
  <c r="E6" i="4"/>
  <c r="F6" i="4"/>
  <c r="D7" i="4"/>
  <c r="E7" i="4"/>
  <c r="F7" i="4"/>
  <c r="D8" i="4"/>
  <c r="E8" i="4"/>
  <c r="F8" i="4"/>
  <c r="D9" i="4"/>
  <c r="E9" i="4"/>
  <c r="F9" i="4"/>
  <c r="D10" i="4"/>
  <c r="E10" i="4"/>
  <c r="F10" i="4"/>
  <c r="D11" i="4"/>
  <c r="E11" i="4"/>
  <c r="F11" i="4"/>
  <c r="D12" i="4"/>
  <c r="E12" i="4"/>
  <c r="F12" i="4"/>
  <c r="D13" i="4"/>
  <c r="E13" i="4"/>
  <c r="F13" i="4"/>
  <c r="D14" i="4"/>
  <c r="E14" i="4"/>
  <c r="F14" i="4"/>
  <c r="D15" i="4"/>
  <c r="E15" i="4"/>
  <c r="F15" i="4"/>
  <c r="D16" i="4"/>
  <c r="E16" i="4"/>
  <c r="F16" i="4"/>
  <c r="D17" i="4"/>
  <c r="E17" i="4"/>
  <c r="F17" i="4"/>
  <c r="D18" i="4"/>
  <c r="E18" i="4"/>
  <c r="F18" i="4"/>
  <c r="D19" i="4"/>
  <c r="E19" i="4"/>
  <c r="F19" i="4"/>
  <c r="D20" i="4"/>
  <c r="E20" i="4"/>
  <c r="F20" i="4"/>
  <c r="D21" i="4"/>
  <c r="E21" i="4"/>
  <c r="F21" i="4"/>
  <c r="D22" i="4"/>
  <c r="E22" i="4"/>
  <c r="F22" i="4"/>
  <c r="D23" i="4"/>
  <c r="E23" i="4"/>
  <c r="F23" i="4"/>
  <c r="E5" i="4"/>
  <c r="F5" i="4"/>
  <c r="D5" i="4"/>
  <c r="X4" i="7" l="1"/>
  <c r="X5" i="7"/>
  <c r="X6" i="7"/>
  <c r="X7" i="7"/>
  <c r="X8" i="7"/>
  <c r="X9" i="7"/>
  <c r="X10" i="7"/>
  <c r="X11" i="7"/>
  <c r="X12" i="7"/>
  <c r="X13" i="7"/>
  <c r="X14" i="7"/>
  <c r="X15" i="7"/>
  <c r="X16" i="7"/>
  <c r="X17" i="7"/>
  <c r="X18" i="7"/>
  <c r="X19" i="7"/>
  <c r="X20" i="7"/>
  <c r="X21" i="7"/>
  <c r="X22" i="7"/>
  <c r="X23" i="7"/>
  <c r="X24" i="7"/>
  <c r="X25" i="7"/>
  <c r="X26" i="7"/>
  <c r="X27" i="7"/>
  <c r="X28" i="7"/>
  <c r="X29" i="7"/>
  <c r="X30" i="7"/>
  <c r="X31" i="7"/>
  <c r="X32" i="7"/>
  <c r="X33" i="7"/>
  <c r="X34" i="7"/>
  <c r="X35" i="7"/>
  <c r="X36" i="7"/>
  <c r="X37" i="7"/>
  <c r="X38" i="7"/>
  <c r="X39" i="7"/>
  <c r="X40" i="7"/>
  <c r="X41" i="7"/>
  <c r="X42" i="7"/>
  <c r="X43" i="7"/>
  <c r="X44" i="7"/>
  <c r="X45" i="7"/>
  <c r="X46" i="7"/>
  <c r="X47" i="7"/>
  <c r="X48" i="7"/>
  <c r="X49" i="7"/>
  <c r="X50" i="7"/>
  <c r="X51" i="7"/>
  <c r="X52" i="7"/>
  <c r="X53" i="7"/>
  <c r="X54" i="7"/>
  <c r="X55" i="7"/>
  <c r="X56" i="7"/>
  <c r="X57" i="7"/>
  <c r="X58" i="7"/>
  <c r="X59" i="7"/>
  <c r="X60" i="7"/>
  <c r="X61" i="7"/>
  <c r="X62" i="7"/>
  <c r="X63" i="7"/>
  <c r="X64" i="7"/>
  <c r="X65" i="7"/>
  <c r="X66" i="7"/>
  <c r="X67" i="7"/>
  <c r="X68" i="7"/>
  <c r="X69" i="7"/>
  <c r="X70" i="7"/>
  <c r="X71" i="7"/>
  <c r="X72" i="7"/>
  <c r="X73" i="7"/>
  <c r="X74" i="7"/>
  <c r="X75" i="7"/>
  <c r="X76" i="7"/>
  <c r="X77" i="7"/>
  <c r="X78" i="7"/>
  <c r="X79" i="7"/>
  <c r="X80" i="7"/>
  <c r="X81" i="7"/>
  <c r="X82" i="7"/>
  <c r="X83" i="7"/>
  <c r="X84" i="7"/>
  <c r="X85" i="7"/>
  <c r="X86" i="7"/>
  <c r="X87" i="7"/>
  <c r="X88" i="7"/>
  <c r="X89" i="7"/>
  <c r="X90" i="7"/>
  <c r="X91" i="7"/>
  <c r="X92" i="7"/>
  <c r="X93" i="7"/>
  <c r="X94" i="7"/>
  <c r="X95" i="7"/>
  <c r="X96" i="7"/>
  <c r="X97" i="7"/>
  <c r="X98" i="7"/>
  <c r="X99" i="7"/>
  <c r="X100" i="7"/>
  <c r="X101" i="7"/>
  <c r="X102" i="7"/>
  <c r="X103" i="7"/>
  <c r="X104" i="7"/>
  <c r="X105" i="7"/>
  <c r="X106" i="7"/>
  <c r="X107" i="7"/>
  <c r="X108" i="7"/>
  <c r="X109" i="7"/>
  <c r="X110" i="7"/>
  <c r="X111" i="7"/>
  <c r="X112" i="7"/>
  <c r="X113" i="7"/>
  <c r="X114" i="7"/>
  <c r="X115" i="7"/>
  <c r="X116" i="7"/>
  <c r="X117" i="7"/>
  <c r="X118" i="7"/>
  <c r="X119" i="7"/>
  <c r="X120" i="7"/>
  <c r="X121" i="7"/>
  <c r="X122" i="7"/>
  <c r="X123" i="7"/>
  <c r="X124" i="7"/>
  <c r="X125" i="7"/>
  <c r="X126" i="7"/>
  <c r="X127" i="7"/>
  <c r="X128" i="7"/>
  <c r="X129" i="7"/>
  <c r="X130" i="7"/>
  <c r="X131" i="7"/>
  <c r="X132" i="7"/>
  <c r="X133" i="7"/>
  <c r="X134" i="7"/>
  <c r="X135" i="7"/>
  <c r="X136" i="7"/>
  <c r="X137" i="7"/>
  <c r="X138" i="7"/>
  <c r="X139" i="7"/>
  <c r="X140" i="7"/>
  <c r="X141" i="7"/>
  <c r="X142" i="7"/>
  <c r="X143" i="7"/>
  <c r="X144" i="7"/>
  <c r="X145" i="7"/>
  <c r="X146" i="7"/>
  <c r="X147" i="7"/>
  <c r="X148" i="7"/>
  <c r="X149" i="7"/>
  <c r="X150" i="7"/>
  <c r="X151" i="7"/>
  <c r="X152" i="7"/>
  <c r="X153" i="7"/>
  <c r="X154" i="7"/>
  <c r="X155" i="7"/>
  <c r="X156" i="7"/>
  <c r="X157" i="7"/>
  <c r="X158" i="7"/>
  <c r="X159" i="7"/>
  <c r="X160" i="7"/>
  <c r="X161" i="7"/>
  <c r="X162" i="7"/>
  <c r="X163" i="7"/>
  <c r="X164" i="7"/>
  <c r="X165" i="7"/>
  <c r="X166" i="7"/>
  <c r="X167" i="7"/>
  <c r="X168" i="7"/>
  <c r="X169" i="7"/>
  <c r="X170" i="7"/>
  <c r="X171" i="7"/>
  <c r="X172" i="7"/>
  <c r="X173" i="7"/>
  <c r="X174" i="7"/>
  <c r="X175" i="7"/>
  <c r="X176" i="7"/>
  <c r="X177" i="7"/>
  <c r="X178" i="7"/>
  <c r="X179" i="7"/>
  <c r="X180" i="7"/>
  <c r="X181" i="7"/>
  <c r="X182" i="7"/>
  <c r="X183" i="7"/>
  <c r="X184" i="7"/>
  <c r="X185" i="7"/>
  <c r="X186" i="7"/>
  <c r="X187" i="7"/>
  <c r="X188" i="7"/>
  <c r="X189" i="7"/>
  <c r="X190" i="7"/>
  <c r="X191" i="7"/>
  <c r="X192" i="7"/>
  <c r="X193" i="7"/>
  <c r="X194" i="7"/>
  <c r="X195" i="7"/>
  <c r="X196" i="7"/>
  <c r="X197" i="7"/>
  <c r="X198" i="7"/>
  <c r="X199" i="7"/>
  <c r="X200" i="7"/>
  <c r="X201" i="7"/>
  <c r="X202" i="7"/>
  <c r="X203" i="7"/>
  <c r="X204" i="7"/>
  <c r="X205" i="7"/>
  <c r="X206" i="7"/>
  <c r="X207" i="7"/>
  <c r="X208" i="7"/>
  <c r="X209" i="7"/>
  <c r="X210" i="7"/>
  <c r="X211" i="7"/>
  <c r="X212" i="7"/>
  <c r="X213" i="7"/>
  <c r="X214" i="7"/>
  <c r="X215" i="7"/>
  <c r="X216" i="7"/>
  <c r="X217" i="7"/>
  <c r="X218" i="7"/>
  <c r="X219" i="7"/>
  <c r="X220" i="7"/>
  <c r="X221" i="7"/>
  <c r="X222" i="7"/>
  <c r="X223" i="7"/>
  <c r="X224" i="7"/>
  <c r="X225" i="7"/>
  <c r="X226" i="7"/>
  <c r="X227" i="7"/>
  <c r="X228" i="7"/>
  <c r="X229" i="7"/>
  <c r="X230" i="7"/>
  <c r="X231" i="7"/>
  <c r="X232" i="7"/>
  <c r="X233" i="7"/>
  <c r="X234" i="7"/>
  <c r="X235" i="7"/>
  <c r="X236" i="7"/>
  <c r="X237" i="7"/>
  <c r="X238" i="7"/>
  <c r="X239" i="7"/>
  <c r="X240" i="7"/>
  <c r="X241" i="7"/>
  <c r="X242" i="7"/>
  <c r="X243" i="7"/>
  <c r="X244" i="7"/>
  <c r="X245" i="7"/>
  <c r="X246" i="7"/>
  <c r="X247" i="7"/>
  <c r="X248" i="7"/>
  <c r="X249" i="7"/>
  <c r="X250" i="7"/>
  <c r="X251" i="7"/>
  <c r="X252" i="7"/>
  <c r="X253" i="7"/>
  <c r="X254" i="7"/>
  <c r="X255" i="7"/>
  <c r="X256" i="7"/>
  <c r="X257" i="7"/>
  <c r="X258" i="7"/>
  <c r="X259" i="7"/>
  <c r="X260" i="7"/>
  <c r="X261" i="7"/>
  <c r="X262" i="7"/>
  <c r="X263" i="7"/>
  <c r="X264" i="7"/>
  <c r="X265" i="7"/>
  <c r="X266" i="7"/>
  <c r="X267" i="7"/>
  <c r="X268" i="7"/>
  <c r="X269" i="7"/>
  <c r="X270" i="7"/>
  <c r="X271" i="7"/>
  <c r="X272" i="7"/>
  <c r="X273" i="7"/>
  <c r="X274" i="7"/>
  <c r="X275" i="7"/>
  <c r="X276" i="7"/>
  <c r="X277" i="7"/>
  <c r="X278" i="7"/>
  <c r="X279" i="7"/>
  <c r="X280" i="7"/>
  <c r="X281" i="7"/>
  <c r="X282" i="7"/>
  <c r="X283" i="7"/>
  <c r="X284" i="7"/>
  <c r="X285" i="7"/>
  <c r="X286" i="7"/>
  <c r="X287" i="7"/>
  <c r="X288" i="7"/>
  <c r="X289" i="7"/>
  <c r="X290" i="7"/>
  <c r="X291" i="7"/>
  <c r="X292" i="7"/>
  <c r="X293" i="7"/>
  <c r="X294" i="7"/>
  <c r="X295" i="7"/>
  <c r="X296" i="7"/>
  <c r="X297" i="7"/>
  <c r="X298" i="7"/>
  <c r="X299" i="7"/>
  <c r="X300" i="7"/>
  <c r="X301" i="7"/>
  <c r="X302" i="7"/>
  <c r="X303" i="7"/>
  <c r="X304" i="7"/>
  <c r="X305" i="7"/>
  <c r="X306" i="7"/>
  <c r="X307" i="7"/>
  <c r="X308" i="7"/>
  <c r="X309" i="7"/>
  <c r="X310" i="7"/>
  <c r="X311" i="7"/>
  <c r="X312" i="7"/>
  <c r="X313" i="7"/>
  <c r="X314" i="7"/>
  <c r="X315" i="7"/>
  <c r="X316" i="7"/>
  <c r="X317" i="7"/>
  <c r="X318" i="7"/>
  <c r="X319" i="7"/>
  <c r="X320" i="7"/>
  <c r="X321" i="7"/>
  <c r="X322" i="7"/>
  <c r="X323" i="7"/>
  <c r="X324" i="7"/>
  <c r="X325" i="7"/>
  <c r="X326" i="7"/>
  <c r="X327" i="7"/>
  <c r="X328" i="7"/>
  <c r="X329" i="7"/>
  <c r="X330" i="7"/>
  <c r="X331" i="7"/>
  <c r="X332" i="7"/>
  <c r="X333" i="7"/>
  <c r="X334" i="7"/>
  <c r="X335" i="7"/>
  <c r="X336" i="7"/>
  <c r="X337" i="7"/>
  <c r="X338" i="7"/>
  <c r="X339" i="7"/>
  <c r="X340" i="7"/>
  <c r="X341" i="7"/>
  <c r="X342" i="7"/>
  <c r="X343" i="7"/>
  <c r="X344" i="7"/>
  <c r="X345" i="7"/>
  <c r="X346" i="7"/>
  <c r="X347" i="7"/>
  <c r="X348" i="7"/>
  <c r="X349" i="7"/>
  <c r="X350" i="7"/>
  <c r="X351" i="7"/>
  <c r="X352" i="7"/>
  <c r="X353" i="7"/>
  <c r="X354" i="7"/>
  <c r="X355" i="7"/>
  <c r="X356" i="7"/>
  <c r="X357" i="7"/>
  <c r="X358" i="7"/>
  <c r="X359" i="7"/>
  <c r="X360" i="7"/>
  <c r="X361" i="7"/>
  <c r="X362" i="7"/>
  <c r="X363" i="7"/>
  <c r="X364" i="7"/>
  <c r="X365" i="7"/>
  <c r="X366" i="7"/>
  <c r="X367" i="7"/>
  <c r="X368" i="7"/>
  <c r="X369" i="7"/>
  <c r="X370" i="7"/>
  <c r="X371" i="7"/>
  <c r="X372" i="7"/>
  <c r="X373" i="7"/>
  <c r="X374" i="7"/>
  <c r="X375" i="7"/>
  <c r="X376" i="7"/>
  <c r="X377" i="7"/>
  <c r="X378" i="7"/>
  <c r="X379" i="7"/>
  <c r="X380" i="7"/>
  <c r="X381" i="7"/>
  <c r="X382" i="7"/>
  <c r="X383" i="7"/>
  <c r="X384" i="7"/>
  <c r="X385" i="7"/>
  <c r="X386" i="7"/>
  <c r="X387" i="7"/>
  <c r="X388" i="7"/>
  <c r="X389" i="7"/>
  <c r="X390" i="7"/>
  <c r="X391" i="7"/>
  <c r="X392" i="7"/>
  <c r="X393" i="7"/>
  <c r="X394" i="7"/>
  <c r="X395" i="7"/>
  <c r="X396" i="7"/>
  <c r="X397" i="7"/>
  <c r="X398" i="7"/>
  <c r="X399" i="7"/>
  <c r="X400" i="7"/>
  <c r="X401" i="7"/>
  <c r="X402" i="7"/>
  <c r="X403" i="7"/>
  <c r="X404" i="7"/>
  <c r="X405" i="7"/>
  <c r="X406" i="7"/>
  <c r="X407" i="7"/>
  <c r="X408" i="7"/>
  <c r="X409" i="7"/>
  <c r="X410" i="7"/>
  <c r="X411" i="7"/>
  <c r="X412" i="7"/>
  <c r="X413" i="7"/>
  <c r="X414" i="7"/>
  <c r="X415" i="7"/>
  <c r="X416" i="7"/>
  <c r="X417" i="7"/>
  <c r="X418" i="7"/>
  <c r="X419" i="7"/>
  <c r="X420" i="7"/>
  <c r="X421" i="7"/>
  <c r="X422" i="7"/>
  <c r="X423" i="7"/>
  <c r="X424" i="7"/>
  <c r="X425" i="7"/>
  <c r="X426" i="7"/>
  <c r="X427" i="7"/>
  <c r="X428" i="7"/>
  <c r="X429" i="7"/>
  <c r="X430" i="7"/>
  <c r="X431" i="7"/>
  <c r="X432" i="7"/>
  <c r="X433" i="7"/>
  <c r="X434" i="7"/>
  <c r="X435" i="7"/>
  <c r="X436" i="7"/>
  <c r="X437" i="7"/>
  <c r="X438" i="7"/>
  <c r="X439" i="7"/>
  <c r="X440" i="7"/>
  <c r="X441" i="7"/>
  <c r="X442" i="7"/>
  <c r="X443" i="7"/>
  <c r="X444" i="7"/>
  <c r="X445" i="7"/>
  <c r="X446" i="7"/>
  <c r="X447" i="7"/>
  <c r="X448" i="7"/>
  <c r="X449" i="7"/>
  <c r="X450" i="7"/>
  <c r="X451" i="7"/>
  <c r="X452" i="7"/>
  <c r="X453" i="7"/>
  <c r="X454" i="7"/>
  <c r="X455" i="7"/>
  <c r="X456" i="7"/>
  <c r="X457" i="7"/>
  <c r="X458" i="7"/>
  <c r="X459" i="7"/>
  <c r="X460" i="7"/>
  <c r="X461" i="7"/>
  <c r="X462" i="7"/>
  <c r="X463" i="7"/>
  <c r="X464" i="7"/>
  <c r="X465" i="7"/>
  <c r="X466" i="7"/>
  <c r="X467" i="7"/>
  <c r="X468" i="7"/>
  <c r="X469" i="7"/>
  <c r="X470" i="7"/>
  <c r="X471" i="7"/>
  <c r="X472" i="7"/>
  <c r="X473" i="7"/>
  <c r="X474" i="7"/>
  <c r="X475" i="7"/>
  <c r="X476" i="7"/>
  <c r="X477" i="7"/>
  <c r="X478" i="7"/>
  <c r="X479" i="7"/>
  <c r="X480" i="7"/>
  <c r="X481" i="7"/>
  <c r="X482" i="7"/>
  <c r="X483" i="7"/>
  <c r="X484" i="7"/>
  <c r="X485" i="7"/>
  <c r="X486" i="7"/>
  <c r="X487" i="7"/>
  <c r="X488" i="7"/>
  <c r="X489" i="7"/>
  <c r="X490" i="7"/>
  <c r="X491" i="7"/>
  <c r="X492" i="7"/>
  <c r="X493" i="7"/>
  <c r="X494" i="7"/>
  <c r="X495" i="7"/>
  <c r="X496" i="7"/>
  <c r="X497" i="7"/>
  <c r="X498" i="7"/>
  <c r="X499" i="7"/>
  <c r="X500" i="7"/>
  <c r="X501" i="7"/>
  <c r="X502" i="7"/>
  <c r="X503" i="7"/>
  <c r="X504" i="7"/>
  <c r="X505" i="7"/>
  <c r="X506" i="7"/>
  <c r="X507" i="7"/>
  <c r="X508" i="7"/>
  <c r="X509" i="7"/>
  <c r="X510" i="7"/>
  <c r="X511" i="7"/>
  <c r="X512" i="7"/>
  <c r="X513" i="7"/>
  <c r="X514" i="7"/>
  <c r="X515" i="7"/>
  <c r="X516" i="7"/>
  <c r="X517" i="7"/>
  <c r="X518" i="7"/>
  <c r="X519" i="7"/>
  <c r="X520" i="7"/>
  <c r="X521" i="7"/>
  <c r="X522" i="7"/>
  <c r="X523" i="7"/>
  <c r="X524" i="7"/>
  <c r="X525" i="7"/>
  <c r="X526" i="7"/>
  <c r="X527" i="7"/>
  <c r="X528" i="7"/>
  <c r="X529" i="7"/>
  <c r="X530" i="7"/>
  <c r="X531" i="7"/>
  <c r="X532" i="7"/>
  <c r="X533" i="7"/>
  <c r="X534" i="7"/>
  <c r="X535" i="7"/>
  <c r="X536" i="7"/>
  <c r="X537" i="7"/>
  <c r="X538" i="7"/>
  <c r="X539" i="7"/>
  <c r="X540" i="7"/>
  <c r="X541" i="7"/>
  <c r="X542" i="7"/>
  <c r="X543" i="7"/>
  <c r="X544" i="7"/>
  <c r="X545" i="7"/>
  <c r="X546" i="7"/>
  <c r="X547" i="7"/>
  <c r="X548" i="7"/>
  <c r="X549" i="7"/>
  <c r="X550" i="7"/>
  <c r="X551" i="7"/>
  <c r="X552" i="7"/>
  <c r="X553" i="7"/>
  <c r="X554" i="7"/>
  <c r="X555" i="7"/>
  <c r="X556" i="7"/>
  <c r="X557" i="7"/>
  <c r="X558" i="7"/>
  <c r="X559" i="7"/>
  <c r="X560" i="7"/>
  <c r="X561" i="7"/>
  <c r="X562" i="7"/>
  <c r="X563" i="7"/>
  <c r="X564" i="7"/>
  <c r="X565" i="7"/>
  <c r="X566" i="7"/>
  <c r="X567" i="7"/>
  <c r="X568" i="7"/>
  <c r="X569" i="7"/>
  <c r="X570" i="7"/>
  <c r="X571" i="7"/>
  <c r="X572" i="7"/>
  <c r="X573" i="7"/>
  <c r="X574" i="7"/>
  <c r="X575" i="7"/>
  <c r="X576" i="7"/>
  <c r="X577" i="7"/>
  <c r="X578" i="7"/>
  <c r="X579" i="7"/>
  <c r="X580" i="7"/>
  <c r="X581" i="7"/>
  <c r="X582" i="7"/>
  <c r="X583" i="7"/>
  <c r="X584" i="7"/>
  <c r="X585" i="7"/>
  <c r="X586" i="7"/>
  <c r="X587" i="7"/>
  <c r="X588" i="7"/>
  <c r="X589" i="7"/>
  <c r="X590" i="7"/>
  <c r="X591" i="7"/>
  <c r="X592" i="7"/>
  <c r="X593" i="7"/>
  <c r="X594" i="7"/>
  <c r="X595" i="7"/>
  <c r="X596" i="7"/>
  <c r="X597" i="7"/>
  <c r="X598" i="7"/>
  <c r="X599" i="7"/>
  <c r="X600" i="7"/>
  <c r="X601" i="7"/>
  <c r="X602" i="7"/>
  <c r="X603" i="7"/>
  <c r="X604" i="7"/>
  <c r="X605" i="7"/>
  <c r="X606" i="7"/>
  <c r="X607" i="7"/>
  <c r="X608" i="7"/>
  <c r="X609" i="7"/>
  <c r="X610" i="7"/>
  <c r="X611" i="7"/>
  <c r="X612" i="7"/>
  <c r="X613" i="7"/>
  <c r="X614" i="7"/>
  <c r="X615" i="7"/>
  <c r="X616" i="7"/>
  <c r="X617" i="7"/>
  <c r="X618" i="7"/>
  <c r="X619" i="7"/>
  <c r="X620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 l="1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9" i="7"/>
  <c r="E10" i="7"/>
  <c r="E11" i="7"/>
  <c r="A6" i="4"/>
  <c r="C6" i="4"/>
  <c r="A7" i="4"/>
  <c r="C7" i="4"/>
  <c r="A8" i="4"/>
  <c r="C8" i="4"/>
  <c r="A9" i="4"/>
  <c r="C9" i="4"/>
  <c r="A10" i="4"/>
  <c r="C10" i="4"/>
  <c r="A11" i="4"/>
  <c r="C11" i="4"/>
  <c r="A12" i="4"/>
  <c r="C12" i="4"/>
  <c r="A13" i="4"/>
  <c r="C13" i="4"/>
  <c r="A14" i="4"/>
  <c r="C14" i="4"/>
  <c r="A15" i="4"/>
  <c r="C15" i="4"/>
  <c r="A16" i="4"/>
  <c r="C16" i="4"/>
  <c r="A17" i="4"/>
  <c r="C17" i="4"/>
  <c r="A18" i="4"/>
  <c r="C18" i="4"/>
  <c r="A19" i="4"/>
  <c r="C19" i="4"/>
  <c r="A20" i="4"/>
  <c r="C20" i="4"/>
  <c r="A21" i="4"/>
  <c r="C21" i="4"/>
  <c r="A22" i="4"/>
  <c r="C22" i="4"/>
  <c r="A23" i="4"/>
  <c r="C23" i="4"/>
  <c r="C5" i="4"/>
  <c r="A5" i="4"/>
  <c r="E4" i="7" l="1"/>
  <c r="E5" i="7"/>
  <c r="E6" i="7"/>
  <c r="E7" i="7"/>
  <c r="E8" i="7"/>
  <c r="E3" i="7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" i="5"/>
  <c r="R4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R28" i="7"/>
  <c r="R29" i="7"/>
  <c r="R30" i="7"/>
  <c r="R31" i="7"/>
  <c r="R32" i="7"/>
  <c r="R33" i="7"/>
  <c r="R34" i="7"/>
  <c r="R35" i="7"/>
  <c r="R36" i="7"/>
  <c r="R37" i="7"/>
  <c r="R38" i="7"/>
  <c r="R39" i="7"/>
  <c r="R40" i="7"/>
  <c r="R41" i="7"/>
  <c r="R42" i="7"/>
  <c r="R43" i="7"/>
  <c r="R44" i="7"/>
  <c r="R45" i="7"/>
  <c r="R46" i="7"/>
  <c r="R47" i="7"/>
  <c r="R48" i="7"/>
  <c r="R49" i="7"/>
  <c r="R50" i="7"/>
  <c r="R51" i="7"/>
  <c r="R52" i="7"/>
  <c r="R53" i="7"/>
  <c r="R54" i="7"/>
  <c r="R55" i="7"/>
  <c r="R56" i="7"/>
  <c r="R57" i="7"/>
  <c r="R58" i="7"/>
  <c r="R59" i="7"/>
  <c r="R60" i="7"/>
  <c r="R61" i="7"/>
  <c r="R62" i="7"/>
  <c r="R63" i="7"/>
  <c r="R64" i="7"/>
  <c r="R65" i="7"/>
  <c r="R66" i="7"/>
  <c r="R67" i="7"/>
  <c r="R68" i="7"/>
  <c r="R69" i="7"/>
  <c r="R70" i="7"/>
  <c r="R71" i="7"/>
  <c r="R72" i="7"/>
  <c r="R73" i="7"/>
  <c r="R74" i="7"/>
  <c r="R75" i="7"/>
  <c r="R76" i="7"/>
  <c r="R77" i="7"/>
  <c r="R78" i="7"/>
  <c r="R79" i="7"/>
  <c r="R80" i="7"/>
  <c r="R81" i="7"/>
  <c r="R82" i="7"/>
  <c r="R83" i="7"/>
  <c r="R84" i="7"/>
  <c r="R85" i="7"/>
  <c r="R86" i="7"/>
  <c r="R87" i="7"/>
  <c r="R88" i="7"/>
  <c r="R89" i="7"/>
  <c r="R90" i="7"/>
  <c r="R91" i="7"/>
  <c r="R92" i="7"/>
  <c r="R93" i="7"/>
  <c r="R94" i="7"/>
  <c r="R95" i="7"/>
  <c r="R96" i="7"/>
  <c r="R97" i="7"/>
  <c r="R98" i="7"/>
  <c r="R99" i="7"/>
  <c r="R100" i="7"/>
  <c r="R101" i="7"/>
  <c r="R102" i="7"/>
  <c r="R103" i="7"/>
  <c r="R104" i="7"/>
  <c r="R105" i="7"/>
  <c r="R106" i="7"/>
  <c r="R107" i="7"/>
  <c r="R108" i="7"/>
  <c r="R109" i="7"/>
  <c r="R110" i="7"/>
  <c r="R111" i="7"/>
  <c r="R112" i="7"/>
  <c r="R113" i="7"/>
  <c r="R114" i="7"/>
  <c r="R115" i="7"/>
  <c r="R116" i="7"/>
  <c r="R117" i="7"/>
  <c r="R118" i="7"/>
  <c r="R119" i="7"/>
  <c r="R120" i="7"/>
  <c r="R121" i="7"/>
  <c r="R122" i="7"/>
  <c r="R123" i="7"/>
  <c r="R124" i="7"/>
  <c r="R125" i="7"/>
  <c r="R126" i="7"/>
  <c r="R127" i="7"/>
  <c r="R128" i="7"/>
  <c r="R129" i="7"/>
  <c r="R130" i="7"/>
  <c r="R131" i="7"/>
  <c r="R132" i="7"/>
  <c r="R133" i="7"/>
  <c r="R134" i="7"/>
  <c r="R135" i="7"/>
  <c r="R136" i="7"/>
  <c r="R137" i="7"/>
  <c r="R138" i="7"/>
  <c r="R139" i="7"/>
  <c r="R140" i="7"/>
  <c r="R141" i="7"/>
  <c r="R142" i="7"/>
  <c r="R143" i="7"/>
  <c r="R144" i="7"/>
  <c r="R145" i="7"/>
  <c r="R146" i="7"/>
  <c r="R147" i="7"/>
  <c r="R148" i="7"/>
  <c r="R149" i="7"/>
  <c r="R150" i="7"/>
  <c r="R151" i="7"/>
  <c r="R152" i="7"/>
  <c r="R153" i="7"/>
  <c r="R154" i="7"/>
  <c r="R155" i="7"/>
  <c r="R156" i="7"/>
  <c r="R157" i="7"/>
  <c r="R158" i="7"/>
  <c r="R159" i="7"/>
  <c r="R160" i="7"/>
  <c r="R161" i="7"/>
  <c r="R162" i="7"/>
  <c r="R163" i="7"/>
  <c r="R164" i="7"/>
  <c r="R165" i="7"/>
  <c r="R166" i="7"/>
  <c r="R167" i="7"/>
  <c r="R168" i="7"/>
  <c r="R169" i="7"/>
  <c r="R170" i="7"/>
  <c r="R171" i="7"/>
  <c r="R172" i="7"/>
  <c r="R173" i="7"/>
  <c r="R174" i="7"/>
  <c r="R175" i="7"/>
  <c r="R176" i="7"/>
  <c r="R177" i="7"/>
  <c r="R178" i="7"/>
  <c r="R179" i="7"/>
  <c r="R180" i="7"/>
  <c r="R181" i="7"/>
  <c r="R182" i="7"/>
  <c r="R183" i="7"/>
  <c r="R184" i="7"/>
  <c r="R185" i="7"/>
  <c r="R186" i="7"/>
  <c r="R187" i="7"/>
  <c r="R188" i="7"/>
  <c r="R189" i="7"/>
  <c r="R190" i="7"/>
  <c r="R191" i="7"/>
  <c r="R192" i="7"/>
  <c r="R193" i="7"/>
  <c r="R194" i="7"/>
  <c r="R195" i="7"/>
  <c r="R196" i="7"/>
  <c r="R197" i="7"/>
  <c r="R198" i="7"/>
  <c r="R199" i="7"/>
  <c r="R200" i="7"/>
  <c r="R201" i="7"/>
  <c r="R202" i="7"/>
  <c r="R203" i="7"/>
  <c r="R204" i="7"/>
  <c r="R205" i="7"/>
  <c r="R206" i="7"/>
  <c r="R207" i="7"/>
  <c r="R208" i="7"/>
  <c r="R209" i="7"/>
  <c r="R210" i="7"/>
  <c r="R211" i="7"/>
  <c r="R212" i="7"/>
  <c r="R213" i="7"/>
  <c r="R214" i="7"/>
  <c r="R215" i="7"/>
  <c r="R216" i="7"/>
  <c r="R217" i="7"/>
  <c r="R218" i="7"/>
  <c r="R219" i="7"/>
  <c r="R220" i="7"/>
  <c r="R221" i="7"/>
  <c r="R222" i="7"/>
  <c r="R223" i="7"/>
  <c r="R224" i="7"/>
  <c r="R225" i="7"/>
  <c r="R226" i="7"/>
  <c r="R227" i="7"/>
  <c r="R228" i="7"/>
  <c r="R229" i="7"/>
  <c r="R230" i="7"/>
  <c r="R231" i="7"/>
  <c r="R232" i="7"/>
  <c r="R233" i="7"/>
  <c r="R234" i="7"/>
  <c r="R235" i="7"/>
  <c r="R236" i="7"/>
  <c r="R237" i="7"/>
  <c r="R238" i="7"/>
  <c r="R239" i="7"/>
  <c r="R240" i="7"/>
  <c r="R241" i="7"/>
  <c r="R242" i="7"/>
  <c r="R243" i="7"/>
  <c r="R244" i="7"/>
  <c r="R245" i="7"/>
  <c r="R246" i="7"/>
  <c r="R247" i="7"/>
  <c r="R248" i="7"/>
  <c r="R249" i="7"/>
  <c r="R250" i="7"/>
  <c r="R251" i="7"/>
  <c r="R252" i="7"/>
  <c r="R253" i="7"/>
  <c r="R254" i="7"/>
  <c r="R255" i="7"/>
  <c r="R256" i="7"/>
  <c r="R257" i="7"/>
  <c r="R258" i="7"/>
  <c r="R259" i="7"/>
  <c r="R260" i="7"/>
  <c r="R261" i="7"/>
  <c r="R262" i="7"/>
  <c r="R263" i="7"/>
  <c r="R264" i="7"/>
  <c r="R265" i="7"/>
  <c r="R266" i="7"/>
  <c r="R267" i="7"/>
  <c r="R268" i="7"/>
  <c r="R269" i="7"/>
  <c r="R270" i="7"/>
  <c r="R271" i="7"/>
  <c r="R272" i="7"/>
  <c r="R273" i="7"/>
  <c r="R274" i="7"/>
  <c r="R275" i="7"/>
  <c r="R276" i="7"/>
  <c r="R277" i="7"/>
  <c r="R278" i="7"/>
  <c r="R279" i="7"/>
  <c r="R280" i="7"/>
  <c r="R281" i="7"/>
  <c r="R282" i="7"/>
  <c r="R283" i="7"/>
  <c r="R284" i="7"/>
  <c r="R285" i="7"/>
  <c r="R286" i="7"/>
  <c r="R287" i="7"/>
  <c r="R288" i="7"/>
  <c r="R289" i="7"/>
  <c r="R290" i="7"/>
  <c r="R291" i="7"/>
  <c r="R292" i="7"/>
  <c r="R293" i="7"/>
  <c r="R294" i="7"/>
  <c r="R295" i="7"/>
  <c r="R296" i="7"/>
  <c r="R297" i="7"/>
  <c r="R298" i="7"/>
  <c r="R299" i="7"/>
  <c r="R300" i="7"/>
  <c r="R301" i="7"/>
  <c r="R302" i="7"/>
  <c r="R303" i="7"/>
  <c r="R304" i="7"/>
  <c r="R305" i="7"/>
  <c r="R306" i="7"/>
  <c r="R307" i="7"/>
  <c r="R308" i="7"/>
  <c r="R309" i="7"/>
  <c r="R310" i="7"/>
  <c r="R311" i="7"/>
  <c r="R312" i="7"/>
  <c r="R313" i="7"/>
  <c r="R314" i="7"/>
  <c r="R315" i="7"/>
  <c r="R316" i="7"/>
  <c r="R317" i="7"/>
  <c r="R318" i="7"/>
  <c r="R319" i="7"/>
  <c r="R320" i="7"/>
  <c r="R321" i="7"/>
  <c r="R322" i="7"/>
  <c r="R323" i="7"/>
  <c r="R324" i="7"/>
  <c r="R325" i="7"/>
  <c r="R326" i="7"/>
  <c r="R327" i="7"/>
  <c r="R328" i="7"/>
  <c r="R329" i="7"/>
  <c r="R330" i="7"/>
  <c r="R331" i="7"/>
  <c r="R332" i="7"/>
  <c r="R333" i="7"/>
  <c r="R334" i="7"/>
  <c r="R335" i="7"/>
  <c r="R336" i="7"/>
  <c r="R337" i="7"/>
  <c r="R338" i="7"/>
  <c r="R339" i="7"/>
  <c r="R340" i="7"/>
  <c r="R341" i="7"/>
  <c r="R342" i="7"/>
  <c r="R343" i="7"/>
  <c r="R344" i="7"/>
  <c r="R345" i="7"/>
  <c r="R346" i="7"/>
  <c r="R347" i="7"/>
  <c r="R348" i="7"/>
  <c r="R349" i="7"/>
  <c r="R350" i="7"/>
  <c r="R351" i="7"/>
  <c r="R352" i="7"/>
  <c r="R353" i="7"/>
  <c r="R354" i="7"/>
  <c r="R355" i="7"/>
  <c r="R356" i="7"/>
  <c r="R357" i="7"/>
  <c r="R358" i="7"/>
  <c r="R359" i="7"/>
  <c r="R360" i="7"/>
  <c r="R361" i="7"/>
  <c r="R362" i="7"/>
  <c r="R363" i="7"/>
  <c r="R364" i="7"/>
  <c r="R365" i="7"/>
  <c r="R366" i="7"/>
  <c r="R367" i="7"/>
  <c r="R368" i="7"/>
  <c r="R369" i="7"/>
  <c r="R370" i="7"/>
  <c r="R371" i="7"/>
  <c r="R372" i="7"/>
  <c r="R373" i="7"/>
  <c r="R374" i="7"/>
  <c r="R375" i="7"/>
  <c r="R376" i="7"/>
  <c r="R377" i="7"/>
  <c r="R378" i="7"/>
  <c r="R379" i="7"/>
  <c r="R380" i="7"/>
  <c r="R381" i="7"/>
  <c r="R382" i="7"/>
  <c r="R383" i="7"/>
  <c r="R384" i="7"/>
  <c r="R385" i="7"/>
  <c r="R386" i="7"/>
  <c r="R387" i="7"/>
  <c r="R388" i="7"/>
  <c r="R389" i="7"/>
  <c r="R390" i="7"/>
  <c r="R391" i="7"/>
  <c r="R392" i="7"/>
  <c r="R393" i="7"/>
  <c r="R394" i="7"/>
  <c r="R395" i="7"/>
  <c r="R396" i="7"/>
  <c r="R397" i="7"/>
  <c r="R398" i="7"/>
  <c r="R399" i="7"/>
  <c r="R400" i="7"/>
  <c r="R401" i="7"/>
  <c r="R402" i="7"/>
  <c r="R403" i="7"/>
  <c r="R404" i="7"/>
  <c r="R405" i="7"/>
  <c r="R406" i="7"/>
  <c r="R407" i="7"/>
  <c r="R408" i="7"/>
  <c r="R409" i="7"/>
  <c r="R410" i="7"/>
  <c r="R411" i="7"/>
  <c r="R412" i="7"/>
  <c r="R413" i="7"/>
  <c r="R414" i="7"/>
  <c r="R415" i="7"/>
  <c r="R416" i="7"/>
  <c r="R417" i="7"/>
  <c r="R418" i="7"/>
  <c r="R419" i="7"/>
  <c r="R420" i="7"/>
  <c r="R421" i="7"/>
  <c r="R422" i="7"/>
  <c r="R423" i="7"/>
  <c r="R424" i="7"/>
  <c r="R425" i="7"/>
  <c r="R426" i="7"/>
  <c r="R427" i="7"/>
  <c r="R428" i="7"/>
  <c r="R429" i="7"/>
  <c r="R430" i="7"/>
  <c r="R431" i="7"/>
  <c r="R432" i="7"/>
  <c r="R433" i="7"/>
  <c r="R434" i="7"/>
  <c r="R435" i="7"/>
  <c r="R436" i="7"/>
  <c r="R437" i="7"/>
  <c r="R438" i="7"/>
  <c r="R439" i="7"/>
  <c r="R440" i="7"/>
  <c r="R441" i="7"/>
  <c r="R442" i="7"/>
  <c r="R443" i="7"/>
  <c r="R444" i="7"/>
  <c r="R445" i="7"/>
  <c r="R446" i="7"/>
  <c r="R447" i="7"/>
  <c r="R448" i="7"/>
  <c r="R449" i="7"/>
  <c r="R450" i="7"/>
  <c r="R451" i="7"/>
  <c r="R452" i="7"/>
  <c r="R453" i="7"/>
  <c r="R454" i="7"/>
  <c r="R455" i="7"/>
  <c r="R456" i="7"/>
  <c r="R457" i="7"/>
  <c r="R458" i="7"/>
  <c r="R459" i="7"/>
  <c r="R460" i="7"/>
  <c r="R461" i="7"/>
  <c r="R462" i="7"/>
  <c r="R463" i="7"/>
  <c r="R464" i="7"/>
  <c r="R465" i="7"/>
  <c r="R466" i="7"/>
  <c r="R467" i="7"/>
  <c r="R468" i="7"/>
  <c r="R469" i="7"/>
  <c r="R470" i="7"/>
  <c r="R471" i="7"/>
  <c r="R472" i="7"/>
  <c r="R473" i="7"/>
  <c r="R474" i="7"/>
  <c r="R475" i="7"/>
  <c r="R476" i="7"/>
  <c r="R477" i="7"/>
  <c r="R478" i="7"/>
  <c r="R479" i="7"/>
  <c r="R480" i="7"/>
  <c r="R481" i="7"/>
  <c r="R482" i="7"/>
  <c r="R483" i="7"/>
  <c r="R484" i="7"/>
  <c r="R485" i="7"/>
  <c r="R486" i="7"/>
  <c r="R487" i="7"/>
  <c r="R488" i="7"/>
  <c r="R489" i="7"/>
  <c r="R490" i="7"/>
  <c r="R491" i="7"/>
  <c r="R492" i="7"/>
  <c r="R493" i="7"/>
  <c r="R494" i="7"/>
  <c r="R495" i="7"/>
  <c r="R496" i="7"/>
  <c r="R497" i="7"/>
  <c r="R498" i="7"/>
  <c r="R499" i="7"/>
  <c r="R500" i="7"/>
  <c r="R501" i="7"/>
  <c r="R502" i="7"/>
  <c r="R503" i="7"/>
  <c r="R504" i="7"/>
  <c r="R505" i="7"/>
  <c r="R506" i="7"/>
  <c r="R507" i="7"/>
  <c r="R508" i="7"/>
  <c r="R509" i="7"/>
  <c r="R510" i="7"/>
  <c r="R511" i="7"/>
  <c r="R512" i="7"/>
  <c r="R513" i="7"/>
  <c r="R514" i="7"/>
  <c r="R515" i="7"/>
  <c r="R516" i="7"/>
  <c r="R517" i="7"/>
  <c r="R518" i="7"/>
  <c r="R519" i="7"/>
  <c r="R520" i="7"/>
  <c r="R521" i="7"/>
  <c r="R522" i="7"/>
  <c r="R523" i="7"/>
  <c r="R524" i="7"/>
  <c r="R525" i="7"/>
  <c r="R526" i="7"/>
  <c r="R527" i="7"/>
  <c r="R528" i="7"/>
  <c r="R529" i="7"/>
  <c r="R530" i="7"/>
  <c r="R531" i="7"/>
  <c r="R532" i="7"/>
  <c r="R533" i="7"/>
  <c r="R534" i="7"/>
  <c r="R535" i="7"/>
  <c r="R536" i="7"/>
  <c r="R537" i="7"/>
  <c r="R538" i="7"/>
  <c r="R539" i="7"/>
  <c r="R540" i="7"/>
  <c r="R541" i="7"/>
  <c r="R542" i="7"/>
  <c r="R543" i="7"/>
  <c r="R544" i="7"/>
  <c r="R545" i="7"/>
  <c r="R546" i="7"/>
  <c r="R547" i="7"/>
  <c r="R548" i="7"/>
  <c r="R549" i="7"/>
  <c r="R550" i="7"/>
  <c r="R551" i="7"/>
  <c r="R552" i="7"/>
  <c r="R553" i="7"/>
  <c r="R554" i="7"/>
  <c r="R555" i="7"/>
  <c r="R556" i="7"/>
  <c r="R557" i="7"/>
  <c r="R558" i="7"/>
  <c r="R559" i="7"/>
  <c r="R560" i="7"/>
  <c r="R561" i="7"/>
  <c r="R562" i="7"/>
  <c r="R563" i="7"/>
  <c r="R564" i="7"/>
  <c r="R565" i="7"/>
  <c r="R566" i="7"/>
  <c r="R567" i="7"/>
  <c r="R568" i="7"/>
  <c r="R569" i="7"/>
  <c r="R570" i="7"/>
  <c r="R571" i="7"/>
  <c r="R572" i="7"/>
  <c r="R573" i="7"/>
  <c r="R574" i="7"/>
  <c r="R575" i="7"/>
  <c r="R576" i="7"/>
  <c r="R577" i="7"/>
  <c r="R578" i="7"/>
  <c r="R579" i="7"/>
  <c r="R580" i="7"/>
  <c r="R581" i="7"/>
  <c r="R582" i="7"/>
  <c r="R583" i="7"/>
  <c r="R584" i="7"/>
  <c r="R585" i="7"/>
  <c r="R586" i="7"/>
  <c r="R587" i="7"/>
  <c r="R588" i="7"/>
  <c r="R589" i="7"/>
  <c r="R590" i="7"/>
  <c r="R591" i="7"/>
  <c r="R592" i="7"/>
  <c r="R593" i="7"/>
  <c r="R594" i="7"/>
  <c r="R595" i="7"/>
  <c r="R596" i="7"/>
  <c r="R597" i="7"/>
  <c r="R598" i="7"/>
  <c r="R599" i="7"/>
  <c r="R600" i="7"/>
  <c r="R601" i="7"/>
  <c r="R602" i="7"/>
  <c r="R603" i="7"/>
  <c r="R604" i="7"/>
  <c r="R605" i="7"/>
  <c r="R606" i="7"/>
  <c r="R607" i="7"/>
  <c r="R608" i="7"/>
  <c r="R609" i="7"/>
  <c r="R610" i="7"/>
  <c r="R611" i="7"/>
  <c r="R612" i="7"/>
  <c r="R613" i="7"/>
  <c r="R614" i="7"/>
  <c r="R615" i="7"/>
  <c r="R616" i="7"/>
  <c r="R617" i="7"/>
  <c r="R618" i="7"/>
  <c r="R619" i="7"/>
  <c r="R620" i="7"/>
  <c r="R3" i="7"/>
  <c r="A232" i="7" l="1" a="1"/>
  <c r="A232" i="7" s="1"/>
  <c r="A210" i="7" a="1"/>
  <c r="A210" i="7" s="1"/>
  <c r="A218" i="7" a="1"/>
  <c r="A218" i="7" s="1"/>
  <c r="A226" i="7" a="1"/>
  <c r="A226" i="7" s="1"/>
  <c r="A221" i="7" a="1"/>
  <c r="A221" i="7" s="1"/>
  <c r="A233" i="7" a="1"/>
  <c r="A233" i="7" s="1"/>
  <c r="A211" i="7" a="1"/>
  <c r="A211" i="7" s="1"/>
  <c r="A219" i="7" a="1"/>
  <c r="A219" i="7" s="1"/>
  <c r="A227" i="7" a="1"/>
  <c r="A227" i="7" s="1"/>
  <c r="A229" i="7" a="1"/>
  <c r="A229" i="7" s="1"/>
  <c r="A234" i="7" a="1"/>
  <c r="A234" i="7" s="1"/>
  <c r="A204" i="7" a="1"/>
  <c r="A204" i="7" s="1"/>
  <c r="A212" i="7" a="1"/>
  <c r="A212" i="7" s="1"/>
  <c r="A220" i="7" a="1"/>
  <c r="A220" i="7" s="1"/>
  <c r="A228" i="7" a="1"/>
  <c r="A228" i="7" s="1"/>
  <c r="A235" i="7" a="1"/>
  <c r="A235" i="7" s="1"/>
  <c r="A205" i="7" a="1"/>
  <c r="A205" i="7" s="1"/>
  <c r="A213" i="7" a="1"/>
  <c r="A213" i="7" s="1"/>
  <c r="A236" i="7" a="1"/>
  <c r="A236" i="7" s="1"/>
  <c r="A206" i="7" a="1"/>
  <c r="A206" i="7" s="1"/>
  <c r="A214" i="7" a="1"/>
  <c r="A214" i="7" s="1"/>
  <c r="A222" i="7" a="1"/>
  <c r="A222" i="7" s="1"/>
  <c r="A224" i="7" a="1"/>
  <c r="A224" i="7" s="1"/>
  <c r="A237" i="7" a="1"/>
  <c r="A237" i="7" s="1"/>
  <c r="A207" i="7" a="1"/>
  <c r="A207" i="7" s="1"/>
  <c r="A215" i="7" a="1"/>
  <c r="A215" i="7" s="1"/>
  <c r="A223" i="7" a="1"/>
  <c r="A223" i="7" s="1"/>
  <c r="A230" i="7" a="1"/>
  <c r="A230" i="7" s="1"/>
  <c r="A238" i="7" a="1"/>
  <c r="A238" i="7" s="1"/>
  <c r="A208" i="7" a="1"/>
  <c r="A208" i="7" s="1"/>
  <c r="A216" i="7" a="1"/>
  <c r="A216" i="7" s="1"/>
  <c r="A231" i="7" a="1"/>
  <c r="A231" i="7" s="1"/>
  <c r="A239" i="7" a="1"/>
  <c r="A239" i="7" s="1"/>
  <c r="A209" i="7" a="1"/>
  <c r="A209" i="7" s="1"/>
  <c r="A217" i="7" a="1"/>
  <c r="A217" i="7" s="1"/>
  <c r="A225" i="7" a="1"/>
  <c r="A225" i="7" s="1"/>
  <c r="A198" i="7" a="1"/>
  <c r="A198" i="7" s="1"/>
  <c r="A199" i="7" a="1"/>
  <c r="A199" i="7" s="1"/>
  <c r="A200" i="7" a="1"/>
  <c r="A200" i="7" s="1"/>
  <c r="A201" i="7" a="1"/>
  <c r="A201" i="7" s="1"/>
  <c r="A202" i="7" a="1"/>
  <c r="A202" i="7" s="1"/>
  <c r="A203" i="7" a="1"/>
  <c r="A203" i="7" s="1"/>
  <c r="A142" i="7" a="1"/>
  <c r="A142" i="7" s="1"/>
  <c r="A20" i="7" a="1"/>
  <c r="A20" i="7" s="1"/>
  <c r="A132" i="7" a="1"/>
  <c r="A132" i="7" s="1"/>
  <c r="A108" i="7" a="1"/>
  <c r="A108" i="7" s="1"/>
  <c r="A59" i="7" a="1"/>
  <c r="A59" i="7" s="1"/>
  <c r="A41" i="7" a="1"/>
  <c r="A41" i="7" s="1"/>
  <c r="A61" i="7" a="1"/>
  <c r="A61" i="7" s="1"/>
  <c r="A69" i="7" a="1"/>
  <c r="A69" i="7" s="1"/>
  <c r="A15" i="7" a="1"/>
  <c r="A15" i="7" s="1"/>
  <c r="A39" i="7" a="1"/>
  <c r="A39" i="7" s="1"/>
  <c r="A47" i="7" a="1"/>
  <c r="A47" i="7" s="1"/>
  <c r="J2" i="5"/>
  <c r="J5" i="4" s="1"/>
  <c r="J19" i="5"/>
  <c r="J22" i="4" s="1"/>
  <c r="J17" i="5"/>
  <c r="J20" i="4" s="1"/>
  <c r="J16" i="5"/>
  <c r="A136" i="7" s="1" a="1"/>
  <c r="A136" i="7" s="1"/>
  <c r="J14" i="5"/>
  <c r="J17" i="4" s="1"/>
  <c r="J12" i="5"/>
  <c r="A96" i="7" s="1" a="1"/>
  <c r="A96" i="7" s="1"/>
  <c r="J11" i="5"/>
  <c r="J14" i="4" s="1"/>
  <c r="J9" i="5"/>
  <c r="A67" i="7" s="1" a="1"/>
  <c r="A67" i="7" s="1"/>
  <c r="J7" i="5"/>
  <c r="J10" i="4" s="1"/>
  <c r="J6" i="5"/>
  <c r="A40" i="7" s="1" a="1"/>
  <c r="A40" i="7" s="1"/>
  <c r="J4" i="5"/>
  <c r="J7" i="4" s="1"/>
  <c r="J20" i="5"/>
  <c r="J23" i="4" s="1"/>
  <c r="J18" i="5"/>
  <c r="J21" i="4" s="1"/>
  <c r="J15" i="5"/>
  <c r="J18" i="4" s="1"/>
  <c r="J13" i="5"/>
  <c r="A110" i="7" s="1" a="1"/>
  <c r="A110" i="7" s="1"/>
  <c r="J10" i="5"/>
  <c r="J13" i="4" s="1"/>
  <c r="J8" i="5"/>
  <c r="A58" i="7" s="1" a="1"/>
  <c r="A58" i="7" s="1"/>
  <c r="J5" i="5"/>
  <c r="J8" i="4" s="1"/>
  <c r="J3" i="5"/>
  <c r="A12" i="7" s="1" a="1"/>
  <c r="A12" i="7" s="1"/>
  <c r="A4" i="7" a="1"/>
  <c r="A4" i="7" s="1"/>
  <c r="X3" i="7"/>
  <c r="A106" i="7" l="1" a="1"/>
  <c r="A106" i="7" s="1"/>
  <c r="A170" i="7" a="1"/>
  <c r="A170" i="7" s="1"/>
  <c r="A171" i="7" a="1"/>
  <c r="A171" i="7" s="1"/>
  <c r="A152" i="7" a="1"/>
  <c r="A152" i="7" s="1"/>
  <c r="A156" i="7" a="1"/>
  <c r="A156" i="7" s="1"/>
  <c r="A161" i="7" a="1"/>
  <c r="A161" i="7" s="1"/>
  <c r="A157" i="7" a="1"/>
  <c r="A157" i="7" s="1"/>
  <c r="A146" i="7" a="1"/>
  <c r="A146" i="7" s="1"/>
  <c r="A196" i="7" a="1"/>
  <c r="A196" i="7" s="1"/>
  <c r="A195" i="7" a="1"/>
  <c r="A195" i="7" s="1"/>
  <c r="A160" i="7" a="1"/>
  <c r="A160" i="7" s="1"/>
  <c r="A164" i="7" a="1"/>
  <c r="A164" i="7" s="1"/>
  <c r="A173" i="7" a="1"/>
  <c r="A173" i="7" s="1"/>
  <c r="A165" i="7" a="1"/>
  <c r="A165" i="7" s="1"/>
  <c r="A158" i="7" a="1"/>
  <c r="A158" i="7" s="1"/>
  <c r="A94" i="7" a="1"/>
  <c r="A94" i="7" s="1"/>
  <c r="A16" i="7" a="1"/>
  <c r="A16" i="7" s="1"/>
  <c r="A151" i="7" a="1"/>
  <c r="A151" i="7" s="1"/>
  <c r="A188" i="7" a="1"/>
  <c r="A188" i="7" s="1"/>
  <c r="A187" i="7" a="1"/>
  <c r="A187" i="7" s="1"/>
  <c r="A168" i="7" a="1"/>
  <c r="A168" i="7" s="1"/>
  <c r="A192" i="7" a="1"/>
  <c r="A192" i="7" s="1"/>
  <c r="A191" i="7" a="1"/>
  <c r="A191" i="7" s="1"/>
  <c r="A169" i="7" a="1"/>
  <c r="A169" i="7" s="1"/>
  <c r="A166" i="7" a="1"/>
  <c r="A166" i="7" s="1"/>
  <c r="A130" i="7" a="1"/>
  <c r="A130" i="7" s="1"/>
  <c r="A141" i="7" a="1"/>
  <c r="A141" i="7" s="1"/>
  <c r="A180" i="7" a="1"/>
  <c r="A180" i="7" s="1"/>
  <c r="A179" i="7" a="1"/>
  <c r="A179" i="7" s="1"/>
  <c r="A172" i="7" a="1"/>
  <c r="A172" i="7" s="1"/>
  <c r="A184" i="7" a="1"/>
  <c r="A184" i="7" s="1"/>
  <c r="A183" i="7" a="1"/>
  <c r="A183" i="7" s="1"/>
  <c r="A190" i="7" a="1"/>
  <c r="A190" i="7" s="1"/>
  <c r="A197" i="7" a="1"/>
  <c r="A197" i="7" s="1"/>
  <c r="A68" i="7" a="1"/>
  <c r="A68" i="7" s="1"/>
  <c r="J12" i="4"/>
  <c r="A109" i="7" a="1"/>
  <c r="A109" i="7" s="1"/>
  <c r="J16" i="4"/>
  <c r="A163" i="7" a="1"/>
  <c r="A163" i="7" s="1"/>
  <c r="A194" i="7" a="1"/>
  <c r="A194" i="7" s="1"/>
  <c r="A193" i="7" a="1"/>
  <c r="A193" i="7" s="1"/>
  <c r="A176" i="7" a="1"/>
  <c r="A176" i="7" s="1"/>
  <c r="A175" i="7" a="1"/>
  <c r="A175" i="7" s="1"/>
  <c r="A182" i="7" a="1"/>
  <c r="A182" i="7" s="1"/>
  <c r="A189" i="7" a="1"/>
  <c r="A189" i="7" s="1"/>
  <c r="A101" i="7" a="1"/>
  <c r="A101" i="7" s="1"/>
  <c r="J15" i="4"/>
  <c r="A98" i="7" a="1"/>
  <c r="A98" i="7" s="1"/>
  <c r="A100" i="7" a="1"/>
  <c r="A100" i="7" s="1"/>
  <c r="A134" i="7" a="1"/>
  <c r="A134" i="7" s="1"/>
  <c r="A70" i="7" a="1"/>
  <c r="A70" i="7" s="1"/>
  <c r="A150" i="7" a="1"/>
  <c r="A150" i="7" s="1"/>
  <c r="A147" i="7" a="1"/>
  <c r="A147" i="7" s="1"/>
  <c r="A186" i="7" a="1"/>
  <c r="A186" i="7" s="1"/>
  <c r="A185" i="7" a="1"/>
  <c r="A185" i="7" s="1"/>
  <c r="A140" i="7" a="1"/>
  <c r="A140" i="7" s="1"/>
  <c r="A139" i="7" a="1"/>
  <c r="A139" i="7" s="1"/>
  <c r="A174" i="7" a="1"/>
  <c r="A174" i="7" s="1"/>
  <c r="A181" i="7" a="1"/>
  <c r="A181" i="7" s="1"/>
  <c r="A14" i="7" a="1"/>
  <c r="A14" i="7" s="1"/>
  <c r="J6" i="4"/>
  <c r="A42" i="7" a="1"/>
  <c r="A42" i="7" s="1"/>
  <c r="J9" i="4"/>
  <c r="A17" i="7" a="1"/>
  <c r="A17" i="7" s="1"/>
  <c r="A102" i="7" a="1"/>
  <c r="A102" i="7" s="1"/>
  <c r="A66" i="7" a="1"/>
  <c r="A66" i="7" s="1"/>
  <c r="A154" i="7" a="1"/>
  <c r="A154" i="7" s="1"/>
  <c r="A159" i="7" a="1"/>
  <c r="A159" i="7" s="1"/>
  <c r="A178" i="7" a="1"/>
  <c r="A178" i="7" s="1"/>
  <c r="A177" i="7" a="1"/>
  <c r="A177" i="7" s="1"/>
  <c r="A145" i="7" a="1"/>
  <c r="A145" i="7" s="1"/>
  <c r="A148" i="7" a="1"/>
  <c r="A148" i="7" s="1"/>
  <c r="A144" i="7" a="1"/>
  <c r="A144" i="7" s="1"/>
  <c r="A137" i="7" a="1"/>
  <c r="A137" i="7" s="1"/>
  <c r="J19" i="4"/>
  <c r="A74" i="7" a="1"/>
  <c r="A74" i="7" s="1"/>
  <c r="A60" i="7" a="1"/>
  <c r="A60" i="7" s="1"/>
  <c r="J11" i="4"/>
  <c r="A75" i="7" a="1"/>
  <c r="A75" i="7" s="1"/>
  <c r="A104" i="7" a="1"/>
  <c r="A104" i="7" s="1"/>
  <c r="A44" i="7" a="1"/>
  <c r="A44" i="7" s="1"/>
  <c r="A62" i="7" a="1"/>
  <c r="A62" i="7" s="1"/>
  <c r="A162" i="7" a="1"/>
  <c r="A162" i="7" s="1"/>
  <c r="A167" i="7" a="1"/>
  <c r="A167" i="7" s="1"/>
  <c r="A143" i="7" a="1"/>
  <c r="A143" i="7" s="1"/>
  <c r="A155" i="7" a="1"/>
  <c r="A155" i="7" s="1"/>
  <c r="A153" i="7" a="1"/>
  <c r="A153" i="7" s="1"/>
  <c r="A149" i="7" a="1"/>
  <c r="A149" i="7" s="1"/>
  <c r="A138" i="7" a="1"/>
  <c r="A138" i="7" s="1"/>
  <c r="Y5" i="7"/>
  <c r="Y9" i="7"/>
  <c r="Y13" i="7"/>
  <c r="Y20" i="7"/>
  <c r="Y24" i="7"/>
  <c r="Y28" i="7"/>
  <c r="Y32" i="7"/>
  <c r="Y36" i="7"/>
  <c r="Y40" i="7"/>
  <c r="Y44" i="7"/>
  <c r="Y48" i="7"/>
  <c r="Y55" i="7"/>
  <c r="Y59" i="7"/>
  <c r="Y63" i="7"/>
  <c r="Y67" i="7"/>
  <c r="Y71" i="7"/>
  <c r="Y75" i="7"/>
  <c r="Y82" i="7"/>
  <c r="Y86" i="7"/>
  <c r="Y89" i="7"/>
  <c r="Y93" i="7"/>
  <c r="Y97" i="7"/>
  <c r="Y101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31" i="7"/>
  <c r="Y135" i="7"/>
  <c r="Y139" i="7"/>
  <c r="Y143" i="7"/>
  <c r="Y147" i="7"/>
  <c r="Y151" i="7"/>
  <c r="Y155" i="7"/>
  <c r="Y159" i="7"/>
  <c r="Y163" i="7"/>
  <c r="Y167" i="7"/>
  <c r="Y171" i="7"/>
  <c r="Y175" i="7"/>
  <c r="Y179" i="7"/>
  <c r="Y183" i="7"/>
  <c r="Y187" i="7"/>
  <c r="Y191" i="7"/>
  <c r="Y195" i="7"/>
  <c r="Y199" i="7"/>
  <c r="Y203" i="7"/>
  <c r="Y207" i="7"/>
  <c r="Y211" i="7"/>
  <c r="Y215" i="7"/>
  <c r="Y219" i="7"/>
  <c r="Y223" i="7"/>
  <c r="Y227" i="7"/>
  <c r="Y231" i="7"/>
  <c r="Y235" i="7"/>
  <c r="Y239" i="7"/>
  <c r="Y243" i="7"/>
  <c r="Y247" i="7"/>
  <c r="Y251" i="7"/>
  <c r="Y255" i="7"/>
  <c r="Y259" i="7"/>
  <c r="Y263" i="7"/>
  <c r="Y267" i="7"/>
  <c r="Y271" i="7"/>
  <c r="Y275" i="7"/>
  <c r="Y282" i="7"/>
  <c r="Y286" i="7"/>
  <c r="Y290" i="7"/>
  <c r="Y294" i="7"/>
  <c r="Y298" i="7"/>
  <c r="Y302" i="7"/>
  <c r="Y306" i="7"/>
  <c r="Y310" i="7"/>
  <c r="Y314" i="7"/>
  <c r="Y318" i="7"/>
  <c r="Y322" i="7"/>
  <c r="Y326" i="7"/>
  <c r="Y330" i="7"/>
  <c r="Y334" i="7"/>
  <c r="Y338" i="7"/>
  <c r="Y342" i="7"/>
  <c r="Y346" i="7"/>
  <c r="Y350" i="7"/>
  <c r="Y354" i="7"/>
  <c r="Y358" i="7"/>
  <c r="Y362" i="7"/>
  <c r="Y366" i="7"/>
  <c r="Y370" i="7"/>
  <c r="Y374" i="7"/>
  <c r="Y378" i="7"/>
  <c r="Y382" i="7"/>
  <c r="Y386" i="7"/>
  <c r="Y390" i="7"/>
  <c r="Y394" i="7"/>
  <c r="Y398" i="7"/>
  <c r="Y402" i="7"/>
  <c r="Y406" i="7"/>
  <c r="Y410" i="7"/>
  <c r="Y414" i="7"/>
  <c r="Y418" i="7"/>
  <c r="Y422" i="7"/>
  <c r="Y426" i="7"/>
  <c r="Y430" i="7"/>
  <c r="Y434" i="7"/>
  <c r="Y438" i="7"/>
  <c r="Y442" i="7"/>
  <c r="Y446" i="7"/>
  <c r="Y450" i="7"/>
  <c r="Y454" i="7"/>
  <c r="Y458" i="7"/>
  <c r="Y462" i="7"/>
  <c r="Y466" i="7"/>
  <c r="Y470" i="7"/>
  <c r="Y474" i="7"/>
  <c r="Y478" i="7"/>
  <c r="Y482" i="7"/>
  <c r="Y486" i="7"/>
  <c r="Y490" i="7"/>
  <c r="Y494" i="7"/>
  <c r="Y498" i="7"/>
  <c r="Y502" i="7"/>
  <c r="Y506" i="7"/>
  <c r="Y510" i="7"/>
  <c r="Y514" i="7"/>
  <c r="Y518" i="7"/>
  <c r="Y522" i="7"/>
  <c r="Y526" i="7"/>
  <c r="Y530" i="7"/>
  <c r="Y534" i="7"/>
  <c r="Y538" i="7"/>
  <c r="Y542" i="7"/>
  <c r="Y546" i="7"/>
  <c r="Y550" i="7"/>
  <c r="Y554" i="7"/>
  <c r="Y558" i="7"/>
  <c r="Y562" i="7"/>
  <c r="Y567" i="7"/>
  <c r="Y571" i="7"/>
  <c r="Y575" i="7"/>
  <c r="Y579" i="7"/>
  <c r="Y583" i="7"/>
  <c r="Y587" i="7"/>
  <c r="Y591" i="7"/>
  <c r="Y595" i="7"/>
  <c r="Y599" i="7"/>
  <c r="Y603" i="7"/>
  <c r="Y607" i="7"/>
  <c r="Y611" i="7"/>
  <c r="Y615" i="7"/>
  <c r="Y619" i="7"/>
  <c r="Y7" i="7"/>
  <c r="Y11" i="7"/>
  <c r="Y15" i="7"/>
  <c r="Y18" i="7"/>
  <c r="Y22" i="7"/>
  <c r="Y26" i="7"/>
  <c r="Y30" i="7"/>
  <c r="Y34" i="7"/>
  <c r="Y38" i="7"/>
  <c r="Y42" i="7"/>
  <c r="Y46" i="7"/>
  <c r="Y50" i="7"/>
  <c r="Y53" i="7"/>
  <c r="Y57" i="7"/>
  <c r="Y61" i="7"/>
  <c r="Y65" i="7"/>
  <c r="Y69" i="7"/>
  <c r="Y73" i="7"/>
  <c r="Y77" i="7"/>
  <c r="Y80" i="7"/>
  <c r="Y84" i="7"/>
  <c r="Y91" i="7"/>
  <c r="Y95" i="7"/>
  <c r="Y99" i="7"/>
  <c r="Y103" i="7"/>
  <c r="Y128" i="7"/>
  <c r="Y129" i="7"/>
  <c r="Y133" i="7"/>
  <c r="Y137" i="7"/>
  <c r="Y141" i="7"/>
  <c r="Y145" i="7"/>
  <c r="Y149" i="7"/>
  <c r="Y153" i="7"/>
  <c r="Y157" i="7"/>
  <c r="Y161" i="7"/>
  <c r="Y165" i="7"/>
  <c r="Y169" i="7"/>
  <c r="Y173" i="7"/>
  <c r="Y177" i="7"/>
  <c r="Y181" i="7"/>
  <c r="Y185" i="7"/>
  <c r="Y189" i="7"/>
  <c r="Y193" i="7"/>
  <c r="Y197" i="7"/>
  <c r="Y201" i="7"/>
  <c r="Y205" i="7"/>
  <c r="Y209" i="7"/>
  <c r="Y213" i="7"/>
  <c r="Y217" i="7"/>
  <c r="Y221" i="7"/>
  <c r="Y225" i="7"/>
  <c r="Y229" i="7"/>
  <c r="Y233" i="7"/>
  <c r="Y237" i="7"/>
  <c r="Y241" i="7"/>
  <c r="Y245" i="7"/>
  <c r="Y249" i="7"/>
  <c r="Y253" i="7"/>
  <c r="Y257" i="7"/>
  <c r="Y261" i="7"/>
  <c r="Y265" i="7"/>
  <c r="Y269" i="7"/>
  <c r="Y273" i="7"/>
  <c r="Y277" i="7"/>
  <c r="Y280" i="7"/>
  <c r="Y284" i="7"/>
  <c r="Y288" i="7"/>
  <c r="Y292" i="7"/>
  <c r="Y296" i="7"/>
  <c r="Y300" i="7"/>
  <c r="Y304" i="7"/>
  <c r="Y308" i="7"/>
  <c r="Y312" i="7"/>
  <c r="Y316" i="7"/>
  <c r="Y320" i="7"/>
  <c r="Y324" i="7"/>
  <c r="Y328" i="7"/>
  <c r="Y332" i="7"/>
  <c r="Y336" i="7"/>
  <c r="Y340" i="7"/>
  <c r="Y344" i="7"/>
  <c r="Y348" i="7"/>
  <c r="Y352" i="7"/>
  <c r="Y356" i="7"/>
  <c r="Y360" i="7"/>
  <c r="Y364" i="7"/>
  <c r="Y368" i="7"/>
  <c r="Y372" i="7"/>
  <c r="Y376" i="7"/>
  <c r="Y380" i="7"/>
  <c r="Y384" i="7"/>
  <c r="Y388" i="7"/>
  <c r="Y392" i="7"/>
  <c r="Y396" i="7"/>
  <c r="Y400" i="7"/>
  <c r="Y404" i="7"/>
  <c r="Y408" i="7"/>
  <c r="Y412" i="7"/>
  <c r="Y416" i="7"/>
  <c r="Y420" i="7"/>
  <c r="Y424" i="7"/>
  <c r="Y428" i="7"/>
  <c r="Y432" i="7"/>
  <c r="Y436" i="7"/>
  <c r="Y440" i="7"/>
  <c r="Y444" i="7"/>
  <c r="Y448" i="7"/>
  <c r="Y452" i="7"/>
  <c r="Y456" i="7"/>
  <c r="Y460" i="7"/>
  <c r="Y464" i="7"/>
  <c r="Y468" i="7"/>
  <c r="Y472" i="7"/>
  <c r="Y476" i="7"/>
  <c r="Y480" i="7"/>
  <c r="Y484" i="7"/>
  <c r="Y488" i="7"/>
  <c r="Y492" i="7"/>
  <c r="Y496" i="7"/>
  <c r="Y500" i="7"/>
  <c r="Y504" i="7"/>
  <c r="Y508" i="7"/>
  <c r="Y512" i="7"/>
  <c r="Y516" i="7"/>
  <c r="Y520" i="7"/>
  <c r="Y524" i="7"/>
  <c r="Y528" i="7"/>
  <c r="Y532" i="7"/>
  <c r="Y536" i="7"/>
  <c r="Y540" i="7"/>
  <c r="Y544" i="7"/>
  <c r="Y548" i="7"/>
  <c r="Y552" i="7"/>
  <c r="Y556" i="7"/>
  <c r="Y560" i="7"/>
  <c r="Y564" i="7"/>
  <c r="Y565" i="7"/>
  <c r="Y569" i="7"/>
  <c r="Y573" i="7"/>
  <c r="Y577" i="7"/>
  <c r="Y581" i="7"/>
  <c r="Y585" i="7"/>
  <c r="Y589" i="7"/>
  <c r="Y593" i="7"/>
  <c r="Y597" i="7"/>
  <c r="Y601" i="7"/>
  <c r="Y605" i="7"/>
  <c r="Y609" i="7"/>
  <c r="Y613" i="7"/>
  <c r="Y617" i="7"/>
  <c r="Y369" i="7"/>
  <c r="Y361" i="7"/>
  <c r="Y353" i="7"/>
  <c r="Y347" i="7"/>
  <c r="Y339" i="7"/>
  <c r="Y331" i="7"/>
  <c r="Y323" i="7"/>
  <c r="Y315" i="7"/>
  <c r="Y307" i="7"/>
  <c r="Y299" i="7"/>
  <c r="Y291" i="7"/>
  <c r="Y279" i="7"/>
  <c r="Y262" i="7"/>
  <c r="Y254" i="7"/>
  <c r="Y246" i="7"/>
  <c r="Y238" i="7"/>
  <c r="Y230" i="7"/>
  <c r="Y220" i="7"/>
  <c r="Y212" i="7"/>
  <c r="Y204" i="7"/>
  <c r="Y196" i="7"/>
  <c r="Y180" i="7"/>
  <c r="Y174" i="7"/>
  <c r="Y164" i="7"/>
  <c r="Y158" i="7"/>
  <c r="Y150" i="7"/>
  <c r="Y142" i="7"/>
  <c r="Y127" i="7"/>
  <c r="Y98" i="7"/>
  <c r="Y90" i="7"/>
  <c r="Y83" i="7"/>
  <c r="Y76" i="7"/>
  <c r="Y68" i="7"/>
  <c r="Y60" i="7"/>
  <c r="Y52" i="7"/>
  <c r="Y45" i="7"/>
  <c r="Y37" i="7"/>
  <c r="Y29" i="7"/>
  <c r="Y21" i="7"/>
  <c r="Y14" i="7"/>
  <c r="Y6" i="7"/>
  <c r="Y373" i="7"/>
  <c r="Y363" i="7"/>
  <c r="Y355" i="7"/>
  <c r="Y345" i="7"/>
  <c r="Y337" i="7"/>
  <c r="Y329" i="7"/>
  <c r="Y321" i="7"/>
  <c r="Y313" i="7"/>
  <c r="Y305" i="7"/>
  <c r="Y297" i="7"/>
  <c r="Y289" i="7"/>
  <c r="Y264" i="7"/>
  <c r="Y256" i="7"/>
  <c r="Y248" i="7"/>
  <c r="Y240" i="7"/>
  <c r="Y232" i="7"/>
  <c r="Y224" i="7"/>
  <c r="Y214" i="7"/>
  <c r="Y206" i="7"/>
  <c r="Y198" i="7"/>
  <c r="Y178" i="7"/>
  <c r="Y168" i="7"/>
  <c r="Y162" i="7"/>
  <c r="Y152" i="7"/>
  <c r="Y144" i="7"/>
  <c r="Y130" i="7"/>
  <c r="Y100" i="7"/>
  <c r="Y92" i="7"/>
  <c r="Y85" i="7"/>
  <c r="Y78" i="7"/>
  <c r="Y70" i="7"/>
  <c r="Y62" i="7"/>
  <c r="Y54" i="7"/>
  <c r="Y47" i="7"/>
  <c r="Y39" i="7"/>
  <c r="Y31" i="7"/>
  <c r="Y23" i="7"/>
  <c r="Y16" i="7"/>
  <c r="Y8" i="7"/>
  <c r="Y551" i="7"/>
  <c r="Y618" i="7"/>
  <c r="Y614" i="7"/>
  <c r="Y610" i="7"/>
  <c r="Y606" i="7"/>
  <c r="Y602" i="7"/>
  <c r="Y598" i="7"/>
  <c r="Y594" i="7"/>
  <c r="Y590" i="7"/>
  <c r="Y586" i="7"/>
  <c r="Y582" i="7"/>
  <c r="Y578" i="7"/>
  <c r="Y574" i="7"/>
  <c r="Y570" i="7"/>
  <c r="Y561" i="7"/>
  <c r="Y553" i="7"/>
  <c r="Y549" i="7"/>
  <c r="Y545" i="7"/>
  <c r="Y541" i="7"/>
  <c r="Y537" i="7"/>
  <c r="Y533" i="7"/>
  <c r="Y529" i="7"/>
  <c r="Y525" i="7"/>
  <c r="Y521" i="7"/>
  <c r="Y517" i="7"/>
  <c r="Y513" i="7"/>
  <c r="Y509" i="7"/>
  <c r="Y505" i="7"/>
  <c r="Y501" i="7"/>
  <c r="Y497" i="7"/>
  <c r="Y493" i="7"/>
  <c r="Y489" i="7"/>
  <c r="Y485" i="7"/>
  <c r="Y481" i="7"/>
  <c r="Y477" i="7"/>
  <c r="Y473" i="7"/>
  <c r="Y469" i="7"/>
  <c r="Y465" i="7"/>
  <c r="Y461" i="7"/>
  <c r="Y457" i="7"/>
  <c r="Y453" i="7"/>
  <c r="Y449" i="7"/>
  <c r="Y445" i="7"/>
  <c r="Y441" i="7"/>
  <c r="Y437" i="7"/>
  <c r="Y433" i="7"/>
  <c r="Y429" i="7"/>
  <c r="Y425" i="7"/>
  <c r="Y421" i="7"/>
  <c r="Y417" i="7"/>
  <c r="Y413" i="7"/>
  <c r="Y409" i="7"/>
  <c r="Y405" i="7"/>
  <c r="Y401" i="7"/>
  <c r="Y397" i="7"/>
  <c r="Y393" i="7"/>
  <c r="Y389" i="7"/>
  <c r="Y385" i="7"/>
  <c r="Y381" i="7"/>
  <c r="Y377" i="7"/>
  <c r="Y371" i="7"/>
  <c r="Y281" i="7"/>
  <c r="Y274" i="7"/>
  <c r="Y276" i="7"/>
  <c r="Y268" i="7"/>
  <c r="Y192" i="7"/>
  <c r="Y188" i="7"/>
  <c r="Y184" i="7"/>
  <c r="Y134" i="7"/>
  <c r="Y365" i="7"/>
  <c r="Y357" i="7"/>
  <c r="Y349" i="7"/>
  <c r="Y343" i="7"/>
  <c r="Y335" i="7"/>
  <c r="Y327" i="7"/>
  <c r="Y319" i="7"/>
  <c r="Y311" i="7"/>
  <c r="Y303" i="7"/>
  <c r="Y295" i="7"/>
  <c r="Y287" i="7"/>
  <c r="Y266" i="7"/>
  <c r="Y258" i="7"/>
  <c r="Y250" i="7"/>
  <c r="Y242" i="7"/>
  <c r="Y234" i="7"/>
  <c r="Y226" i="7"/>
  <c r="Y216" i="7"/>
  <c r="Y208" i="7"/>
  <c r="Y200" i="7"/>
  <c r="Y194" i="7"/>
  <c r="Y176" i="7"/>
  <c r="Y170" i="7"/>
  <c r="Y160" i="7"/>
  <c r="Y154" i="7"/>
  <c r="Y146" i="7"/>
  <c r="Y138" i="7"/>
  <c r="Y102" i="7"/>
  <c r="Y94" i="7"/>
  <c r="Y87" i="7"/>
  <c r="Y79" i="7"/>
  <c r="Y72" i="7"/>
  <c r="Y64" i="7"/>
  <c r="Y56" i="7"/>
  <c r="Y49" i="7"/>
  <c r="Y41" i="7"/>
  <c r="Y33" i="7"/>
  <c r="Y25" i="7"/>
  <c r="Y17" i="7"/>
  <c r="Y10" i="7"/>
  <c r="Y566" i="7"/>
  <c r="Y367" i="7"/>
  <c r="Y359" i="7"/>
  <c r="Y351" i="7"/>
  <c r="Y341" i="7"/>
  <c r="Y333" i="7"/>
  <c r="Y325" i="7"/>
  <c r="Y317" i="7"/>
  <c r="Y309" i="7"/>
  <c r="Y301" i="7"/>
  <c r="Y293" i="7"/>
  <c r="Y285" i="7"/>
  <c r="Y260" i="7"/>
  <c r="Y252" i="7"/>
  <c r="Y244" i="7"/>
  <c r="Y236" i="7"/>
  <c r="Y228" i="7"/>
  <c r="Y218" i="7"/>
  <c r="Y210" i="7"/>
  <c r="Y202" i="7"/>
  <c r="Y182" i="7"/>
  <c r="Y172" i="7"/>
  <c r="Y166" i="7"/>
  <c r="Y156" i="7"/>
  <c r="Y148" i="7"/>
  <c r="Y140" i="7"/>
  <c r="Y104" i="7"/>
  <c r="Y96" i="7"/>
  <c r="Y88" i="7"/>
  <c r="Y81" i="7"/>
  <c r="Y74" i="7"/>
  <c r="Y66" i="7"/>
  <c r="Y58" i="7"/>
  <c r="Y51" i="7"/>
  <c r="Y43" i="7"/>
  <c r="Y35" i="7"/>
  <c r="Y27" i="7"/>
  <c r="Y19" i="7"/>
  <c r="Y12" i="7"/>
  <c r="Y4" i="7"/>
  <c r="Y559" i="7"/>
  <c r="Y620" i="7"/>
  <c r="Y616" i="7"/>
  <c r="Y612" i="7"/>
  <c r="Y608" i="7"/>
  <c r="Y604" i="7"/>
  <c r="Y600" i="7"/>
  <c r="Y596" i="7"/>
  <c r="Y592" i="7"/>
  <c r="Y588" i="7"/>
  <c r="Y584" i="7"/>
  <c r="Y580" i="7"/>
  <c r="Y576" i="7"/>
  <c r="Y572" i="7"/>
  <c r="Y568" i="7"/>
  <c r="Y563" i="7"/>
  <c r="Y555" i="7"/>
  <c r="Y557" i="7"/>
  <c r="Y547" i="7"/>
  <c r="Y543" i="7"/>
  <c r="Y539" i="7"/>
  <c r="Y535" i="7"/>
  <c r="Y531" i="7"/>
  <c r="Y527" i="7"/>
  <c r="Y523" i="7"/>
  <c r="Y519" i="7"/>
  <c r="Y515" i="7"/>
  <c r="Y511" i="7"/>
  <c r="Y507" i="7"/>
  <c r="Y503" i="7"/>
  <c r="Y499" i="7"/>
  <c r="Y495" i="7"/>
  <c r="Y491" i="7"/>
  <c r="Y487" i="7"/>
  <c r="Y483" i="7"/>
  <c r="Y479" i="7"/>
  <c r="Y475" i="7"/>
  <c r="Y471" i="7"/>
  <c r="Y467" i="7"/>
  <c r="Y463" i="7"/>
  <c r="Y459" i="7"/>
  <c r="Y455" i="7"/>
  <c r="Y451" i="7"/>
  <c r="Y447" i="7"/>
  <c r="Y443" i="7"/>
  <c r="Y439" i="7"/>
  <c r="Y435" i="7"/>
  <c r="Y431" i="7"/>
  <c r="Y427" i="7"/>
  <c r="Y423" i="7"/>
  <c r="Y419" i="7"/>
  <c r="Y415" i="7"/>
  <c r="Y411" i="7"/>
  <c r="Y407" i="7"/>
  <c r="Y403" i="7"/>
  <c r="Y399" i="7"/>
  <c r="Y395" i="7"/>
  <c r="Y391" i="7"/>
  <c r="Y387" i="7"/>
  <c r="Y383" i="7"/>
  <c r="Y379" i="7"/>
  <c r="Y375" i="7"/>
  <c r="Y283" i="7"/>
  <c r="Y278" i="7"/>
  <c r="Y270" i="7"/>
  <c r="Y272" i="7"/>
  <c r="Y222" i="7"/>
  <c r="Y190" i="7"/>
  <c r="Y186" i="7"/>
  <c r="Y136" i="7"/>
  <c r="Y132" i="7"/>
  <c r="A22" i="7" a="1"/>
  <c r="A22" i="7" s="1"/>
  <c r="A26" i="7" a="1"/>
  <c r="A26" i="7" s="1"/>
  <c r="A21" i="7" a="1"/>
  <c r="A21" i="7" s="1"/>
  <c r="A29" i="7" a="1"/>
  <c r="A29" i="7" s="1"/>
  <c r="A27" i="7" a="1"/>
  <c r="A27" i="7" s="1"/>
  <c r="A24" i="7" a="1"/>
  <c r="A24" i="7" s="1"/>
  <c r="A28" i="7" a="1"/>
  <c r="A28" i="7" s="1"/>
  <c r="A48" i="7" a="1"/>
  <c r="A48" i="7" s="1"/>
  <c r="A52" i="7" a="1"/>
  <c r="A52" i="7" s="1"/>
  <c r="A56" i="7" a="1"/>
  <c r="A56" i="7" s="1"/>
  <c r="A55" i="7" a="1"/>
  <c r="A55" i="7" s="1"/>
  <c r="A49" i="7" a="1"/>
  <c r="A49" i="7" s="1"/>
  <c r="A50" i="7" a="1"/>
  <c r="A50" i="7" s="1"/>
  <c r="A54" i="7" a="1"/>
  <c r="A54" i="7" s="1"/>
  <c r="A84" i="7" a="1"/>
  <c r="A84" i="7" s="1"/>
  <c r="A88" i="7" a="1"/>
  <c r="A88" i="7" s="1"/>
  <c r="A92" i="7" a="1"/>
  <c r="A92" i="7" s="1"/>
  <c r="A87" i="7" a="1"/>
  <c r="A87" i="7" s="1"/>
  <c r="A89" i="7" a="1"/>
  <c r="A89" i="7" s="1"/>
  <c r="A86" i="7" a="1"/>
  <c r="A86" i="7" s="1"/>
  <c r="A90" i="7" a="1"/>
  <c r="A90" i="7" s="1"/>
  <c r="A119" i="7" a="1"/>
  <c r="A119" i="7" s="1"/>
  <c r="A117" i="7" a="1"/>
  <c r="A117" i="7" s="1"/>
  <c r="A115" i="7" a="1"/>
  <c r="A115" i="7" s="1"/>
  <c r="A113" i="7" a="1"/>
  <c r="A113" i="7" s="1"/>
  <c r="A111" i="7" a="1"/>
  <c r="A111" i="7" s="1"/>
  <c r="A118" i="7" a="1"/>
  <c r="A118" i="7" s="1"/>
  <c r="A116" i="7" a="1"/>
  <c r="A116" i="7" s="1"/>
  <c r="A3" i="7" a="1"/>
  <c r="A3" i="7" s="1"/>
  <c r="A9" i="7" a="1"/>
  <c r="A9" i="7" s="1"/>
  <c r="A7" i="7" a="1"/>
  <c r="A7" i="7" s="1"/>
  <c r="A6" i="7" a="1"/>
  <c r="A6" i="7" s="1"/>
  <c r="A10" i="7" a="1"/>
  <c r="A10" i="7" s="1"/>
  <c r="A23" i="7" a="1"/>
  <c r="A23" i="7" s="1"/>
  <c r="A85" i="7" a="1"/>
  <c r="A85" i="7" s="1"/>
  <c r="A53" i="7" a="1"/>
  <c r="A53" i="7" s="1"/>
  <c r="A25" i="7" a="1"/>
  <c r="A25" i="7" s="1"/>
  <c r="A91" i="7" a="1"/>
  <c r="A91" i="7" s="1"/>
  <c r="A114" i="7" a="1"/>
  <c r="A114" i="7" s="1"/>
  <c r="A8" i="7" a="1"/>
  <c r="A8" i="7" s="1"/>
  <c r="A30" i="7" a="1"/>
  <c r="A30" i="7" s="1"/>
  <c r="A34" i="7" a="1"/>
  <c r="A34" i="7" s="1"/>
  <c r="A38" i="7" a="1"/>
  <c r="A38" i="7" s="1"/>
  <c r="A37" i="7" a="1"/>
  <c r="A37" i="7" s="1"/>
  <c r="A35" i="7" a="1"/>
  <c r="A35" i="7" s="1"/>
  <c r="A32" i="7" a="1"/>
  <c r="A32" i="7" s="1"/>
  <c r="A36" i="7" a="1"/>
  <c r="A36" i="7" s="1"/>
  <c r="A76" i="7" a="1"/>
  <c r="A76" i="7" s="1"/>
  <c r="A80" i="7" a="1"/>
  <c r="A80" i="7" s="1"/>
  <c r="A79" i="7" a="1"/>
  <c r="A79" i="7" s="1"/>
  <c r="A81" i="7" a="1"/>
  <c r="A81" i="7" s="1"/>
  <c r="A78" i="7" a="1"/>
  <c r="A78" i="7" s="1"/>
  <c r="A82" i="7" a="1"/>
  <c r="A82" i="7" s="1"/>
  <c r="A127" i="7" a="1"/>
  <c r="A127" i="7" s="1"/>
  <c r="A125" i="7" a="1"/>
  <c r="A125" i="7" s="1"/>
  <c r="A123" i="7" a="1"/>
  <c r="A123" i="7" s="1"/>
  <c r="A121" i="7" a="1"/>
  <c r="A121" i="7" s="1"/>
  <c r="A128" i="7" a="1"/>
  <c r="A128" i="7" s="1"/>
  <c r="A126" i="7" a="1"/>
  <c r="A126" i="7" s="1"/>
  <c r="A124" i="7" a="1"/>
  <c r="A124" i="7" s="1"/>
  <c r="A122" i="7" a="1"/>
  <c r="A122" i="7" s="1"/>
  <c r="A120" i="7" a="1"/>
  <c r="A120" i="7" s="1"/>
  <c r="A31" i="7" a="1"/>
  <c r="A31" i="7" s="1"/>
  <c r="A77" i="7" a="1"/>
  <c r="A77" i="7" s="1"/>
  <c r="A11" i="7" a="1"/>
  <c r="A11" i="7" s="1"/>
  <c r="A33" i="7" a="1"/>
  <c r="A33" i="7" s="1"/>
  <c r="A83" i="7" a="1"/>
  <c r="A83" i="7" s="1"/>
  <c r="A51" i="7" a="1"/>
  <c r="A51" i="7" s="1"/>
  <c r="A112" i="7" a="1"/>
  <c r="A112" i="7" s="1"/>
  <c r="A43" i="7" a="1"/>
  <c r="A43" i="7" s="1"/>
  <c r="A19" i="7" a="1"/>
  <c r="A19" i="7" s="1"/>
  <c r="A73" i="7" a="1"/>
  <c r="A73" i="7" s="1"/>
  <c r="A65" i="7" a="1"/>
  <c r="A65" i="7" s="1"/>
  <c r="A57" i="7" a="1"/>
  <c r="A57" i="7" s="1"/>
  <c r="A45" i="7" a="1"/>
  <c r="A45" i="7" s="1"/>
  <c r="A13" i="7" a="1"/>
  <c r="A13" i="7" s="1"/>
  <c r="A71" i="7" a="1"/>
  <c r="A71" i="7" s="1"/>
  <c r="A63" i="7" a="1"/>
  <c r="A63" i="7" s="1"/>
  <c r="A93" i="7" a="1"/>
  <c r="A93" i="7" s="1"/>
  <c r="A95" i="7" a="1"/>
  <c r="A95" i="7" s="1"/>
  <c r="A97" i="7" a="1"/>
  <c r="A97" i="7" s="1"/>
  <c r="A99" i="7" a="1"/>
  <c r="A99" i="7" s="1"/>
  <c r="A103" i="7" a="1"/>
  <c r="A103" i="7" s="1"/>
  <c r="A105" i="7" a="1"/>
  <c r="A105" i="7" s="1"/>
  <c r="A107" i="7" a="1"/>
  <c r="A107" i="7" s="1"/>
  <c r="A129" i="7" a="1"/>
  <c r="A129" i="7" s="1"/>
  <c r="A131" i="7" a="1"/>
  <c r="A131" i="7" s="1"/>
  <c r="A133" i="7" a="1"/>
  <c r="A133" i="7" s="1"/>
  <c r="A135" i="7" a="1"/>
  <c r="A135" i="7" s="1"/>
  <c r="A46" i="7" a="1"/>
  <c r="A46" i="7" s="1"/>
  <c r="A18" i="7" a="1"/>
  <c r="A18" i="7" s="1"/>
  <c r="A72" i="7" a="1"/>
  <c r="A72" i="7" s="1"/>
  <c r="A64" i="7" a="1"/>
  <c r="A64" i="7" s="1"/>
  <c r="A5" i="7" a="1"/>
  <c r="A5" i="7" s="1"/>
  <c r="Y3" i="7"/>
  <c r="Z171" i="7" l="1"/>
  <c r="AE171" i="7" s="1"/>
  <c r="Z4" i="7"/>
  <c r="Z8" i="7"/>
  <c r="Z12" i="7"/>
  <c r="AE12" i="7" s="1"/>
  <c r="Z5" i="7"/>
  <c r="Z9" i="7"/>
  <c r="AE9" i="7" s="1"/>
  <c r="Z13" i="7"/>
  <c r="AE13" i="7" s="1"/>
  <c r="Z16" i="7"/>
  <c r="Z20" i="7"/>
  <c r="Z24" i="7"/>
  <c r="AE24" i="7" s="1"/>
  <c r="Z17" i="7"/>
  <c r="Z21" i="7"/>
  <c r="AE21" i="7" s="1"/>
  <c r="Z25" i="7"/>
  <c r="Z28" i="7"/>
  <c r="Z32" i="7"/>
  <c r="AE32" i="7" s="1"/>
  <c r="Z36" i="7"/>
  <c r="Z40" i="7"/>
  <c r="AE40" i="7" s="1"/>
  <c r="Z44" i="7"/>
  <c r="Z48" i="7"/>
  <c r="Z29" i="7"/>
  <c r="Z33" i="7"/>
  <c r="AE33" i="7" s="1"/>
  <c r="Z37" i="7"/>
  <c r="Z41" i="7"/>
  <c r="Z45" i="7"/>
  <c r="Z49" i="7"/>
  <c r="AE49" i="7" s="1"/>
  <c r="Z55" i="7"/>
  <c r="Z59" i="7"/>
  <c r="AE59" i="7" s="1"/>
  <c r="Z63" i="7"/>
  <c r="Z67" i="7"/>
  <c r="Z71" i="7"/>
  <c r="AE71" i="7" s="1"/>
  <c r="Z75" i="7"/>
  <c r="AE75" i="7" s="1"/>
  <c r="Z51" i="7"/>
  <c r="Z54" i="7"/>
  <c r="Z58" i="7"/>
  <c r="AE58" i="7" s="1"/>
  <c r="Z62" i="7"/>
  <c r="Z66" i="7"/>
  <c r="Z70" i="7"/>
  <c r="AE70" i="7" s="1"/>
  <c r="Z74" i="7"/>
  <c r="AE74" i="7" s="1"/>
  <c r="Z78" i="7"/>
  <c r="Z82" i="7"/>
  <c r="AE82" i="7" s="1"/>
  <c r="Z86" i="7"/>
  <c r="AE86" i="7" s="1"/>
  <c r="Z90" i="7"/>
  <c r="Z94" i="7"/>
  <c r="AE94" i="7" s="1"/>
  <c r="Z98" i="7"/>
  <c r="Z102" i="7"/>
  <c r="AE102" i="7" s="1"/>
  <c r="Z106" i="7"/>
  <c r="Z110" i="7"/>
  <c r="AE110" i="7" s="1"/>
  <c r="Z114" i="7"/>
  <c r="Z118" i="7"/>
  <c r="AE118" i="7" s="1"/>
  <c r="Z122" i="7"/>
  <c r="Z126" i="7"/>
  <c r="Z79" i="7"/>
  <c r="Z83" i="7"/>
  <c r="Z87" i="7"/>
  <c r="Z91" i="7"/>
  <c r="Z95" i="7"/>
  <c r="Z99" i="7"/>
  <c r="Z103" i="7"/>
  <c r="Z107" i="7"/>
  <c r="Z111" i="7"/>
  <c r="Z115" i="7"/>
  <c r="AE115" i="7" s="1"/>
  <c r="Z119" i="7"/>
  <c r="Z123" i="7"/>
  <c r="Z127" i="7"/>
  <c r="Z131" i="7"/>
  <c r="Z135" i="7"/>
  <c r="Z139" i="7"/>
  <c r="Z143" i="7"/>
  <c r="Z147" i="7"/>
  <c r="AE147" i="7" s="1"/>
  <c r="Z151" i="7"/>
  <c r="Z155" i="7"/>
  <c r="AE155" i="7" s="1"/>
  <c r="Z159" i="7"/>
  <c r="Z163" i="7"/>
  <c r="AE163" i="7" s="1"/>
  <c r="Z167" i="7"/>
  <c r="AE167" i="7" s="1"/>
  <c r="Z130" i="7"/>
  <c r="AE130" i="7" s="1"/>
  <c r="Z134" i="7"/>
  <c r="Z138" i="7"/>
  <c r="Z142" i="7"/>
  <c r="Z146" i="7"/>
  <c r="Z150" i="7"/>
  <c r="Z154" i="7"/>
  <c r="AE154" i="7" s="1"/>
  <c r="Z158" i="7"/>
  <c r="Z162" i="7"/>
  <c r="Z166" i="7"/>
  <c r="Z170" i="7"/>
  <c r="AE170" i="7" s="1"/>
  <c r="Z565" i="7"/>
  <c r="Z6" i="7"/>
  <c r="AE6" i="7" s="1"/>
  <c r="Z10" i="7"/>
  <c r="AE10" i="7" s="1"/>
  <c r="Z14" i="7"/>
  <c r="AE14" i="7" s="1"/>
  <c r="Z7" i="7"/>
  <c r="Z11" i="7"/>
  <c r="AE11" i="7" s="1"/>
  <c r="Z15" i="7"/>
  <c r="Z18" i="7"/>
  <c r="Z22" i="7"/>
  <c r="AE22" i="7" s="1"/>
  <c r="Z26" i="7"/>
  <c r="Z19" i="7"/>
  <c r="Z23" i="7"/>
  <c r="AE23" i="7" s="1"/>
  <c r="Z27" i="7"/>
  <c r="Z30" i="7"/>
  <c r="Z34" i="7"/>
  <c r="AE34" i="7" s="1"/>
  <c r="Z38" i="7"/>
  <c r="AE38" i="7" s="1"/>
  <c r="Z42" i="7"/>
  <c r="Z46" i="7"/>
  <c r="AE46" i="7" s="1"/>
  <c r="Z50" i="7"/>
  <c r="AE50" i="7" s="1"/>
  <c r="Z31" i="7"/>
  <c r="AE31" i="7" s="1"/>
  <c r="Z35" i="7"/>
  <c r="AE35" i="7" s="1"/>
  <c r="Z39" i="7"/>
  <c r="AE39" i="7" s="1"/>
  <c r="Z43" i="7"/>
  <c r="Z47" i="7"/>
  <c r="AE47" i="7" s="1"/>
  <c r="Z53" i="7"/>
  <c r="Z57" i="7"/>
  <c r="AE57" i="7" s="1"/>
  <c r="Z61" i="7"/>
  <c r="Z65" i="7"/>
  <c r="AE65" i="7" s="1"/>
  <c r="Z69" i="7"/>
  <c r="AE69" i="7" s="1"/>
  <c r="Z73" i="7"/>
  <c r="AE73" i="7" s="1"/>
  <c r="Z77" i="7"/>
  <c r="Z52" i="7"/>
  <c r="Z56" i="7"/>
  <c r="Z60" i="7"/>
  <c r="AE60" i="7" s="1"/>
  <c r="Z64" i="7"/>
  <c r="Z68" i="7"/>
  <c r="AE68" i="7" s="1"/>
  <c r="Z72" i="7"/>
  <c r="AE72" i="7" s="1"/>
  <c r="Z76" i="7"/>
  <c r="Z80" i="7"/>
  <c r="Z84" i="7"/>
  <c r="AE84" i="7" s="1"/>
  <c r="Z88" i="7"/>
  <c r="Z92" i="7"/>
  <c r="AE92" i="7" s="1"/>
  <c r="Z96" i="7"/>
  <c r="AE96" i="7" s="1"/>
  <c r="Z100" i="7"/>
  <c r="AE100" i="7" s="1"/>
  <c r="Z104" i="7"/>
  <c r="Z108" i="7"/>
  <c r="AE108" i="7" s="1"/>
  <c r="Z112" i="7"/>
  <c r="Z116" i="7"/>
  <c r="AE116" i="7" s="1"/>
  <c r="Z120" i="7"/>
  <c r="AE120" i="7" s="1"/>
  <c r="Z124" i="7"/>
  <c r="Z128" i="7"/>
  <c r="Z81" i="7"/>
  <c r="Z85" i="7"/>
  <c r="Z89" i="7"/>
  <c r="Z93" i="7"/>
  <c r="AE93" i="7" s="1"/>
  <c r="Z97" i="7"/>
  <c r="Z101" i="7"/>
  <c r="Z105" i="7"/>
  <c r="AE105" i="7" s="1"/>
  <c r="Z109" i="7"/>
  <c r="Z113" i="7"/>
  <c r="AE113" i="7" s="1"/>
  <c r="Z117" i="7"/>
  <c r="AE117" i="7" s="1"/>
  <c r="Z121" i="7"/>
  <c r="AE121" i="7" s="1"/>
  <c r="Z125" i="7"/>
  <c r="Z129" i="7"/>
  <c r="AE129" i="7" s="1"/>
  <c r="Z133" i="7"/>
  <c r="Z137" i="7"/>
  <c r="Z141" i="7"/>
  <c r="Z145" i="7"/>
  <c r="Z149" i="7"/>
  <c r="Z153" i="7"/>
  <c r="AE153" i="7" s="1"/>
  <c r="Z157" i="7"/>
  <c r="AE157" i="7" s="1"/>
  <c r="Z161" i="7"/>
  <c r="Z165" i="7"/>
  <c r="AE165" i="7" s="1"/>
  <c r="Z169" i="7"/>
  <c r="AE169" i="7" s="1"/>
  <c r="Z132" i="7"/>
  <c r="Z136" i="7"/>
  <c r="Z140" i="7"/>
  <c r="Z144" i="7"/>
  <c r="Z148" i="7"/>
  <c r="Z152" i="7"/>
  <c r="Z156" i="7"/>
  <c r="Z160" i="7"/>
  <c r="AE160" i="7" s="1"/>
  <c r="Z164" i="7"/>
  <c r="Z168" i="7"/>
  <c r="AE168" i="7" s="1"/>
  <c r="Z515" i="7"/>
  <c r="Z519" i="7"/>
  <c r="Z523" i="7"/>
  <c r="Z527" i="7"/>
  <c r="Z531" i="7"/>
  <c r="Z535" i="7"/>
  <c r="Z539" i="7"/>
  <c r="Z543" i="7"/>
  <c r="Z547" i="7"/>
  <c r="Z551" i="7"/>
  <c r="Z555" i="7"/>
  <c r="Z559" i="7"/>
  <c r="Z563" i="7"/>
  <c r="Z568" i="7"/>
  <c r="Z572" i="7"/>
  <c r="Z576" i="7"/>
  <c r="Z580" i="7"/>
  <c r="Z584" i="7"/>
  <c r="Z588" i="7"/>
  <c r="Z592" i="7"/>
  <c r="Z596" i="7"/>
  <c r="Z600" i="7"/>
  <c r="Z604" i="7"/>
  <c r="Z608" i="7"/>
  <c r="Z612" i="7"/>
  <c r="Z616" i="7"/>
  <c r="Z620" i="7"/>
  <c r="Z395" i="7"/>
  <c r="Z403" i="7"/>
  <c r="Z411" i="7"/>
  <c r="Z419" i="7"/>
  <c r="Z427" i="7"/>
  <c r="Z435" i="7"/>
  <c r="Z443" i="7"/>
  <c r="Z451" i="7"/>
  <c r="Z459" i="7"/>
  <c r="Z467" i="7"/>
  <c r="Z475" i="7"/>
  <c r="Z483" i="7"/>
  <c r="Z491" i="7"/>
  <c r="Z499" i="7"/>
  <c r="Z507" i="7"/>
  <c r="Z385" i="7"/>
  <c r="Z377" i="7"/>
  <c r="Z369" i="7"/>
  <c r="Z558" i="7"/>
  <c r="Z550" i="7"/>
  <c r="Z542" i="7"/>
  <c r="Z534" i="7"/>
  <c r="Z526" i="7"/>
  <c r="Z518" i="7"/>
  <c r="Z510" i="7"/>
  <c r="Z502" i="7"/>
  <c r="Z494" i="7"/>
  <c r="Z486" i="7"/>
  <c r="Z478" i="7"/>
  <c r="Z470" i="7"/>
  <c r="Z462" i="7"/>
  <c r="Z454" i="7"/>
  <c r="Z446" i="7"/>
  <c r="Z438" i="7"/>
  <c r="Z430" i="7"/>
  <c r="Z422" i="7"/>
  <c r="Z414" i="7"/>
  <c r="Z406" i="7"/>
  <c r="Z398" i="7"/>
  <c r="Z390" i="7"/>
  <c r="Z382" i="7"/>
  <c r="Z374" i="7"/>
  <c r="Z366" i="7"/>
  <c r="Z358" i="7"/>
  <c r="Z350" i="7"/>
  <c r="Z342" i="7"/>
  <c r="Z334" i="7"/>
  <c r="Z326" i="7"/>
  <c r="Z318" i="7"/>
  <c r="Z310" i="7"/>
  <c r="Z302" i="7"/>
  <c r="Z294" i="7"/>
  <c r="Z286" i="7"/>
  <c r="Z367" i="7"/>
  <c r="Z359" i="7"/>
  <c r="Z351" i="7"/>
  <c r="Z343" i="7"/>
  <c r="Z335" i="7"/>
  <c r="Z327" i="7"/>
  <c r="Z319" i="7"/>
  <c r="Z311" i="7"/>
  <c r="Z303" i="7"/>
  <c r="Z295" i="7"/>
  <c r="Z287" i="7"/>
  <c r="Z279" i="7"/>
  <c r="Z272" i="7"/>
  <c r="Z264" i="7"/>
  <c r="Z256" i="7"/>
  <c r="Z248" i="7"/>
  <c r="Z240" i="7"/>
  <c r="Z232" i="7"/>
  <c r="Z224" i="7"/>
  <c r="Z216" i="7"/>
  <c r="Z208" i="7"/>
  <c r="Z200" i="7"/>
  <c r="Z192" i="7"/>
  <c r="Z184" i="7"/>
  <c r="Z273" i="7"/>
  <c r="Z265" i="7"/>
  <c r="Z257" i="7"/>
  <c r="Z249" i="7"/>
  <c r="Z241" i="7"/>
  <c r="Z233" i="7"/>
  <c r="Z225" i="7"/>
  <c r="Z217" i="7"/>
  <c r="Z209" i="7"/>
  <c r="Z201" i="7"/>
  <c r="Z193" i="7"/>
  <c r="Z185" i="7"/>
  <c r="Z176" i="7"/>
  <c r="Z181" i="7"/>
  <c r="Z173" i="7"/>
  <c r="Z567" i="7"/>
  <c r="Z571" i="7"/>
  <c r="Z575" i="7"/>
  <c r="Z579" i="7"/>
  <c r="Z583" i="7"/>
  <c r="Z587" i="7"/>
  <c r="Z591" i="7"/>
  <c r="Z595" i="7"/>
  <c r="Z599" i="7"/>
  <c r="Z603" i="7"/>
  <c r="Z607" i="7"/>
  <c r="Z611" i="7"/>
  <c r="Z615" i="7"/>
  <c r="Z619" i="7"/>
  <c r="Z393" i="7"/>
  <c r="Z401" i="7"/>
  <c r="Z409" i="7"/>
  <c r="Z417" i="7"/>
  <c r="Z425" i="7"/>
  <c r="Z433" i="7"/>
  <c r="Z441" i="7"/>
  <c r="Z449" i="7"/>
  <c r="Z457" i="7"/>
  <c r="Z465" i="7"/>
  <c r="Z473" i="7"/>
  <c r="Z481" i="7"/>
  <c r="Z489" i="7"/>
  <c r="Z497" i="7"/>
  <c r="Z505" i="7"/>
  <c r="Z387" i="7"/>
  <c r="Z379" i="7"/>
  <c r="Z371" i="7"/>
  <c r="Z560" i="7"/>
  <c r="Z552" i="7"/>
  <c r="Z544" i="7"/>
  <c r="Z536" i="7"/>
  <c r="Z528" i="7"/>
  <c r="Z520" i="7"/>
  <c r="Z512" i="7"/>
  <c r="Z504" i="7"/>
  <c r="Z496" i="7"/>
  <c r="Z488" i="7"/>
  <c r="Z480" i="7"/>
  <c r="Z472" i="7"/>
  <c r="Z464" i="7"/>
  <c r="Z456" i="7"/>
  <c r="Z448" i="7"/>
  <c r="Z440" i="7"/>
  <c r="Z432" i="7"/>
  <c r="Z424" i="7"/>
  <c r="Z416" i="7"/>
  <c r="Z408" i="7"/>
  <c r="Z400" i="7"/>
  <c r="Z392" i="7"/>
  <c r="Z384" i="7"/>
  <c r="Z376" i="7"/>
  <c r="Z368" i="7"/>
  <c r="Z360" i="7"/>
  <c r="Z352" i="7"/>
  <c r="Z344" i="7"/>
  <c r="Z336" i="7"/>
  <c r="Z328" i="7"/>
  <c r="Z320" i="7"/>
  <c r="Z312" i="7"/>
  <c r="Z304" i="7"/>
  <c r="Z296" i="7"/>
  <c r="Z288" i="7"/>
  <c r="Z280" i="7"/>
  <c r="Z361" i="7"/>
  <c r="Z353" i="7"/>
  <c r="Z345" i="7"/>
  <c r="Z337" i="7"/>
  <c r="Z329" i="7"/>
  <c r="Z321" i="7"/>
  <c r="Z313" i="7"/>
  <c r="Z305" i="7"/>
  <c r="Z297" i="7"/>
  <c r="Z289" i="7"/>
  <c r="Z281" i="7"/>
  <c r="Z274" i="7"/>
  <c r="Z266" i="7"/>
  <c r="Z258" i="7"/>
  <c r="Z250" i="7"/>
  <c r="Z242" i="7"/>
  <c r="Z234" i="7"/>
  <c r="Z226" i="7"/>
  <c r="Z218" i="7"/>
  <c r="Z210" i="7"/>
  <c r="Z202" i="7"/>
  <c r="Z194" i="7"/>
  <c r="Z186" i="7"/>
  <c r="Z275" i="7"/>
  <c r="Z267" i="7"/>
  <c r="Z259" i="7"/>
  <c r="Z251" i="7"/>
  <c r="Z243" i="7"/>
  <c r="Z235" i="7"/>
  <c r="Z227" i="7"/>
  <c r="Z219" i="7"/>
  <c r="Z211" i="7"/>
  <c r="Z203" i="7"/>
  <c r="Z195" i="7"/>
  <c r="Z187" i="7"/>
  <c r="Z178" i="7"/>
  <c r="AE178" i="7" s="1"/>
  <c r="Z175" i="7"/>
  <c r="AE175" i="7" s="1"/>
  <c r="Z513" i="7"/>
  <c r="Z517" i="7"/>
  <c r="Z521" i="7"/>
  <c r="Z525" i="7"/>
  <c r="Z529" i="7"/>
  <c r="Z533" i="7"/>
  <c r="Z537" i="7"/>
  <c r="Z541" i="7"/>
  <c r="Z545" i="7"/>
  <c r="Z549" i="7"/>
  <c r="Z553" i="7"/>
  <c r="Z557" i="7"/>
  <c r="Z561" i="7"/>
  <c r="Z566" i="7"/>
  <c r="Z570" i="7"/>
  <c r="Z574" i="7"/>
  <c r="Z578" i="7"/>
  <c r="Z582" i="7"/>
  <c r="Z586" i="7"/>
  <c r="Z590" i="7"/>
  <c r="Z594" i="7"/>
  <c r="Z598" i="7"/>
  <c r="Z602" i="7"/>
  <c r="Z606" i="7"/>
  <c r="Z610" i="7"/>
  <c r="Z614" i="7"/>
  <c r="Z618" i="7"/>
  <c r="Z391" i="7"/>
  <c r="Z399" i="7"/>
  <c r="Z407" i="7"/>
  <c r="Z415" i="7"/>
  <c r="Z423" i="7"/>
  <c r="Z431" i="7"/>
  <c r="Z439" i="7"/>
  <c r="Z447" i="7"/>
  <c r="Z455" i="7"/>
  <c r="Z463" i="7"/>
  <c r="Z471" i="7"/>
  <c r="Z479" i="7"/>
  <c r="Z487" i="7"/>
  <c r="Z495" i="7"/>
  <c r="Z503" i="7"/>
  <c r="Z511" i="7"/>
  <c r="Z381" i="7"/>
  <c r="Z373" i="7"/>
  <c r="Z562" i="7"/>
  <c r="Z554" i="7"/>
  <c r="Z546" i="7"/>
  <c r="Z538" i="7"/>
  <c r="Z530" i="7"/>
  <c r="Z522" i="7"/>
  <c r="Z514" i="7"/>
  <c r="Z506" i="7"/>
  <c r="Z498" i="7"/>
  <c r="Z490" i="7"/>
  <c r="Z482" i="7"/>
  <c r="Z474" i="7"/>
  <c r="Z466" i="7"/>
  <c r="Z458" i="7"/>
  <c r="Z450" i="7"/>
  <c r="Z442" i="7"/>
  <c r="Z434" i="7"/>
  <c r="Z426" i="7"/>
  <c r="Z418" i="7"/>
  <c r="Z410" i="7"/>
  <c r="Z402" i="7"/>
  <c r="Z394" i="7"/>
  <c r="Z386" i="7"/>
  <c r="Z378" i="7"/>
  <c r="Z370" i="7"/>
  <c r="Z362" i="7"/>
  <c r="Z354" i="7"/>
  <c r="Z346" i="7"/>
  <c r="Z338" i="7"/>
  <c r="Z330" i="7"/>
  <c r="Z322" i="7"/>
  <c r="Z314" i="7"/>
  <c r="Z306" i="7"/>
  <c r="Z298" i="7"/>
  <c r="Z290" i="7"/>
  <c r="Z282" i="7"/>
  <c r="Z363" i="7"/>
  <c r="Z355" i="7"/>
  <c r="Z347" i="7"/>
  <c r="Z339" i="7"/>
  <c r="Z331" i="7"/>
  <c r="Z323" i="7"/>
  <c r="Z315" i="7"/>
  <c r="Z307" i="7"/>
  <c r="Z299" i="7"/>
  <c r="Z291" i="7"/>
  <c r="Z283" i="7"/>
  <c r="Z276" i="7"/>
  <c r="Z268" i="7"/>
  <c r="Z260" i="7"/>
  <c r="Z252" i="7"/>
  <c r="Z244" i="7"/>
  <c r="Z236" i="7"/>
  <c r="Z228" i="7"/>
  <c r="Z220" i="7"/>
  <c r="Z212" i="7"/>
  <c r="Z204" i="7"/>
  <c r="Z196" i="7"/>
  <c r="Z188" i="7"/>
  <c r="Z277" i="7"/>
  <c r="Z269" i="7"/>
  <c r="Z261" i="7"/>
  <c r="Z253" i="7"/>
  <c r="Z245" i="7"/>
  <c r="Z237" i="7"/>
  <c r="Z229" i="7"/>
  <c r="Z221" i="7"/>
  <c r="Z213" i="7"/>
  <c r="Z205" i="7"/>
  <c r="Z197" i="7"/>
  <c r="Z189" i="7"/>
  <c r="Z180" i="7"/>
  <c r="Z172" i="7"/>
  <c r="Z177" i="7"/>
  <c r="Z569" i="7"/>
  <c r="Z573" i="7"/>
  <c r="Z577" i="7"/>
  <c r="Z581" i="7"/>
  <c r="Z585" i="7"/>
  <c r="Z589" i="7"/>
  <c r="Z593" i="7"/>
  <c r="Z597" i="7"/>
  <c r="Z601" i="7"/>
  <c r="Z605" i="7"/>
  <c r="Z609" i="7"/>
  <c r="Z613" i="7"/>
  <c r="Z617" i="7"/>
  <c r="Z389" i="7"/>
  <c r="Z397" i="7"/>
  <c r="Z405" i="7"/>
  <c r="Z413" i="7"/>
  <c r="Z421" i="7"/>
  <c r="Z429" i="7"/>
  <c r="Z437" i="7"/>
  <c r="Z445" i="7"/>
  <c r="Z453" i="7"/>
  <c r="Z461" i="7"/>
  <c r="Z469" i="7"/>
  <c r="Z477" i="7"/>
  <c r="Z485" i="7"/>
  <c r="Z493" i="7"/>
  <c r="Z501" i="7"/>
  <c r="Z509" i="7"/>
  <c r="Z383" i="7"/>
  <c r="Z375" i="7"/>
  <c r="Z564" i="7"/>
  <c r="Z556" i="7"/>
  <c r="Z548" i="7"/>
  <c r="Z540" i="7"/>
  <c r="Z532" i="7"/>
  <c r="Z524" i="7"/>
  <c r="Z516" i="7"/>
  <c r="Z508" i="7"/>
  <c r="Z500" i="7"/>
  <c r="Z492" i="7"/>
  <c r="Z484" i="7"/>
  <c r="Z476" i="7"/>
  <c r="Z468" i="7"/>
  <c r="Z460" i="7"/>
  <c r="Z452" i="7"/>
  <c r="Z444" i="7"/>
  <c r="Z436" i="7"/>
  <c r="Z428" i="7"/>
  <c r="Z420" i="7"/>
  <c r="Z412" i="7"/>
  <c r="Z404" i="7"/>
  <c r="Z396" i="7"/>
  <c r="Z388" i="7"/>
  <c r="Z380" i="7"/>
  <c r="Z372" i="7"/>
  <c r="Z364" i="7"/>
  <c r="Z356" i="7"/>
  <c r="Z348" i="7"/>
  <c r="Z340" i="7"/>
  <c r="Z332" i="7"/>
  <c r="Z324" i="7"/>
  <c r="Z316" i="7"/>
  <c r="Z308" i="7"/>
  <c r="Z300" i="7"/>
  <c r="Z292" i="7"/>
  <c r="Z284" i="7"/>
  <c r="Z365" i="7"/>
  <c r="Z357" i="7"/>
  <c r="Z349" i="7"/>
  <c r="Z341" i="7"/>
  <c r="Z333" i="7"/>
  <c r="Z325" i="7"/>
  <c r="Z317" i="7"/>
  <c r="Z309" i="7"/>
  <c r="Z301" i="7"/>
  <c r="Z293" i="7"/>
  <c r="Z285" i="7"/>
  <c r="Z278" i="7"/>
  <c r="Z270" i="7"/>
  <c r="Z262" i="7"/>
  <c r="Z254" i="7"/>
  <c r="Z246" i="7"/>
  <c r="Z238" i="7"/>
  <c r="Z230" i="7"/>
  <c r="Z222" i="7"/>
  <c r="Z214" i="7"/>
  <c r="Z206" i="7"/>
  <c r="Z198" i="7"/>
  <c r="Z190" i="7"/>
  <c r="Z182" i="7"/>
  <c r="Z271" i="7"/>
  <c r="Z263" i="7"/>
  <c r="Z255" i="7"/>
  <c r="Z247" i="7"/>
  <c r="Z239" i="7"/>
  <c r="Z231" i="7"/>
  <c r="Z223" i="7"/>
  <c r="Z215" i="7"/>
  <c r="Z207" i="7"/>
  <c r="Z199" i="7"/>
  <c r="Z191" i="7"/>
  <c r="Z183" i="7"/>
  <c r="Z174" i="7"/>
  <c r="Z179" i="7"/>
  <c r="AE81" i="7"/>
  <c r="AE95" i="7"/>
  <c r="AE48" i="7"/>
  <c r="AE119" i="7"/>
  <c r="AE158" i="7"/>
  <c r="AE37" i="7"/>
  <c r="AE83" i="7"/>
  <c r="AE177" i="7"/>
  <c r="AE85" i="7"/>
  <c r="AE109" i="7"/>
  <c r="AE166" i="7"/>
  <c r="AE107" i="7"/>
  <c r="AE106" i="7"/>
  <c r="AE45" i="7"/>
  <c r="AE156" i="7"/>
  <c r="AE122" i="7"/>
  <c r="AE36" i="7"/>
  <c r="Z3" i="7"/>
  <c r="B111" i="1" l="1"/>
  <c r="B170" i="1"/>
  <c r="B67" i="1"/>
  <c r="B107" i="1"/>
  <c r="B85" i="1"/>
  <c r="B180" i="1"/>
  <c r="B98" i="1"/>
  <c r="B52" i="1"/>
  <c r="B12" i="1"/>
  <c r="B84" i="1"/>
  <c r="B102" i="1"/>
  <c r="B51" i="1"/>
  <c r="B108" i="1"/>
  <c r="B39" i="1"/>
  <c r="B162" i="1"/>
  <c r="B171" i="1"/>
  <c r="B94" i="1"/>
  <c r="B62" i="1"/>
  <c r="B59" i="1"/>
  <c r="B48" i="1"/>
  <c r="B8" i="1"/>
  <c r="B157" i="1"/>
  <c r="B112" i="1"/>
  <c r="B77" i="1"/>
  <c r="B34" i="1"/>
  <c r="B47" i="1"/>
  <c r="B177" i="1"/>
  <c r="B115" i="1"/>
  <c r="B109" i="1"/>
  <c r="B160" i="1"/>
  <c r="B167" i="1"/>
  <c r="B122" i="1"/>
  <c r="B24" i="1"/>
  <c r="B76" i="1"/>
  <c r="B73" i="1"/>
  <c r="B11" i="1"/>
  <c r="B179" i="1"/>
  <c r="B120" i="1"/>
  <c r="B121" i="1"/>
  <c r="B131" i="1"/>
  <c r="B118" i="1"/>
  <c r="B86" i="1"/>
  <c r="B49" i="1"/>
  <c r="B40" i="1"/>
  <c r="B172" i="1"/>
  <c r="B149" i="1"/>
  <c r="B117" i="1"/>
  <c r="B104" i="1"/>
  <c r="B72" i="1"/>
  <c r="B35" i="1"/>
  <c r="B124" i="1"/>
  <c r="B165" i="1"/>
  <c r="B168" i="1"/>
  <c r="B38" i="1"/>
  <c r="B15" i="1"/>
  <c r="B50" i="1"/>
  <c r="B159" i="1"/>
  <c r="B95" i="1"/>
  <c r="B36" i="1"/>
  <c r="B23" i="1"/>
  <c r="B14" i="1"/>
  <c r="B155" i="1"/>
  <c r="B110" i="1"/>
  <c r="B41" i="1"/>
  <c r="B13" i="1"/>
  <c r="B132" i="1"/>
  <c r="B96" i="1"/>
  <c r="B61" i="1"/>
  <c r="B97" i="1"/>
  <c r="B123" i="1"/>
  <c r="B75" i="1"/>
  <c r="B158" i="1"/>
  <c r="B87" i="1"/>
  <c r="B83" i="1"/>
  <c r="B119" i="1"/>
  <c r="B74" i="1"/>
  <c r="B71" i="1"/>
  <c r="B37" i="1"/>
  <c r="B169" i="1"/>
  <c r="B60" i="1"/>
  <c r="B26" i="1"/>
  <c r="B70" i="1"/>
  <c r="B33" i="1"/>
  <c r="B25" i="1"/>
  <c r="B16" i="1"/>
  <c r="B156" i="1"/>
  <c r="B88" i="1"/>
  <c r="B42" i="1"/>
  <c r="B173" i="1"/>
  <c r="AF174" i="7"/>
  <c r="AE174" i="7"/>
  <c r="AE191" i="7"/>
  <c r="AF191" i="7"/>
  <c r="AE207" i="7"/>
  <c r="AF207" i="7"/>
  <c r="AE223" i="7"/>
  <c r="AF223" i="7"/>
  <c r="AE239" i="7"/>
  <c r="AF239" i="7"/>
  <c r="AE255" i="7"/>
  <c r="AF255" i="7"/>
  <c r="AE271" i="7"/>
  <c r="AF271" i="7"/>
  <c r="AE190" i="7"/>
  <c r="AF190" i="7"/>
  <c r="AE206" i="7"/>
  <c r="AF206" i="7"/>
  <c r="AE222" i="7"/>
  <c r="AF222" i="7"/>
  <c r="AE238" i="7"/>
  <c r="AF238" i="7"/>
  <c r="AE254" i="7"/>
  <c r="AF254" i="7"/>
  <c r="AE270" i="7"/>
  <c r="AF270" i="7"/>
  <c r="AF285" i="7"/>
  <c r="AE285" i="7"/>
  <c r="AF301" i="7"/>
  <c r="AE301" i="7"/>
  <c r="AF317" i="7"/>
  <c r="AE317" i="7"/>
  <c r="AF333" i="7"/>
  <c r="AE333" i="7"/>
  <c r="AF349" i="7"/>
  <c r="AE349" i="7"/>
  <c r="AF365" i="7"/>
  <c r="AE365" i="7"/>
  <c r="AE292" i="7"/>
  <c r="AF292" i="7"/>
  <c r="AE308" i="7"/>
  <c r="AF308" i="7"/>
  <c r="AE324" i="7"/>
  <c r="AF324" i="7"/>
  <c r="AE340" i="7"/>
  <c r="AF340" i="7"/>
  <c r="AE356" i="7"/>
  <c r="AF356" i="7"/>
  <c r="AF372" i="7"/>
  <c r="AE372" i="7"/>
  <c r="AF388" i="7"/>
  <c r="AE388" i="7"/>
  <c r="AF404" i="7"/>
  <c r="AE404" i="7"/>
  <c r="AF420" i="7"/>
  <c r="AE420" i="7"/>
  <c r="AF436" i="7"/>
  <c r="AE436" i="7"/>
  <c r="AF452" i="7"/>
  <c r="AE452" i="7"/>
  <c r="AF468" i="7"/>
  <c r="AE468" i="7"/>
  <c r="AF484" i="7"/>
  <c r="AE484" i="7"/>
  <c r="AF500" i="7"/>
  <c r="AE500" i="7"/>
  <c r="AF516" i="7"/>
  <c r="AE516" i="7"/>
  <c r="AF532" i="7"/>
  <c r="AE532" i="7"/>
  <c r="AF548" i="7"/>
  <c r="AE548" i="7"/>
  <c r="AF564" i="7"/>
  <c r="AE564" i="7"/>
  <c r="AE383" i="7"/>
  <c r="AF383" i="7"/>
  <c r="AE501" i="7"/>
  <c r="AF501" i="7"/>
  <c r="AE485" i="7"/>
  <c r="AF485" i="7"/>
  <c r="AE469" i="7"/>
  <c r="AF469" i="7"/>
  <c r="AE453" i="7"/>
  <c r="AF453" i="7"/>
  <c r="AE437" i="7"/>
  <c r="AF437" i="7"/>
  <c r="AE421" i="7"/>
  <c r="AF421" i="7"/>
  <c r="AE405" i="7"/>
  <c r="AF405" i="7"/>
  <c r="AE389" i="7"/>
  <c r="AF389" i="7"/>
  <c r="AF613" i="7"/>
  <c r="AE613" i="7"/>
  <c r="AF605" i="7"/>
  <c r="AE605" i="7"/>
  <c r="AF597" i="7"/>
  <c r="AE597" i="7"/>
  <c r="AF589" i="7"/>
  <c r="AE589" i="7"/>
  <c r="AF581" i="7"/>
  <c r="AE581" i="7"/>
  <c r="AF573" i="7"/>
  <c r="AE573" i="7"/>
  <c r="AF177" i="7"/>
  <c r="AF180" i="7"/>
  <c r="AE180" i="7"/>
  <c r="AE197" i="7"/>
  <c r="AF197" i="7"/>
  <c r="AE213" i="7"/>
  <c r="AF213" i="7"/>
  <c r="AE229" i="7"/>
  <c r="AF229" i="7"/>
  <c r="AE245" i="7"/>
  <c r="AF245" i="7"/>
  <c r="AE261" i="7"/>
  <c r="AF261" i="7"/>
  <c r="AE277" i="7"/>
  <c r="AF277" i="7"/>
  <c r="AF196" i="7"/>
  <c r="AE196" i="7"/>
  <c r="AF212" i="7"/>
  <c r="AE212" i="7"/>
  <c r="AF228" i="7"/>
  <c r="AE228" i="7"/>
  <c r="AF244" i="7"/>
  <c r="AE244" i="7"/>
  <c r="AF260" i="7"/>
  <c r="AE260" i="7"/>
  <c r="AF276" i="7"/>
  <c r="AE276" i="7"/>
  <c r="AE291" i="7"/>
  <c r="AF291" i="7"/>
  <c r="AE307" i="7"/>
  <c r="AF307" i="7"/>
  <c r="AE323" i="7"/>
  <c r="AF323" i="7"/>
  <c r="AE339" i="7"/>
  <c r="AF339" i="7"/>
  <c r="AE355" i="7"/>
  <c r="AF355" i="7"/>
  <c r="AF282" i="7"/>
  <c r="AE282" i="7"/>
  <c r="AF298" i="7"/>
  <c r="AE298" i="7"/>
  <c r="AF314" i="7"/>
  <c r="AE314" i="7"/>
  <c r="AF330" i="7"/>
  <c r="AE330" i="7"/>
  <c r="AF346" i="7"/>
  <c r="AE346" i="7"/>
  <c r="AF362" i="7"/>
  <c r="AE362" i="7"/>
  <c r="AE378" i="7"/>
  <c r="AF378" i="7"/>
  <c r="AE394" i="7"/>
  <c r="AF394" i="7"/>
  <c r="AE410" i="7"/>
  <c r="AF410" i="7"/>
  <c r="AE426" i="7"/>
  <c r="AF426" i="7"/>
  <c r="AE442" i="7"/>
  <c r="AF442" i="7"/>
  <c r="AE458" i="7"/>
  <c r="AF458" i="7"/>
  <c r="AE474" i="7"/>
  <c r="AF474" i="7"/>
  <c r="AE490" i="7"/>
  <c r="AF490" i="7"/>
  <c r="AE506" i="7"/>
  <c r="AF506" i="7"/>
  <c r="AE522" i="7"/>
  <c r="AF522" i="7"/>
  <c r="AE538" i="7"/>
  <c r="AF538" i="7"/>
  <c r="AE554" i="7"/>
  <c r="AF554" i="7"/>
  <c r="AF373" i="7"/>
  <c r="AE373" i="7"/>
  <c r="AF511" i="7"/>
  <c r="AE511" i="7"/>
  <c r="AF495" i="7"/>
  <c r="AE495" i="7"/>
  <c r="AF479" i="7"/>
  <c r="AE479" i="7"/>
  <c r="AF463" i="7"/>
  <c r="AE463" i="7"/>
  <c r="AF447" i="7"/>
  <c r="AE447" i="7"/>
  <c r="AF431" i="7"/>
  <c r="AE431" i="7"/>
  <c r="AF415" i="7"/>
  <c r="AE415" i="7"/>
  <c r="AF399" i="7"/>
  <c r="AE399" i="7"/>
  <c r="AF618" i="7"/>
  <c r="AE618" i="7"/>
  <c r="AF610" i="7"/>
  <c r="AE610" i="7"/>
  <c r="AF602" i="7"/>
  <c r="AE602" i="7"/>
  <c r="AF594" i="7"/>
  <c r="AE594" i="7"/>
  <c r="AF586" i="7"/>
  <c r="AE586" i="7"/>
  <c r="AF578" i="7"/>
  <c r="AE578" i="7"/>
  <c r="AF570" i="7"/>
  <c r="AE570" i="7"/>
  <c r="AF561" i="7"/>
  <c r="AE561" i="7"/>
  <c r="AF553" i="7"/>
  <c r="AE553" i="7"/>
  <c r="AF545" i="7"/>
  <c r="AE545" i="7"/>
  <c r="AF537" i="7"/>
  <c r="AE537" i="7"/>
  <c r="AF529" i="7"/>
  <c r="AE529" i="7"/>
  <c r="AF521" i="7"/>
  <c r="AE521" i="7"/>
  <c r="AF513" i="7"/>
  <c r="AE513" i="7"/>
  <c r="AF178" i="7"/>
  <c r="AF195" i="7"/>
  <c r="AE195" i="7"/>
  <c r="AF211" i="7"/>
  <c r="AE211" i="7"/>
  <c r="AF227" i="7"/>
  <c r="AE227" i="7"/>
  <c r="AF243" i="7"/>
  <c r="AE243" i="7"/>
  <c r="AF259" i="7"/>
  <c r="AE259" i="7"/>
  <c r="AF275" i="7"/>
  <c r="AE275" i="7"/>
  <c r="AE194" i="7"/>
  <c r="AF194" i="7"/>
  <c r="AE210" i="7"/>
  <c r="AF210" i="7"/>
  <c r="AE226" i="7"/>
  <c r="AF226" i="7"/>
  <c r="AE242" i="7"/>
  <c r="AF242" i="7"/>
  <c r="AE258" i="7"/>
  <c r="AF258" i="7"/>
  <c r="AE274" i="7"/>
  <c r="AF274" i="7"/>
  <c r="AF289" i="7"/>
  <c r="AE289" i="7"/>
  <c r="AF305" i="7"/>
  <c r="AE305" i="7"/>
  <c r="AF321" i="7"/>
  <c r="AE321" i="7"/>
  <c r="AF337" i="7"/>
  <c r="AE337" i="7"/>
  <c r="AF353" i="7"/>
  <c r="AE353" i="7"/>
  <c r="AE280" i="7"/>
  <c r="AF280" i="7"/>
  <c r="AE296" i="7"/>
  <c r="AF296" i="7"/>
  <c r="AE312" i="7"/>
  <c r="AF312" i="7"/>
  <c r="AE328" i="7"/>
  <c r="AF328" i="7"/>
  <c r="AE344" i="7"/>
  <c r="AF344" i="7"/>
  <c r="AE360" i="7"/>
  <c r="AF360" i="7"/>
  <c r="AF376" i="7"/>
  <c r="AE376" i="7"/>
  <c r="AF392" i="7"/>
  <c r="AE392" i="7"/>
  <c r="AF408" i="7"/>
  <c r="AE408" i="7"/>
  <c r="AF424" i="7"/>
  <c r="AE424" i="7"/>
  <c r="AF440" i="7"/>
  <c r="AE440" i="7"/>
  <c r="AF456" i="7"/>
  <c r="AE456" i="7"/>
  <c r="AF472" i="7"/>
  <c r="AE472" i="7"/>
  <c r="AF488" i="7"/>
  <c r="AE488" i="7"/>
  <c r="AF504" i="7"/>
  <c r="AE504" i="7"/>
  <c r="AF520" i="7"/>
  <c r="AE520" i="7"/>
  <c r="AF536" i="7"/>
  <c r="AE536" i="7"/>
  <c r="AF552" i="7"/>
  <c r="AE552" i="7"/>
  <c r="AE371" i="7"/>
  <c r="AF371" i="7"/>
  <c r="AE387" i="7"/>
  <c r="AF387" i="7"/>
  <c r="AE497" i="7"/>
  <c r="AF497" i="7"/>
  <c r="AE481" i="7"/>
  <c r="AF481" i="7"/>
  <c r="AE465" i="7"/>
  <c r="AF465" i="7"/>
  <c r="AE449" i="7"/>
  <c r="AF449" i="7"/>
  <c r="AE433" i="7"/>
  <c r="AF433" i="7"/>
  <c r="AE417" i="7"/>
  <c r="AF417" i="7"/>
  <c r="AE401" i="7"/>
  <c r="AF401" i="7"/>
  <c r="AF619" i="7"/>
  <c r="AE619" i="7"/>
  <c r="AF611" i="7"/>
  <c r="AE611" i="7"/>
  <c r="AF603" i="7"/>
  <c r="AE603" i="7"/>
  <c r="AF595" i="7"/>
  <c r="AE595" i="7"/>
  <c r="AF587" i="7"/>
  <c r="AE587" i="7"/>
  <c r="AF579" i="7"/>
  <c r="AE579" i="7"/>
  <c r="AF571" i="7"/>
  <c r="AE571" i="7"/>
  <c r="AF173" i="7"/>
  <c r="AF176" i="7"/>
  <c r="AE176" i="7"/>
  <c r="AE193" i="7"/>
  <c r="AF193" i="7"/>
  <c r="AE209" i="7"/>
  <c r="AF209" i="7"/>
  <c r="AE225" i="7"/>
  <c r="AF225" i="7"/>
  <c r="AE241" i="7"/>
  <c r="AF241" i="7"/>
  <c r="AE257" i="7"/>
  <c r="AF257" i="7"/>
  <c r="AE273" i="7"/>
  <c r="AF273" i="7"/>
  <c r="AF192" i="7"/>
  <c r="AE192" i="7"/>
  <c r="AF208" i="7"/>
  <c r="AE208" i="7"/>
  <c r="AF224" i="7"/>
  <c r="AE224" i="7"/>
  <c r="AF240" i="7"/>
  <c r="AE240" i="7"/>
  <c r="AF256" i="7"/>
  <c r="AE256" i="7"/>
  <c r="AF272" i="7"/>
  <c r="AE272" i="7"/>
  <c r="AE287" i="7"/>
  <c r="AF287" i="7"/>
  <c r="AE303" i="7"/>
  <c r="AF303" i="7"/>
  <c r="AE319" i="7"/>
  <c r="AF319" i="7"/>
  <c r="AE335" i="7"/>
  <c r="AF335" i="7"/>
  <c r="AE351" i="7"/>
  <c r="AF351" i="7"/>
  <c r="AE367" i="7"/>
  <c r="AF367" i="7"/>
  <c r="AF294" i="7"/>
  <c r="AE294" i="7"/>
  <c r="AF310" i="7"/>
  <c r="AE310" i="7"/>
  <c r="AF326" i="7"/>
  <c r="AE326" i="7"/>
  <c r="AF342" i="7"/>
  <c r="AE342" i="7"/>
  <c r="AF358" i="7"/>
  <c r="AE358" i="7"/>
  <c r="AE374" i="7"/>
  <c r="AF374" i="7"/>
  <c r="AE390" i="7"/>
  <c r="AF390" i="7"/>
  <c r="AE406" i="7"/>
  <c r="AF406" i="7"/>
  <c r="AE422" i="7"/>
  <c r="AF422" i="7"/>
  <c r="AE438" i="7"/>
  <c r="AF438" i="7"/>
  <c r="AE454" i="7"/>
  <c r="AF454" i="7"/>
  <c r="AE470" i="7"/>
  <c r="AF470" i="7"/>
  <c r="AE486" i="7"/>
  <c r="AF486" i="7"/>
  <c r="AE502" i="7"/>
  <c r="AF502" i="7"/>
  <c r="AE518" i="7"/>
  <c r="AF518" i="7"/>
  <c r="AE534" i="7"/>
  <c r="AF534" i="7"/>
  <c r="AE550" i="7"/>
  <c r="AF550" i="7"/>
  <c r="AF369" i="7"/>
  <c r="AE369" i="7"/>
  <c r="AF385" i="7"/>
  <c r="AE385" i="7"/>
  <c r="AF499" i="7"/>
  <c r="AE499" i="7"/>
  <c r="AF483" i="7"/>
  <c r="AE483" i="7"/>
  <c r="AF467" i="7"/>
  <c r="AE467" i="7"/>
  <c r="AF451" i="7"/>
  <c r="AE451" i="7"/>
  <c r="AF435" i="7"/>
  <c r="AE435" i="7"/>
  <c r="AF419" i="7"/>
  <c r="AE419" i="7"/>
  <c r="AF403" i="7"/>
  <c r="AE403" i="7"/>
  <c r="AF620" i="7"/>
  <c r="AE620" i="7"/>
  <c r="AF612" i="7"/>
  <c r="AE612" i="7"/>
  <c r="AF604" i="7"/>
  <c r="AE604" i="7"/>
  <c r="AF596" i="7"/>
  <c r="AE596" i="7"/>
  <c r="AF588" i="7"/>
  <c r="AE588" i="7"/>
  <c r="AF580" i="7"/>
  <c r="AE580" i="7"/>
  <c r="AF572" i="7"/>
  <c r="AE572" i="7"/>
  <c r="AF563" i="7"/>
  <c r="AE563" i="7"/>
  <c r="AF555" i="7"/>
  <c r="AE555" i="7"/>
  <c r="AF547" i="7"/>
  <c r="AE547" i="7"/>
  <c r="AF539" i="7"/>
  <c r="AE539" i="7"/>
  <c r="AF531" i="7"/>
  <c r="AE531" i="7"/>
  <c r="AF523" i="7"/>
  <c r="AE523" i="7"/>
  <c r="AF515" i="7"/>
  <c r="AE515" i="7"/>
  <c r="AF164" i="7"/>
  <c r="AF156" i="7"/>
  <c r="AF148" i="7"/>
  <c r="AF140" i="7"/>
  <c r="AF132" i="7"/>
  <c r="AE132" i="7"/>
  <c r="AF165" i="7"/>
  <c r="AF157" i="7"/>
  <c r="AF149" i="7"/>
  <c r="AF141" i="7"/>
  <c r="AE141" i="7"/>
  <c r="AF133" i="7"/>
  <c r="AE133" i="7"/>
  <c r="AF125" i="7"/>
  <c r="AF117" i="7"/>
  <c r="AF109" i="7"/>
  <c r="AF101" i="7"/>
  <c r="AF93" i="7"/>
  <c r="AF85" i="7"/>
  <c r="AF128" i="7"/>
  <c r="AE128" i="7"/>
  <c r="AF120" i="7"/>
  <c r="AF112" i="7"/>
  <c r="AF104" i="7"/>
  <c r="AF96" i="7"/>
  <c r="AF88" i="7"/>
  <c r="AE88" i="7"/>
  <c r="AF80" i="7"/>
  <c r="AE80" i="7"/>
  <c r="AF72" i="7"/>
  <c r="AF64" i="7"/>
  <c r="AF56" i="7"/>
  <c r="AE56" i="7"/>
  <c r="AF77" i="7"/>
  <c r="AE77" i="7"/>
  <c r="AF69" i="7"/>
  <c r="AF61" i="7"/>
  <c r="AE61" i="7"/>
  <c r="AF53" i="7"/>
  <c r="AE53" i="7"/>
  <c r="AF43" i="7"/>
  <c r="AF35" i="7"/>
  <c r="AF50" i="7"/>
  <c r="AF42" i="7"/>
  <c r="AF34" i="7"/>
  <c r="AF27" i="7"/>
  <c r="AF19" i="7"/>
  <c r="AE19" i="7"/>
  <c r="AF22" i="7"/>
  <c r="AF15" i="7"/>
  <c r="AE15" i="7"/>
  <c r="AF7" i="7"/>
  <c r="AF10" i="7"/>
  <c r="AE565" i="7"/>
  <c r="AF565" i="7"/>
  <c r="AF166" i="7"/>
  <c r="AF158" i="7"/>
  <c r="AF150" i="7"/>
  <c r="AF142" i="7"/>
  <c r="AE142" i="7"/>
  <c r="AF134" i="7"/>
  <c r="AE134" i="7"/>
  <c r="AF167" i="7"/>
  <c r="AF159" i="7"/>
  <c r="AF151" i="7"/>
  <c r="AF143" i="7"/>
  <c r="AE143" i="7"/>
  <c r="AF135" i="7"/>
  <c r="AE135" i="7"/>
  <c r="AF127" i="7"/>
  <c r="AF119" i="7"/>
  <c r="AF111" i="7"/>
  <c r="AF103" i="7"/>
  <c r="AF95" i="7"/>
  <c r="AF87" i="7"/>
  <c r="AE87" i="7"/>
  <c r="AF79" i="7"/>
  <c r="AE79" i="7"/>
  <c r="AF122" i="7"/>
  <c r="AF114" i="7"/>
  <c r="AF106" i="7"/>
  <c r="AF98" i="7"/>
  <c r="AE98" i="7"/>
  <c r="AF90" i="7"/>
  <c r="AE90" i="7"/>
  <c r="AF82" i="7"/>
  <c r="AF74" i="7"/>
  <c r="AF66" i="7"/>
  <c r="AF58" i="7"/>
  <c r="AF51" i="7"/>
  <c r="AE51" i="7"/>
  <c r="AF71" i="7"/>
  <c r="AF63" i="7"/>
  <c r="AF55" i="7"/>
  <c r="AF45" i="7"/>
  <c r="AF37" i="7"/>
  <c r="AF29" i="7"/>
  <c r="AF44" i="7"/>
  <c r="AF36" i="7"/>
  <c r="AF28" i="7"/>
  <c r="AF21" i="7"/>
  <c r="AF24" i="7"/>
  <c r="AF16" i="7"/>
  <c r="AF9" i="7"/>
  <c r="AF12" i="7"/>
  <c r="AF4" i="7"/>
  <c r="AE4" i="7"/>
  <c r="AE27" i="7"/>
  <c r="AE7" i="7"/>
  <c r="AE104" i="7"/>
  <c r="AE127" i="7"/>
  <c r="AE140" i="7"/>
  <c r="AE63" i="7"/>
  <c r="AE43" i="7"/>
  <c r="AE101" i="7"/>
  <c r="AE66" i="7"/>
  <c r="AE125" i="7"/>
  <c r="AF179" i="7"/>
  <c r="AE179" i="7"/>
  <c r="AE183" i="7"/>
  <c r="AF183" i="7"/>
  <c r="AE199" i="7"/>
  <c r="AF199" i="7"/>
  <c r="AE215" i="7"/>
  <c r="AF215" i="7"/>
  <c r="AE231" i="7"/>
  <c r="AF231" i="7"/>
  <c r="AE247" i="7"/>
  <c r="AF247" i="7"/>
  <c r="AE263" i="7"/>
  <c r="AF263" i="7"/>
  <c r="AF182" i="7"/>
  <c r="AE182" i="7"/>
  <c r="AE198" i="7"/>
  <c r="AF198" i="7"/>
  <c r="AE214" i="7"/>
  <c r="AF214" i="7"/>
  <c r="AE230" i="7"/>
  <c r="AF230" i="7"/>
  <c r="AE246" i="7"/>
  <c r="AF246" i="7"/>
  <c r="AE262" i="7"/>
  <c r="AF262" i="7"/>
  <c r="AE278" i="7"/>
  <c r="AF278" i="7"/>
  <c r="AF293" i="7"/>
  <c r="AE293" i="7"/>
  <c r="AF309" i="7"/>
  <c r="AE309" i="7"/>
  <c r="AF325" i="7"/>
  <c r="AE325" i="7"/>
  <c r="AF341" i="7"/>
  <c r="AE341" i="7"/>
  <c r="AF357" i="7"/>
  <c r="AE357" i="7"/>
  <c r="AE284" i="7"/>
  <c r="AF284" i="7"/>
  <c r="AE300" i="7"/>
  <c r="AF300" i="7"/>
  <c r="AE316" i="7"/>
  <c r="AF316" i="7"/>
  <c r="AE332" i="7"/>
  <c r="AF332" i="7"/>
  <c r="AE348" i="7"/>
  <c r="AF348" i="7"/>
  <c r="AE364" i="7"/>
  <c r="AF364" i="7"/>
  <c r="AF380" i="7"/>
  <c r="AE380" i="7"/>
  <c r="AF396" i="7"/>
  <c r="AE396" i="7"/>
  <c r="AF412" i="7"/>
  <c r="AE412" i="7"/>
  <c r="AF428" i="7"/>
  <c r="AE428" i="7"/>
  <c r="AF444" i="7"/>
  <c r="AE444" i="7"/>
  <c r="AF460" i="7"/>
  <c r="AE460" i="7"/>
  <c r="AF476" i="7"/>
  <c r="AE476" i="7"/>
  <c r="AF492" i="7"/>
  <c r="AE492" i="7"/>
  <c r="AF508" i="7"/>
  <c r="AE508" i="7"/>
  <c r="AF524" i="7"/>
  <c r="AE524" i="7"/>
  <c r="AF540" i="7"/>
  <c r="AE540" i="7"/>
  <c r="AF556" i="7"/>
  <c r="AE556" i="7"/>
  <c r="AE375" i="7"/>
  <c r="AF375" i="7"/>
  <c r="AE509" i="7"/>
  <c r="AF509" i="7"/>
  <c r="AE493" i="7"/>
  <c r="AF493" i="7"/>
  <c r="AE477" i="7"/>
  <c r="AF477" i="7"/>
  <c r="AE461" i="7"/>
  <c r="AF461" i="7"/>
  <c r="AE445" i="7"/>
  <c r="AF445" i="7"/>
  <c r="AE429" i="7"/>
  <c r="AF429" i="7"/>
  <c r="AE413" i="7"/>
  <c r="AF413" i="7"/>
  <c r="AE397" i="7"/>
  <c r="AF397" i="7"/>
  <c r="AF617" i="7"/>
  <c r="AE617" i="7"/>
  <c r="AF609" i="7"/>
  <c r="AE609" i="7"/>
  <c r="AF601" i="7"/>
  <c r="AE601" i="7"/>
  <c r="AF593" i="7"/>
  <c r="AE593" i="7"/>
  <c r="AF585" i="7"/>
  <c r="AE585" i="7"/>
  <c r="AF577" i="7"/>
  <c r="AE577" i="7"/>
  <c r="AF569" i="7"/>
  <c r="AE569" i="7"/>
  <c r="AF172" i="7"/>
  <c r="AE172" i="7"/>
  <c r="AE189" i="7"/>
  <c r="AF189" i="7"/>
  <c r="AE205" i="7"/>
  <c r="AF205" i="7"/>
  <c r="AE221" i="7"/>
  <c r="AF221" i="7"/>
  <c r="AE237" i="7"/>
  <c r="AF237" i="7"/>
  <c r="AE253" i="7"/>
  <c r="AF253" i="7"/>
  <c r="AE269" i="7"/>
  <c r="AF269" i="7"/>
  <c r="AF188" i="7"/>
  <c r="AE188" i="7"/>
  <c r="AF204" i="7"/>
  <c r="AE204" i="7"/>
  <c r="AF220" i="7"/>
  <c r="AE220" i="7"/>
  <c r="AF236" i="7"/>
  <c r="AE236" i="7"/>
  <c r="AF252" i="7"/>
  <c r="AE252" i="7"/>
  <c r="AF268" i="7"/>
  <c r="AE268" i="7"/>
  <c r="AE283" i="7"/>
  <c r="AF283" i="7"/>
  <c r="AE299" i="7"/>
  <c r="AF299" i="7"/>
  <c r="AE315" i="7"/>
  <c r="AF315" i="7"/>
  <c r="AE331" i="7"/>
  <c r="AF331" i="7"/>
  <c r="AE347" i="7"/>
  <c r="AF347" i="7"/>
  <c r="AE363" i="7"/>
  <c r="AF363" i="7"/>
  <c r="AF290" i="7"/>
  <c r="AE290" i="7"/>
  <c r="AF306" i="7"/>
  <c r="AE306" i="7"/>
  <c r="AF322" i="7"/>
  <c r="AE322" i="7"/>
  <c r="AF338" i="7"/>
  <c r="AE338" i="7"/>
  <c r="AF354" i="7"/>
  <c r="AE354" i="7"/>
  <c r="AE370" i="7"/>
  <c r="AF370" i="7"/>
  <c r="AE386" i="7"/>
  <c r="AF386" i="7"/>
  <c r="AE402" i="7"/>
  <c r="AF402" i="7"/>
  <c r="AE418" i="7"/>
  <c r="AF418" i="7"/>
  <c r="AE434" i="7"/>
  <c r="AF434" i="7"/>
  <c r="AE450" i="7"/>
  <c r="AF450" i="7"/>
  <c r="AE466" i="7"/>
  <c r="AF466" i="7"/>
  <c r="AE482" i="7"/>
  <c r="AF482" i="7"/>
  <c r="AE498" i="7"/>
  <c r="AF498" i="7"/>
  <c r="AE514" i="7"/>
  <c r="AF514" i="7"/>
  <c r="AE530" i="7"/>
  <c r="AF530" i="7"/>
  <c r="AE546" i="7"/>
  <c r="AF546" i="7"/>
  <c r="AE562" i="7"/>
  <c r="AF562" i="7"/>
  <c r="AF381" i="7"/>
  <c r="AE381" i="7"/>
  <c r="AF503" i="7"/>
  <c r="AE503" i="7"/>
  <c r="AF487" i="7"/>
  <c r="AE487" i="7"/>
  <c r="AF471" i="7"/>
  <c r="AE471" i="7"/>
  <c r="AF455" i="7"/>
  <c r="AE455" i="7"/>
  <c r="AF439" i="7"/>
  <c r="AE439" i="7"/>
  <c r="AF423" i="7"/>
  <c r="AE423" i="7"/>
  <c r="AF407" i="7"/>
  <c r="AE407" i="7"/>
  <c r="AF391" i="7"/>
  <c r="AE391" i="7"/>
  <c r="AF614" i="7"/>
  <c r="AE614" i="7"/>
  <c r="AF606" i="7"/>
  <c r="AE606" i="7"/>
  <c r="AF598" i="7"/>
  <c r="AE598" i="7"/>
  <c r="AF590" i="7"/>
  <c r="AE590" i="7"/>
  <c r="AF582" i="7"/>
  <c r="AE582" i="7"/>
  <c r="AF574" i="7"/>
  <c r="AE574" i="7"/>
  <c r="AF566" i="7"/>
  <c r="AE566" i="7"/>
  <c r="AF557" i="7"/>
  <c r="AE557" i="7"/>
  <c r="AF549" i="7"/>
  <c r="AE549" i="7"/>
  <c r="AF541" i="7"/>
  <c r="AE541" i="7"/>
  <c r="AF533" i="7"/>
  <c r="AE533" i="7"/>
  <c r="AF525" i="7"/>
  <c r="AE525" i="7"/>
  <c r="AF517" i="7"/>
  <c r="AE517" i="7"/>
  <c r="AF175" i="7"/>
  <c r="AF187" i="7"/>
  <c r="AE187" i="7"/>
  <c r="AF203" i="7"/>
  <c r="AE203" i="7"/>
  <c r="AF219" i="7"/>
  <c r="AE219" i="7"/>
  <c r="AF235" i="7"/>
  <c r="AE235" i="7"/>
  <c r="AF251" i="7"/>
  <c r="AE251" i="7"/>
  <c r="AF267" i="7"/>
  <c r="AE267" i="7"/>
  <c r="AE186" i="7"/>
  <c r="AF186" i="7"/>
  <c r="AE202" i="7"/>
  <c r="AF202" i="7"/>
  <c r="AE218" i="7"/>
  <c r="AF218" i="7"/>
  <c r="AE234" i="7"/>
  <c r="AF234" i="7"/>
  <c r="AE250" i="7"/>
  <c r="AF250" i="7"/>
  <c r="AE266" i="7"/>
  <c r="AF266" i="7"/>
  <c r="AF281" i="7"/>
  <c r="AE281" i="7"/>
  <c r="AF297" i="7"/>
  <c r="AE297" i="7"/>
  <c r="AF313" i="7"/>
  <c r="AE313" i="7"/>
  <c r="AF329" i="7"/>
  <c r="AE329" i="7"/>
  <c r="AF345" i="7"/>
  <c r="AE345" i="7"/>
  <c r="AF361" i="7"/>
  <c r="AE361" i="7"/>
  <c r="AE288" i="7"/>
  <c r="AF288" i="7"/>
  <c r="AE304" i="7"/>
  <c r="AF304" i="7"/>
  <c r="AE320" i="7"/>
  <c r="AF320" i="7"/>
  <c r="AE336" i="7"/>
  <c r="AF336" i="7"/>
  <c r="AE352" i="7"/>
  <c r="AF352" i="7"/>
  <c r="AF368" i="7"/>
  <c r="AE368" i="7"/>
  <c r="AF384" i="7"/>
  <c r="AE384" i="7"/>
  <c r="AF400" i="7"/>
  <c r="AE400" i="7"/>
  <c r="AF416" i="7"/>
  <c r="AE416" i="7"/>
  <c r="AF432" i="7"/>
  <c r="AE432" i="7"/>
  <c r="AF448" i="7"/>
  <c r="AE448" i="7"/>
  <c r="AF464" i="7"/>
  <c r="AE464" i="7"/>
  <c r="AF480" i="7"/>
  <c r="AE480" i="7"/>
  <c r="AF496" i="7"/>
  <c r="AE496" i="7"/>
  <c r="AF512" i="7"/>
  <c r="AE512" i="7"/>
  <c r="AF528" i="7"/>
  <c r="AE528" i="7"/>
  <c r="AF544" i="7"/>
  <c r="AE544" i="7"/>
  <c r="AF560" i="7"/>
  <c r="AE560" i="7"/>
  <c r="AE379" i="7"/>
  <c r="AF379" i="7"/>
  <c r="AE505" i="7"/>
  <c r="AF505" i="7"/>
  <c r="AE489" i="7"/>
  <c r="AF489" i="7"/>
  <c r="AE473" i="7"/>
  <c r="AF473" i="7"/>
  <c r="AE457" i="7"/>
  <c r="AF457" i="7"/>
  <c r="AE441" i="7"/>
  <c r="AF441" i="7"/>
  <c r="AE425" i="7"/>
  <c r="AF425" i="7"/>
  <c r="AE409" i="7"/>
  <c r="AF409" i="7"/>
  <c r="AE393" i="7"/>
  <c r="AF393" i="7"/>
  <c r="AF615" i="7"/>
  <c r="AE615" i="7"/>
  <c r="AF607" i="7"/>
  <c r="AE607" i="7"/>
  <c r="AF599" i="7"/>
  <c r="AE599" i="7"/>
  <c r="AF591" i="7"/>
  <c r="AE591" i="7"/>
  <c r="AF583" i="7"/>
  <c r="AE583" i="7"/>
  <c r="AF575" i="7"/>
  <c r="AE575" i="7"/>
  <c r="AF567" i="7"/>
  <c r="AE567" i="7"/>
  <c r="AF181" i="7"/>
  <c r="AE181" i="7"/>
  <c r="AE185" i="7"/>
  <c r="AF185" i="7"/>
  <c r="AE201" i="7"/>
  <c r="AF201" i="7"/>
  <c r="AE217" i="7"/>
  <c r="AF217" i="7"/>
  <c r="AE233" i="7"/>
  <c r="AF233" i="7"/>
  <c r="AE249" i="7"/>
  <c r="AF249" i="7"/>
  <c r="AE265" i="7"/>
  <c r="AF265" i="7"/>
  <c r="AF184" i="7"/>
  <c r="AE184" i="7"/>
  <c r="AF200" i="7"/>
  <c r="AE200" i="7"/>
  <c r="AF216" i="7"/>
  <c r="AE216" i="7"/>
  <c r="AF232" i="7"/>
  <c r="AE232" i="7"/>
  <c r="AF248" i="7"/>
  <c r="AE248" i="7"/>
  <c r="AF264" i="7"/>
  <c r="AE264" i="7"/>
  <c r="AE279" i="7"/>
  <c r="AF279" i="7"/>
  <c r="AE295" i="7"/>
  <c r="AF295" i="7"/>
  <c r="AE311" i="7"/>
  <c r="AF311" i="7"/>
  <c r="AE327" i="7"/>
  <c r="AF327" i="7"/>
  <c r="AE343" i="7"/>
  <c r="AF343" i="7"/>
  <c r="AE359" i="7"/>
  <c r="AF359" i="7"/>
  <c r="AF286" i="7"/>
  <c r="AE286" i="7"/>
  <c r="AF302" i="7"/>
  <c r="AE302" i="7"/>
  <c r="AF318" i="7"/>
  <c r="AE318" i="7"/>
  <c r="AF334" i="7"/>
  <c r="AE334" i="7"/>
  <c r="AF350" i="7"/>
  <c r="AE350" i="7"/>
  <c r="AF366" i="7"/>
  <c r="AE366" i="7"/>
  <c r="AE382" i="7"/>
  <c r="AF382" i="7"/>
  <c r="AE398" i="7"/>
  <c r="AF398" i="7"/>
  <c r="AE414" i="7"/>
  <c r="AF414" i="7"/>
  <c r="AE430" i="7"/>
  <c r="AF430" i="7"/>
  <c r="AE446" i="7"/>
  <c r="AF446" i="7"/>
  <c r="AE462" i="7"/>
  <c r="AF462" i="7"/>
  <c r="AE478" i="7"/>
  <c r="AF478" i="7"/>
  <c r="AE494" i="7"/>
  <c r="AF494" i="7"/>
  <c r="AE510" i="7"/>
  <c r="AF510" i="7"/>
  <c r="AE526" i="7"/>
  <c r="AF526" i="7"/>
  <c r="AE542" i="7"/>
  <c r="AF542" i="7"/>
  <c r="AE558" i="7"/>
  <c r="AF558" i="7"/>
  <c r="AF377" i="7"/>
  <c r="AE377" i="7"/>
  <c r="AF507" i="7"/>
  <c r="AE507" i="7"/>
  <c r="AF491" i="7"/>
  <c r="AE491" i="7"/>
  <c r="AF475" i="7"/>
  <c r="AE475" i="7"/>
  <c r="AF459" i="7"/>
  <c r="AE459" i="7"/>
  <c r="AF443" i="7"/>
  <c r="AE443" i="7"/>
  <c r="AF427" i="7"/>
  <c r="AE427" i="7"/>
  <c r="AF411" i="7"/>
  <c r="AE411" i="7"/>
  <c r="AF395" i="7"/>
  <c r="AE395" i="7"/>
  <c r="AF616" i="7"/>
  <c r="AE616" i="7"/>
  <c r="AF608" i="7"/>
  <c r="AE608" i="7"/>
  <c r="AF600" i="7"/>
  <c r="AE600" i="7"/>
  <c r="AF592" i="7"/>
  <c r="AE592" i="7"/>
  <c r="AF584" i="7"/>
  <c r="AE584" i="7"/>
  <c r="AF576" i="7"/>
  <c r="AE576" i="7"/>
  <c r="AF568" i="7"/>
  <c r="AE568" i="7"/>
  <c r="AF559" i="7"/>
  <c r="AE559" i="7"/>
  <c r="AF551" i="7"/>
  <c r="AE551" i="7"/>
  <c r="AF543" i="7"/>
  <c r="AE543" i="7"/>
  <c r="AF535" i="7"/>
  <c r="AE535" i="7"/>
  <c r="AF527" i="7"/>
  <c r="AE527" i="7"/>
  <c r="AF519" i="7"/>
  <c r="AE519" i="7"/>
  <c r="AF168" i="7"/>
  <c r="AF160" i="7"/>
  <c r="AF152" i="7"/>
  <c r="AF144" i="7"/>
  <c r="AE144" i="7"/>
  <c r="AF136" i="7"/>
  <c r="AF169" i="7"/>
  <c r="AF161" i="7"/>
  <c r="AF153" i="7"/>
  <c r="AF145" i="7"/>
  <c r="AE145" i="7"/>
  <c r="AF137" i="7"/>
  <c r="AE137" i="7"/>
  <c r="AF129" i="7"/>
  <c r="AF121" i="7"/>
  <c r="AF113" i="7"/>
  <c r="AF105" i="7"/>
  <c r="AF97" i="7"/>
  <c r="AE97" i="7"/>
  <c r="AF89" i="7"/>
  <c r="AE89" i="7"/>
  <c r="AF81" i="7"/>
  <c r="AF124" i="7"/>
  <c r="AE124" i="7"/>
  <c r="AF116" i="7"/>
  <c r="AF108" i="7"/>
  <c r="AF100" i="7"/>
  <c r="AF92" i="7"/>
  <c r="AF84" i="7"/>
  <c r="AF76" i="7"/>
  <c r="AE76" i="7"/>
  <c r="AF68" i="7"/>
  <c r="AF60" i="7"/>
  <c r="AF52" i="7"/>
  <c r="AE52" i="7"/>
  <c r="AF73" i="7"/>
  <c r="AF65" i="7"/>
  <c r="AF57" i="7"/>
  <c r="AF47" i="7"/>
  <c r="AF39" i="7"/>
  <c r="AF31" i="7"/>
  <c r="AF46" i="7"/>
  <c r="AF38" i="7"/>
  <c r="AF30" i="7"/>
  <c r="AF23" i="7"/>
  <c r="AF26" i="7"/>
  <c r="AE26" i="7"/>
  <c r="AF18" i="7"/>
  <c r="AE18" i="7"/>
  <c r="AF11" i="7"/>
  <c r="AF14" i="7"/>
  <c r="AF6" i="7"/>
  <c r="AF170" i="7"/>
  <c r="AF162" i="7"/>
  <c r="AF154" i="7"/>
  <c r="AF146" i="7"/>
  <c r="AE146" i="7"/>
  <c r="AF138" i="7"/>
  <c r="AF130" i="7"/>
  <c r="AF163" i="7"/>
  <c r="AF155" i="7"/>
  <c r="AF147" i="7"/>
  <c r="AF139" i="7"/>
  <c r="AE139" i="7"/>
  <c r="AF131" i="7"/>
  <c r="AE131" i="7"/>
  <c r="AF123" i="7"/>
  <c r="AF115" i="7"/>
  <c r="AF107" i="7"/>
  <c r="AF99" i="7"/>
  <c r="AE99" i="7"/>
  <c r="AF91" i="7"/>
  <c r="AE91" i="7"/>
  <c r="AF83" i="7"/>
  <c r="AF126" i="7"/>
  <c r="AE126" i="7"/>
  <c r="AF118" i="7"/>
  <c r="AF110" i="7"/>
  <c r="AF102" i="7"/>
  <c r="AF94" i="7"/>
  <c r="AF86" i="7"/>
  <c r="AF78" i="7"/>
  <c r="AE78" i="7"/>
  <c r="AF70" i="7"/>
  <c r="AF62" i="7"/>
  <c r="AE62" i="7"/>
  <c r="AF54" i="7"/>
  <c r="AE54" i="7"/>
  <c r="AF75" i="7"/>
  <c r="AF67" i="7"/>
  <c r="AF59" i="7"/>
  <c r="AF49" i="7"/>
  <c r="AF41" i="7"/>
  <c r="AF33" i="7"/>
  <c r="AF48" i="7"/>
  <c r="AF40" i="7"/>
  <c r="AF32" i="7"/>
  <c r="AF25" i="7"/>
  <c r="AE25" i="7"/>
  <c r="AF17" i="7"/>
  <c r="AE17" i="7"/>
  <c r="AF20" i="7"/>
  <c r="AE20" i="7"/>
  <c r="AF13" i="7"/>
  <c r="AF5" i="7"/>
  <c r="AF8" i="7"/>
  <c r="AE28" i="7"/>
  <c r="AE67" i="7"/>
  <c r="AE111" i="7"/>
  <c r="AE149" i="7"/>
  <c r="AE112" i="7"/>
  <c r="AE150" i="7"/>
  <c r="AE44" i="7"/>
  <c r="AE164" i="7"/>
  <c r="AE161" i="7"/>
  <c r="AE148" i="7"/>
  <c r="AE123" i="7"/>
  <c r="AE136" i="7"/>
  <c r="AE173" i="7"/>
  <c r="AF171" i="7"/>
  <c r="AE30" i="7"/>
  <c r="AE64" i="7"/>
  <c r="AE114" i="7"/>
  <c r="AE151" i="7"/>
  <c r="AE152" i="7"/>
  <c r="AE29" i="7"/>
  <c r="AE8" i="7"/>
  <c r="AE41" i="7"/>
  <c r="AE103" i="7"/>
  <c r="AE162" i="7"/>
  <c r="AE159" i="7"/>
  <c r="AE42" i="7"/>
  <c r="AE55" i="7"/>
  <c r="AE16" i="7"/>
  <c r="AE138" i="7"/>
  <c r="AE5" i="7"/>
  <c r="AE3" i="7"/>
  <c r="AA565" i="7"/>
  <c r="AA164" i="7"/>
  <c r="AA156" i="7"/>
  <c r="AA148" i="7"/>
  <c r="AA140" i="7"/>
  <c r="AA132" i="7"/>
  <c r="AA165" i="7"/>
  <c r="AA157" i="7"/>
  <c r="AA149" i="7"/>
  <c r="AA141" i="7"/>
  <c r="AA133" i="7"/>
  <c r="AA121" i="7"/>
  <c r="AB121" i="7" s="1"/>
  <c r="AG121" i="7" s="1"/>
  <c r="AA113" i="7"/>
  <c r="AB113" i="7" s="1"/>
  <c r="AG113" i="7" s="1"/>
  <c r="AA105" i="7"/>
  <c r="AB105" i="7" s="1"/>
  <c r="AG105" i="7" s="1"/>
  <c r="AA97" i="7"/>
  <c r="AB97" i="7" s="1"/>
  <c r="AG97" i="7" s="1"/>
  <c r="AA89" i="7"/>
  <c r="AH89" i="7" s="1"/>
  <c r="AA81" i="7"/>
  <c r="AB81" i="7" s="1"/>
  <c r="AG81" i="7" s="1"/>
  <c r="AA128" i="7"/>
  <c r="AA120" i="7"/>
  <c r="AA112" i="7"/>
  <c r="AA104" i="7"/>
  <c r="AA96" i="7"/>
  <c r="AA88" i="7"/>
  <c r="AA80" i="7"/>
  <c r="AA76" i="7"/>
  <c r="AH76" i="7" s="1"/>
  <c r="AA68" i="7"/>
  <c r="AB68" i="7" s="1"/>
  <c r="AG68" i="7" s="1"/>
  <c r="AA60" i="7"/>
  <c r="AB60" i="7" s="1"/>
  <c r="AG60" i="7" s="1"/>
  <c r="AA52" i="7"/>
  <c r="AB52" i="7" s="1"/>
  <c r="AG52" i="7" s="1"/>
  <c r="AA77" i="7"/>
  <c r="AA69" i="7"/>
  <c r="AA61" i="7"/>
  <c r="AA53" i="7"/>
  <c r="AA47" i="7"/>
  <c r="AH47" i="7" s="1"/>
  <c r="AA39" i="7"/>
  <c r="AH39" i="7" s="1"/>
  <c r="AA31" i="7"/>
  <c r="AH31" i="7" s="1"/>
  <c r="AA50" i="7"/>
  <c r="AD50" i="7" s="1"/>
  <c r="AA42" i="7"/>
  <c r="AA34" i="7"/>
  <c r="AA23" i="7"/>
  <c r="AA22" i="7"/>
  <c r="AA11" i="7"/>
  <c r="AH11" i="7" s="1"/>
  <c r="AA10" i="7"/>
  <c r="AA166" i="7"/>
  <c r="AA158" i="7"/>
  <c r="AA150" i="7"/>
  <c r="AA142" i="7"/>
  <c r="AA134" i="7"/>
  <c r="AA163" i="7"/>
  <c r="AB163" i="7" s="1"/>
  <c r="AG163" i="7" s="1"/>
  <c r="AA155" i="7"/>
  <c r="AB155" i="7" s="1"/>
  <c r="AG155" i="7" s="1"/>
  <c r="AA147" i="7"/>
  <c r="AB147" i="7" s="1"/>
  <c r="AG147" i="7" s="1"/>
  <c r="AA139" i="7"/>
  <c r="AB139" i="7" s="1"/>
  <c r="AG139" i="7" s="1"/>
  <c r="AA131" i="7"/>
  <c r="AH131" i="7" s="1"/>
  <c r="AA127" i="7"/>
  <c r="AA119" i="7"/>
  <c r="AA111" i="7"/>
  <c r="AA103" i="7"/>
  <c r="AA95" i="7"/>
  <c r="AA87" i="7"/>
  <c r="AA79" i="7"/>
  <c r="AA126" i="7"/>
  <c r="AB126" i="7" s="1"/>
  <c r="AG126" i="7" s="1"/>
  <c r="AA118" i="7"/>
  <c r="AH118" i="7" s="1"/>
  <c r="AA110" i="7"/>
  <c r="AH110" i="7" s="1"/>
  <c r="AA102" i="7"/>
  <c r="AH102" i="7" s="1"/>
  <c r="AA94" i="7"/>
  <c r="AH94" i="7" s="1"/>
  <c r="AA86" i="7"/>
  <c r="AH86" i="7" s="1"/>
  <c r="AA78" i="7"/>
  <c r="AH78" i="7" s="1"/>
  <c r="AA74" i="7"/>
  <c r="AA66" i="7"/>
  <c r="AA58" i="7"/>
  <c r="AA51" i="7"/>
  <c r="AA75" i="7"/>
  <c r="AB75" i="7" s="1"/>
  <c r="AG75" i="7" s="1"/>
  <c r="AA67" i="7"/>
  <c r="AB67" i="7" s="1"/>
  <c r="AG67" i="7" s="1"/>
  <c r="AA59" i="7"/>
  <c r="AB59" i="7" s="1"/>
  <c r="AG59" i="7" s="1"/>
  <c r="AA45" i="7"/>
  <c r="AA37" i="7"/>
  <c r="AA29" i="7"/>
  <c r="AA48" i="7"/>
  <c r="AB48" i="7" s="1"/>
  <c r="AG48" i="7" s="1"/>
  <c r="AA40" i="7"/>
  <c r="AB40" i="7" s="1"/>
  <c r="AG40" i="7" s="1"/>
  <c r="AA32" i="7"/>
  <c r="AC32" i="7" s="1"/>
  <c r="AI32" i="7" s="1"/>
  <c r="AA21" i="7"/>
  <c r="AA20" i="7"/>
  <c r="AC20" i="7" s="1"/>
  <c r="AI20" i="7" s="1"/>
  <c r="AA9" i="7"/>
  <c r="AA8" i="7"/>
  <c r="AH8" i="7" s="1"/>
  <c r="AA171" i="7"/>
  <c r="AB171" i="7" s="1"/>
  <c r="AG171" i="7" s="1"/>
  <c r="AA168" i="7"/>
  <c r="AH168" i="7" s="1"/>
  <c r="AA160" i="7"/>
  <c r="AH160" i="7" s="1"/>
  <c r="AA152" i="7"/>
  <c r="AH152" i="7" s="1"/>
  <c r="AA144" i="7"/>
  <c r="AH144" i="7" s="1"/>
  <c r="AA136" i="7"/>
  <c r="AB136" i="7" s="1"/>
  <c r="AG136" i="7" s="1"/>
  <c r="AA169" i="7"/>
  <c r="AB169" i="7" s="1"/>
  <c r="AG169" i="7" s="1"/>
  <c r="AA161" i="7"/>
  <c r="AB161" i="7" s="1"/>
  <c r="AG161" i="7" s="1"/>
  <c r="AA153" i="7"/>
  <c r="AB153" i="7" s="1"/>
  <c r="AG153" i="7" s="1"/>
  <c r="AA145" i="7"/>
  <c r="AB145" i="7" s="1"/>
  <c r="AG145" i="7" s="1"/>
  <c r="AA137" i="7"/>
  <c r="AH137" i="7" s="1"/>
  <c r="AA129" i="7"/>
  <c r="AB129" i="7" s="1"/>
  <c r="AG129" i="7" s="1"/>
  <c r="AA125" i="7"/>
  <c r="AA117" i="7"/>
  <c r="AA109" i="7"/>
  <c r="AA101" i="7"/>
  <c r="AA93" i="7"/>
  <c r="AA85" i="7"/>
  <c r="AA124" i="7"/>
  <c r="AB124" i="7" s="1"/>
  <c r="AG124" i="7" s="1"/>
  <c r="AA116" i="7"/>
  <c r="AH116" i="7" s="1"/>
  <c r="AA108" i="7"/>
  <c r="AH108" i="7" s="1"/>
  <c r="AA100" i="7"/>
  <c r="AH100" i="7" s="1"/>
  <c r="AA92" i="7"/>
  <c r="AH92" i="7" s="1"/>
  <c r="AA84" i="7"/>
  <c r="AH84" i="7" s="1"/>
  <c r="AA72" i="7"/>
  <c r="AD72" i="7" s="1"/>
  <c r="AA64" i="7"/>
  <c r="AA56" i="7"/>
  <c r="AA73" i="7"/>
  <c r="AH73" i="7" s="1"/>
  <c r="AA65" i="7"/>
  <c r="AH65" i="7" s="1"/>
  <c r="AA57" i="7"/>
  <c r="AH57" i="7" s="1"/>
  <c r="AA43" i="7"/>
  <c r="AA35" i="7"/>
  <c r="AA46" i="7"/>
  <c r="AH46" i="7" s="1"/>
  <c r="AA38" i="7"/>
  <c r="AH38" i="7" s="1"/>
  <c r="AA30" i="7"/>
  <c r="AH30" i="7" s="1"/>
  <c r="AA27" i="7"/>
  <c r="AA19" i="7"/>
  <c r="AA26" i="7"/>
  <c r="AH26" i="7" s="1"/>
  <c r="AA18" i="7"/>
  <c r="AC18" i="7" s="1"/>
  <c r="AI18" i="7" s="1"/>
  <c r="AA15" i="7"/>
  <c r="AA7" i="7"/>
  <c r="AA14" i="7"/>
  <c r="AA6" i="7"/>
  <c r="AH6" i="7" s="1"/>
  <c r="AA170" i="7"/>
  <c r="AH170" i="7" s="1"/>
  <c r="AA162" i="7"/>
  <c r="AH162" i="7" s="1"/>
  <c r="AA154" i="7"/>
  <c r="AH154" i="7" s="1"/>
  <c r="AA146" i="7"/>
  <c r="AH146" i="7" s="1"/>
  <c r="AA138" i="7"/>
  <c r="AB138" i="7" s="1"/>
  <c r="AG138" i="7" s="1"/>
  <c r="AA130" i="7"/>
  <c r="AB130" i="7" s="1"/>
  <c r="AG130" i="7" s="1"/>
  <c r="AA167" i="7"/>
  <c r="AA159" i="7"/>
  <c r="AA151" i="7"/>
  <c r="AA143" i="7"/>
  <c r="AA135" i="7"/>
  <c r="AA123" i="7"/>
  <c r="AB123" i="7" s="1"/>
  <c r="AG123" i="7" s="1"/>
  <c r="AA115" i="7"/>
  <c r="AB115" i="7" s="1"/>
  <c r="AG115" i="7" s="1"/>
  <c r="AA107" i="7"/>
  <c r="AB107" i="7" s="1"/>
  <c r="AG107" i="7" s="1"/>
  <c r="AA99" i="7"/>
  <c r="AB99" i="7" s="1"/>
  <c r="AG99" i="7" s="1"/>
  <c r="AA91" i="7"/>
  <c r="AH91" i="7" s="1"/>
  <c r="AA83" i="7"/>
  <c r="AB83" i="7" s="1"/>
  <c r="AG83" i="7" s="1"/>
  <c r="AA122" i="7"/>
  <c r="AA114" i="7"/>
  <c r="AA106" i="7"/>
  <c r="AA98" i="7"/>
  <c r="AA90" i="7"/>
  <c r="AA82" i="7"/>
  <c r="AA70" i="7"/>
  <c r="AB70" i="7" s="1"/>
  <c r="AG70" i="7" s="1"/>
  <c r="AA62" i="7"/>
  <c r="AB62" i="7" s="1"/>
  <c r="AG62" i="7" s="1"/>
  <c r="AA54" i="7"/>
  <c r="AH54" i="7" s="1"/>
  <c r="AA71" i="7"/>
  <c r="AA63" i="7"/>
  <c r="AA55" i="7"/>
  <c r="AA49" i="7"/>
  <c r="AB49" i="7" s="1"/>
  <c r="AG49" i="7" s="1"/>
  <c r="AA41" i="7"/>
  <c r="AB41" i="7" s="1"/>
  <c r="AG41" i="7" s="1"/>
  <c r="AA33" i="7"/>
  <c r="AC33" i="7" s="1"/>
  <c r="AI33" i="7" s="1"/>
  <c r="AA44" i="7"/>
  <c r="AA36" i="7"/>
  <c r="AA28" i="7"/>
  <c r="AA25" i="7"/>
  <c r="AC25" i="7" s="1"/>
  <c r="AI25" i="7" s="1"/>
  <c r="AA17" i="7"/>
  <c r="AH17" i="7" s="1"/>
  <c r="AA24" i="7"/>
  <c r="AA16" i="7"/>
  <c r="AA13" i="7"/>
  <c r="AH13" i="7" s="1"/>
  <c r="AA5" i="7"/>
  <c r="AH5" i="7" s="1"/>
  <c r="AA12" i="7"/>
  <c r="AA4" i="7"/>
  <c r="AA195" i="7"/>
  <c r="AA211" i="7"/>
  <c r="AA227" i="7"/>
  <c r="AA243" i="7"/>
  <c r="AA259" i="7"/>
  <c r="AA275" i="7"/>
  <c r="AA186" i="7"/>
  <c r="AA202" i="7"/>
  <c r="AA218" i="7"/>
  <c r="AA234" i="7"/>
  <c r="AA250" i="7"/>
  <c r="AA266" i="7"/>
  <c r="AA289" i="7"/>
  <c r="AA305" i="7"/>
  <c r="AA321" i="7"/>
  <c r="AA337" i="7"/>
  <c r="AA353" i="7"/>
  <c r="AA288" i="7"/>
  <c r="AB288" i="7" s="1"/>
  <c r="AG288" i="7" s="1"/>
  <c r="AA304" i="7"/>
  <c r="AA320" i="7"/>
  <c r="AB320" i="7" s="1"/>
  <c r="AG320" i="7" s="1"/>
  <c r="AA336" i="7"/>
  <c r="AA352" i="7"/>
  <c r="AB352" i="7" s="1"/>
  <c r="AG352" i="7" s="1"/>
  <c r="AA376" i="7"/>
  <c r="AA392" i="7"/>
  <c r="AA408" i="7"/>
  <c r="AA424" i="7"/>
  <c r="AA440" i="7"/>
  <c r="AA456" i="7"/>
  <c r="AA472" i="7"/>
  <c r="AA488" i="7"/>
  <c r="AA504" i="7"/>
  <c r="AA520" i="7"/>
  <c r="AA536" i="7"/>
  <c r="AA552" i="7"/>
  <c r="AA379" i="7"/>
  <c r="AB379" i="7" s="1"/>
  <c r="AG379" i="7" s="1"/>
  <c r="AA505" i="7"/>
  <c r="AH505" i="7" s="1"/>
  <c r="AA489" i="7"/>
  <c r="AB489" i="7" s="1"/>
  <c r="AG489" i="7" s="1"/>
  <c r="AA473" i="7"/>
  <c r="AH473" i="7" s="1"/>
  <c r="AA457" i="7"/>
  <c r="AB457" i="7" s="1"/>
  <c r="AG457" i="7" s="1"/>
  <c r="AA441" i="7"/>
  <c r="AH441" i="7" s="1"/>
  <c r="AA425" i="7"/>
  <c r="AB425" i="7" s="1"/>
  <c r="AG425" i="7" s="1"/>
  <c r="AA409" i="7"/>
  <c r="AH409" i="7" s="1"/>
  <c r="AA393" i="7"/>
  <c r="AB393" i="7" s="1"/>
  <c r="AG393" i="7" s="1"/>
  <c r="AA619" i="7"/>
  <c r="AA611" i="7"/>
  <c r="AA603" i="7"/>
  <c r="AA595" i="7"/>
  <c r="AA587" i="7"/>
  <c r="AA579" i="7"/>
  <c r="AA571" i="7"/>
  <c r="AA173" i="7"/>
  <c r="AA193" i="7"/>
  <c r="AA209" i="7"/>
  <c r="AA225" i="7"/>
  <c r="AA241" i="7"/>
  <c r="AA257" i="7"/>
  <c r="AA273" i="7"/>
  <c r="AA184" i="7"/>
  <c r="AH184" i="7" s="1"/>
  <c r="AA200" i="7"/>
  <c r="AB200" i="7" s="1"/>
  <c r="AG200" i="7" s="1"/>
  <c r="AA216" i="7"/>
  <c r="AH216" i="7" s="1"/>
  <c r="AA232" i="7"/>
  <c r="AB232" i="7" s="1"/>
  <c r="AG232" i="7" s="1"/>
  <c r="AA248" i="7"/>
  <c r="AH248" i="7" s="1"/>
  <c r="AA264" i="7"/>
  <c r="AB264" i="7" s="1"/>
  <c r="AG264" i="7" s="1"/>
  <c r="AA287" i="7"/>
  <c r="AA303" i="7"/>
  <c r="AA319" i="7"/>
  <c r="AA335" i="7"/>
  <c r="AA351" i="7"/>
  <c r="AA367" i="7"/>
  <c r="AA286" i="7"/>
  <c r="AH286" i="7" s="1"/>
  <c r="AA302" i="7"/>
  <c r="AB302" i="7" s="1"/>
  <c r="AG302" i="7" s="1"/>
  <c r="AA318" i="7"/>
  <c r="AH318" i="7" s="1"/>
  <c r="AA334" i="7"/>
  <c r="AB334" i="7" s="1"/>
  <c r="AG334" i="7" s="1"/>
  <c r="AA350" i="7"/>
  <c r="AH350" i="7" s="1"/>
  <c r="AA366" i="7"/>
  <c r="AB366" i="7" s="1"/>
  <c r="AG366" i="7" s="1"/>
  <c r="AA374" i="7"/>
  <c r="AA390" i="7"/>
  <c r="AA406" i="7"/>
  <c r="AA422" i="7"/>
  <c r="AA438" i="7"/>
  <c r="AA454" i="7"/>
  <c r="AA470" i="7"/>
  <c r="AA486" i="7"/>
  <c r="AA502" i="7"/>
  <c r="AA518" i="7"/>
  <c r="AA534" i="7"/>
  <c r="AA550" i="7"/>
  <c r="AA377" i="7"/>
  <c r="AH377" i="7" s="1"/>
  <c r="AA507" i="7"/>
  <c r="AB507" i="7" s="1"/>
  <c r="AG507" i="7" s="1"/>
  <c r="AA491" i="7"/>
  <c r="AH491" i="7" s="1"/>
  <c r="AA475" i="7"/>
  <c r="AB475" i="7" s="1"/>
  <c r="AG475" i="7" s="1"/>
  <c r="AA459" i="7"/>
  <c r="AH459" i="7" s="1"/>
  <c r="AA443" i="7"/>
  <c r="AB443" i="7" s="1"/>
  <c r="AG443" i="7" s="1"/>
  <c r="AA427" i="7"/>
  <c r="AH427" i="7" s="1"/>
  <c r="AA411" i="7"/>
  <c r="AB411" i="7" s="1"/>
  <c r="AG411" i="7" s="1"/>
  <c r="AA395" i="7"/>
  <c r="AH395" i="7" s="1"/>
  <c r="AA616" i="7"/>
  <c r="AC616" i="7" s="1"/>
  <c r="AI616" i="7" s="1"/>
  <c r="AA608" i="7"/>
  <c r="AH608" i="7" s="1"/>
  <c r="AA600" i="7"/>
  <c r="AC600" i="7" s="1"/>
  <c r="AI600" i="7" s="1"/>
  <c r="AA592" i="7"/>
  <c r="AH592" i="7" s="1"/>
  <c r="AA584" i="7"/>
  <c r="AC584" i="7" s="1"/>
  <c r="AI584" i="7" s="1"/>
  <c r="AA576" i="7"/>
  <c r="AH576" i="7" s="1"/>
  <c r="AA568" i="7"/>
  <c r="AC568" i="7" s="1"/>
  <c r="AI568" i="7" s="1"/>
  <c r="AA559" i="7"/>
  <c r="AH559" i="7" s="1"/>
  <c r="AA551" i="7"/>
  <c r="AB551" i="7" s="1"/>
  <c r="AG551" i="7" s="1"/>
  <c r="AA543" i="7"/>
  <c r="AH543" i="7" s="1"/>
  <c r="AA535" i="7"/>
  <c r="AB535" i="7" s="1"/>
  <c r="AG535" i="7" s="1"/>
  <c r="AA527" i="7"/>
  <c r="AH527" i="7" s="1"/>
  <c r="AA519" i="7"/>
  <c r="AB519" i="7" s="1"/>
  <c r="AG519" i="7" s="1"/>
  <c r="AA179" i="7"/>
  <c r="AA174" i="7"/>
  <c r="AA183" i="7"/>
  <c r="AA199" i="7"/>
  <c r="AA215" i="7"/>
  <c r="AA231" i="7"/>
  <c r="AA247" i="7"/>
  <c r="AA263" i="7"/>
  <c r="AA190" i="7"/>
  <c r="AA206" i="7"/>
  <c r="AA222" i="7"/>
  <c r="AA238" i="7"/>
  <c r="AA254" i="7"/>
  <c r="AA270" i="7"/>
  <c r="AA293" i="7"/>
  <c r="AA309" i="7"/>
  <c r="AA325" i="7"/>
  <c r="AA341" i="7"/>
  <c r="AA357" i="7"/>
  <c r="AA292" i="7"/>
  <c r="AA308" i="7"/>
  <c r="AA324" i="7"/>
  <c r="AA340" i="7"/>
  <c r="AA356" i="7"/>
  <c r="AA380" i="7"/>
  <c r="AA396" i="7"/>
  <c r="AA412" i="7"/>
  <c r="AA428" i="7"/>
  <c r="AA444" i="7"/>
  <c r="AA460" i="7"/>
  <c r="AA476" i="7"/>
  <c r="AA492" i="7"/>
  <c r="AA508" i="7"/>
  <c r="AA524" i="7"/>
  <c r="AA540" i="7"/>
  <c r="AA556" i="7"/>
  <c r="AA383" i="7"/>
  <c r="AA501" i="7"/>
  <c r="AA485" i="7"/>
  <c r="AA469" i="7"/>
  <c r="AA453" i="7"/>
  <c r="AA437" i="7"/>
  <c r="AA421" i="7"/>
  <c r="AA405" i="7"/>
  <c r="AA389" i="7"/>
  <c r="AA617" i="7"/>
  <c r="AA609" i="7"/>
  <c r="AA601" i="7"/>
  <c r="AA593" i="7"/>
  <c r="AA585" i="7"/>
  <c r="AA577" i="7"/>
  <c r="AA569" i="7"/>
  <c r="AA180" i="7"/>
  <c r="AA189" i="7"/>
  <c r="AA205" i="7"/>
  <c r="AA221" i="7"/>
  <c r="AA237" i="7"/>
  <c r="AA253" i="7"/>
  <c r="AA269" i="7"/>
  <c r="AA196" i="7"/>
  <c r="AA212" i="7"/>
  <c r="AA228" i="7"/>
  <c r="AA244" i="7"/>
  <c r="AA260" i="7"/>
  <c r="AA276" i="7"/>
  <c r="AA283" i="7"/>
  <c r="AA299" i="7"/>
  <c r="AA315" i="7"/>
  <c r="AA331" i="7"/>
  <c r="AA347" i="7"/>
  <c r="AA363" i="7"/>
  <c r="AA282" i="7"/>
  <c r="AA298" i="7"/>
  <c r="AA314" i="7"/>
  <c r="AA330" i="7"/>
  <c r="AA346" i="7"/>
  <c r="AA362" i="7"/>
  <c r="AA370" i="7"/>
  <c r="AA386" i="7"/>
  <c r="AA402" i="7"/>
  <c r="AA418" i="7"/>
  <c r="AA434" i="7"/>
  <c r="AA450" i="7"/>
  <c r="AA466" i="7"/>
  <c r="AA482" i="7"/>
  <c r="AA498" i="7"/>
  <c r="AA514" i="7"/>
  <c r="AA530" i="7"/>
  <c r="AA546" i="7"/>
  <c r="AA562" i="7"/>
  <c r="AA373" i="7"/>
  <c r="AA511" i="7"/>
  <c r="AA495" i="7"/>
  <c r="AA479" i="7"/>
  <c r="AA463" i="7"/>
  <c r="AA447" i="7"/>
  <c r="AA431" i="7"/>
  <c r="AA415" i="7"/>
  <c r="AA399" i="7"/>
  <c r="AA618" i="7"/>
  <c r="AA610" i="7"/>
  <c r="AA602" i="7"/>
  <c r="AA594" i="7"/>
  <c r="AA586" i="7"/>
  <c r="AA578" i="7"/>
  <c r="AA570" i="7"/>
  <c r="AA561" i="7"/>
  <c r="AA553" i="7"/>
  <c r="AA545" i="7"/>
  <c r="AA537" i="7"/>
  <c r="AA529" i="7"/>
  <c r="AA521" i="7"/>
  <c r="AA513" i="7"/>
  <c r="AA175" i="7"/>
  <c r="AA178" i="7"/>
  <c r="AA187" i="7"/>
  <c r="AA203" i="7"/>
  <c r="AA219" i="7"/>
  <c r="AA235" i="7"/>
  <c r="AA251" i="7"/>
  <c r="AA267" i="7"/>
  <c r="AA194" i="7"/>
  <c r="AA210" i="7"/>
  <c r="AA226" i="7"/>
  <c r="AA242" i="7"/>
  <c r="AA258" i="7"/>
  <c r="AA274" i="7"/>
  <c r="AA281" i="7"/>
  <c r="AA297" i="7"/>
  <c r="AA313" i="7"/>
  <c r="AA329" i="7"/>
  <c r="AA345" i="7"/>
  <c r="AA361" i="7"/>
  <c r="AA280" i="7"/>
  <c r="AA296" i="7"/>
  <c r="AA312" i="7"/>
  <c r="AA328" i="7"/>
  <c r="AA344" i="7"/>
  <c r="AA360" i="7"/>
  <c r="AA368" i="7"/>
  <c r="AA384" i="7"/>
  <c r="AB384" i="7" s="1"/>
  <c r="AG384" i="7" s="1"/>
  <c r="AA400" i="7"/>
  <c r="AA416" i="7"/>
  <c r="AB416" i="7" s="1"/>
  <c r="AG416" i="7" s="1"/>
  <c r="AA432" i="7"/>
  <c r="AA448" i="7"/>
  <c r="AB448" i="7" s="1"/>
  <c r="AG448" i="7" s="1"/>
  <c r="AA464" i="7"/>
  <c r="AA480" i="7"/>
  <c r="AB480" i="7" s="1"/>
  <c r="AG480" i="7" s="1"/>
  <c r="AA496" i="7"/>
  <c r="AH496" i="7" s="1"/>
  <c r="AA512" i="7"/>
  <c r="AB512" i="7" s="1"/>
  <c r="AG512" i="7" s="1"/>
  <c r="AA528" i="7"/>
  <c r="AH528" i="7" s="1"/>
  <c r="AA544" i="7"/>
  <c r="AB544" i="7" s="1"/>
  <c r="AG544" i="7" s="1"/>
  <c r="AA560" i="7"/>
  <c r="AH560" i="7" s="1"/>
  <c r="AA371" i="7"/>
  <c r="AA387" i="7"/>
  <c r="AA497" i="7"/>
  <c r="AA481" i="7"/>
  <c r="AA465" i="7"/>
  <c r="AA449" i="7"/>
  <c r="AA433" i="7"/>
  <c r="AA417" i="7"/>
  <c r="AA401" i="7"/>
  <c r="AA615" i="7"/>
  <c r="AH615" i="7" s="1"/>
  <c r="AA607" i="7"/>
  <c r="AC607" i="7" s="1"/>
  <c r="AI607" i="7" s="1"/>
  <c r="AA599" i="7"/>
  <c r="AH599" i="7" s="1"/>
  <c r="AA591" i="7"/>
  <c r="AC591" i="7" s="1"/>
  <c r="AI591" i="7" s="1"/>
  <c r="AA583" i="7"/>
  <c r="AH583" i="7" s="1"/>
  <c r="AA575" i="7"/>
  <c r="AC575" i="7" s="1"/>
  <c r="AI575" i="7" s="1"/>
  <c r="AA567" i="7"/>
  <c r="AH567" i="7" s="1"/>
  <c r="AA181" i="7"/>
  <c r="AB181" i="7" s="1"/>
  <c r="AG181" i="7" s="1"/>
  <c r="AA176" i="7"/>
  <c r="AA185" i="7"/>
  <c r="AH185" i="7" s="1"/>
  <c r="AA201" i="7"/>
  <c r="AB201" i="7" s="1"/>
  <c r="AG201" i="7" s="1"/>
  <c r="AA217" i="7"/>
  <c r="AH217" i="7" s="1"/>
  <c r="AA233" i="7"/>
  <c r="AB233" i="7" s="1"/>
  <c r="AG233" i="7" s="1"/>
  <c r="AA249" i="7"/>
  <c r="AH249" i="7" s="1"/>
  <c r="AA265" i="7"/>
  <c r="AB265" i="7" s="1"/>
  <c r="AG265" i="7" s="1"/>
  <c r="AA192" i="7"/>
  <c r="AA208" i="7"/>
  <c r="AA224" i="7"/>
  <c r="AA240" i="7"/>
  <c r="AA256" i="7"/>
  <c r="AA272" i="7"/>
  <c r="AA279" i="7"/>
  <c r="AH279" i="7" s="1"/>
  <c r="AA295" i="7"/>
  <c r="AB295" i="7" s="1"/>
  <c r="AG295" i="7" s="1"/>
  <c r="AA311" i="7"/>
  <c r="AH311" i="7" s="1"/>
  <c r="AA327" i="7"/>
  <c r="AB327" i="7" s="1"/>
  <c r="AG327" i="7" s="1"/>
  <c r="AA343" i="7"/>
  <c r="AH343" i="7" s="1"/>
  <c r="AA359" i="7"/>
  <c r="AB359" i="7" s="1"/>
  <c r="AG359" i="7" s="1"/>
  <c r="AA294" i="7"/>
  <c r="AA310" i="7"/>
  <c r="AA326" i="7"/>
  <c r="AA342" i="7"/>
  <c r="AA358" i="7"/>
  <c r="AA382" i="7"/>
  <c r="AH382" i="7" s="1"/>
  <c r="AA398" i="7"/>
  <c r="AB398" i="7" s="1"/>
  <c r="AG398" i="7" s="1"/>
  <c r="AA414" i="7"/>
  <c r="AH414" i="7" s="1"/>
  <c r="AA430" i="7"/>
  <c r="AB430" i="7" s="1"/>
  <c r="AG430" i="7" s="1"/>
  <c r="AA446" i="7"/>
  <c r="AH446" i="7" s="1"/>
  <c r="AA462" i="7"/>
  <c r="AB462" i="7" s="1"/>
  <c r="AG462" i="7" s="1"/>
  <c r="AA478" i="7"/>
  <c r="AH478" i="7" s="1"/>
  <c r="AA494" i="7"/>
  <c r="AB494" i="7" s="1"/>
  <c r="AG494" i="7" s="1"/>
  <c r="AA510" i="7"/>
  <c r="AH510" i="7" s="1"/>
  <c r="AA526" i="7"/>
  <c r="AB526" i="7" s="1"/>
  <c r="AG526" i="7" s="1"/>
  <c r="AA542" i="7"/>
  <c r="AH542" i="7" s="1"/>
  <c r="AA558" i="7"/>
  <c r="AB558" i="7" s="1"/>
  <c r="AG558" i="7" s="1"/>
  <c r="AA369" i="7"/>
  <c r="AA385" i="7"/>
  <c r="AA499" i="7"/>
  <c r="AA483" i="7"/>
  <c r="AA467" i="7"/>
  <c r="AA451" i="7"/>
  <c r="AA435" i="7"/>
  <c r="AA419" i="7"/>
  <c r="AA403" i="7"/>
  <c r="AA620" i="7"/>
  <c r="AA612" i="7"/>
  <c r="AA604" i="7"/>
  <c r="AA596" i="7"/>
  <c r="AA588" i="7"/>
  <c r="AA580" i="7"/>
  <c r="AA572" i="7"/>
  <c r="AA563" i="7"/>
  <c r="AA555" i="7"/>
  <c r="AA547" i="7"/>
  <c r="AA539" i="7"/>
  <c r="AA531" i="7"/>
  <c r="AA523" i="7"/>
  <c r="AA515" i="7"/>
  <c r="AA191" i="7"/>
  <c r="AA207" i="7"/>
  <c r="AA223" i="7"/>
  <c r="AA239" i="7"/>
  <c r="AA255" i="7"/>
  <c r="AA271" i="7"/>
  <c r="AA182" i="7"/>
  <c r="AA198" i="7"/>
  <c r="AA214" i="7"/>
  <c r="AA230" i="7"/>
  <c r="AA246" i="7"/>
  <c r="AA262" i="7"/>
  <c r="AA278" i="7"/>
  <c r="AA285" i="7"/>
  <c r="AA301" i="7"/>
  <c r="AA317" i="7"/>
  <c r="AA333" i="7"/>
  <c r="AA349" i="7"/>
  <c r="AA365" i="7"/>
  <c r="AA284" i="7"/>
  <c r="AA300" i="7"/>
  <c r="AA316" i="7"/>
  <c r="AA332" i="7"/>
  <c r="AA348" i="7"/>
  <c r="AA364" i="7"/>
  <c r="AA372" i="7"/>
  <c r="AA388" i="7"/>
  <c r="AA404" i="7"/>
  <c r="AA420" i="7"/>
  <c r="AA436" i="7"/>
  <c r="AA452" i="7"/>
  <c r="AA468" i="7"/>
  <c r="AA484" i="7"/>
  <c r="AA500" i="7"/>
  <c r="AA516" i="7"/>
  <c r="AA532" i="7"/>
  <c r="AA548" i="7"/>
  <c r="AA564" i="7"/>
  <c r="AA375" i="7"/>
  <c r="AA509" i="7"/>
  <c r="AA493" i="7"/>
  <c r="AA477" i="7"/>
  <c r="AA461" i="7"/>
  <c r="AA445" i="7"/>
  <c r="AA429" i="7"/>
  <c r="AA413" i="7"/>
  <c r="AA397" i="7"/>
  <c r="AA613" i="7"/>
  <c r="AA605" i="7"/>
  <c r="AA597" i="7"/>
  <c r="AA589" i="7"/>
  <c r="AA581" i="7"/>
  <c r="AA573" i="7"/>
  <c r="AA177" i="7"/>
  <c r="AA172" i="7"/>
  <c r="AA197" i="7"/>
  <c r="AA213" i="7"/>
  <c r="AA229" i="7"/>
  <c r="AA245" i="7"/>
  <c r="AA261" i="7"/>
  <c r="AA277" i="7"/>
  <c r="AA188" i="7"/>
  <c r="AA204" i="7"/>
  <c r="AA220" i="7"/>
  <c r="AA236" i="7"/>
  <c r="AA252" i="7"/>
  <c r="AA268" i="7"/>
  <c r="AA291" i="7"/>
  <c r="AA307" i="7"/>
  <c r="AA323" i="7"/>
  <c r="AA339" i="7"/>
  <c r="AA355" i="7"/>
  <c r="AA290" i="7"/>
  <c r="AA306" i="7"/>
  <c r="AA322" i="7"/>
  <c r="AA338" i="7"/>
  <c r="AA354" i="7"/>
  <c r="AA378" i="7"/>
  <c r="AA394" i="7"/>
  <c r="AA410" i="7"/>
  <c r="AA426" i="7"/>
  <c r="AA442" i="7"/>
  <c r="AA458" i="7"/>
  <c r="AA474" i="7"/>
  <c r="AA490" i="7"/>
  <c r="AA506" i="7"/>
  <c r="AA522" i="7"/>
  <c r="AA538" i="7"/>
  <c r="AA554" i="7"/>
  <c r="AA381" i="7"/>
  <c r="AA503" i="7"/>
  <c r="AA487" i="7"/>
  <c r="AA471" i="7"/>
  <c r="AA455" i="7"/>
  <c r="AA439" i="7"/>
  <c r="AA423" i="7"/>
  <c r="AA407" i="7"/>
  <c r="AA391" i="7"/>
  <c r="AA614" i="7"/>
  <c r="AA606" i="7"/>
  <c r="AA598" i="7"/>
  <c r="AA590" i="7"/>
  <c r="AA582" i="7"/>
  <c r="AA574" i="7"/>
  <c r="AA566" i="7"/>
  <c r="AA557" i="7"/>
  <c r="AA549" i="7"/>
  <c r="AA541" i="7"/>
  <c r="AA533" i="7"/>
  <c r="AA525" i="7"/>
  <c r="AA517" i="7"/>
  <c r="AF3" i="7"/>
  <c r="AA3" i="7"/>
  <c r="AD69" i="7" l="1"/>
  <c r="AD156" i="7"/>
  <c r="AD118" i="7"/>
  <c r="AD9" i="7"/>
  <c r="AD34" i="7"/>
  <c r="AD13" i="7"/>
  <c r="E48" i="1"/>
  <c r="E133" i="1"/>
  <c r="B57" i="1"/>
  <c r="B154" i="1"/>
  <c r="B125" i="1"/>
  <c r="B113" i="1"/>
  <c r="B19" i="1"/>
  <c r="C43" i="1"/>
  <c r="C64" i="1"/>
  <c r="C120" i="1"/>
  <c r="C157" i="1"/>
  <c r="C172" i="1"/>
  <c r="C25" i="1"/>
  <c r="C67" i="1"/>
  <c r="C86" i="1"/>
  <c r="B91" i="1"/>
  <c r="B139" i="1"/>
  <c r="B146" i="1"/>
  <c r="C320" i="1"/>
  <c r="B345" i="1"/>
  <c r="B281" i="1"/>
  <c r="C218" i="1"/>
  <c r="B251" i="1"/>
  <c r="B187" i="1"/>
  <c r="B338" i="1"/>
  <c r="C299" i="1"/>
  <c r="B236" i="1"/>
  <c r="C269" i="1"/>
  <c r="C205" i="1"/>
  <c r="B308" i="1"/>
  <c r="C333" i="1"/>
  <c r="B270" i="1"/>
  <c r="B206" i="1"/>
  <c r="C239" i="1"/>
  <c r="B174" i="1"/>
  <c r="C318" i="1"/>
  <c r="B343" i="1"/>
  <c r="C280" i="1"/>
  <c r="C216" i="1"/>
  <c r="C249" i="1"/>
  <c r="C185" i="1"/>
  <c r="B65" i="1"/>
  <c r="C14" i="1"/>
  <c r="C31" i="1"/>
  <c r="C60" i="1"/>
  <c r="C108" i="1"/>
  <c r="C105" i="1"/>
  <c r="C153" i="1"/>
  <c r="C160" i="1"/>
  <c r="C45" i="1"/>
  <c r="B58" i="1"/>
  <c r="C98" i="1"/>
  <c r="C103" i="1"/>
  <c r="C151" i="1"/>
  <c r="C166" i="1"/>
  <c r="C296" i="1"/>
  <c r="B321" i="1"/>
  <c r="C258" i="1"/>
  <c r="C194" i="1"/>
  <c r="B227" i="1"/>
  <c r="C298" i="1"/>
  <c r="B323" i="1"/>
  <c r="C260" i="1"/>
  <c r="C196" i="1"/>
  <c r="B229" i="1"/>
  <c r="C348" i="1"/>
  <c r="C284" i="1"/>
  <c r="B309" i="1"/>
  <c r="C246" i="1"/>
  <c r="B279" i="1"/>
  <c r="B215" i="1"/>
  <c r="C342" i="1"/>
  <c r="B303" i="1"/>
  <c r="C240" i="1"/>
  <c r="C273" i="1"/>
  <c r="C209" i="1"/>
  <c r="E186" i="1"/>
  <c r="E19" i="1"/>
  <c r="E86" i="1"/>
  <c r="E10" i="1"/>
  <c r="E33" i="1"/>
  <c r="B44" i="1"/>
  <c r="B153" i="1"/>
  <c r="B150" i="1"/>
  <c r="B69" i="1"/>
  <c r="C19" i="1"/>
  <c r="C51" i="1"/>
  <c r="C72" i="1"/>
  <c r="B128" i="1"/>
  <c r="C117" i="1"/>
  <c r="C165" i="1"/>
  <c r="C8" i="1"/>
  <c r="C32" i="1"/>
  <c r="C94" i="1"/>
  <c r="C91" i="1"/>
  <c r="C139" i="1"/>
  <c r="C146" i="1"/>
  <c r="B304" i="1"/>
  <c r="C329" i="1"/>
  <c r="B266" i="1"/>
  <c r="B202" i="1"/>
  <c r="C235" i="1"/>
  <c r="B183" i="1"/>
  <c r="C322" i="1"/>
  <c r="B347" i="1"/>
  <c r="B283" i="1"/>
  <c r="C220" i="1"/>
  <c r="B253" i="1"/>
  <c r="B189" i="1"/>
  <c r="C308" i="1"/>
  <c r="B333" i="1"/>
  <c r="C270" i="1"/>
  <c r="C206" i="1"/>
  <c r="B239" i="1"/>
  <c r="C174" i="1"/>
  <c r="B318" i="1"/>
  <c r="C343" i="1"/>
  <c r="B280" i="1"/>
  <c r="B216" i="1"/>
  <c r="B249" i="1"/>
  <c r="B185" i="1"/>
  <c r="B142" i="1"/>
  <c r="C11" i="1"/>
  <c r="C39" i="1"/>
  <c r="C68" i="1"/>
  <c r="C116" i="1"/>
  <c r="C113" i="1"/>
  <c r="C161" i="1"/>
  <c r="C168" i="1"/>
  <c r="B21" i="1"/>
  <c r="B55" i="1"/>
  <c r="C58" i="1"/>
  <c r="C106" i="1"/>
  <c r="C111" i="1"/>
  <c r="C159" i="1"/>
  <c r="B344" i="1"/>
  <c r="C305" i="1"/>
  <c r="B242" i="1"/>
  <c r="C275" i="1"/>
  <c r="C211" i="1"/>
  <c r="B298" i="1"/>
  <c r="C323" i="1"/>
  <c r="B260" i="1"/>
  <c r="B196" i="1"/>
  <c r="C229" i="1"/>
  <c r="B332" i="1"/>
  <c r="C293" i="1"/>
  <c r="B230" i="1"/>
  <c r="C263" i="1"/>
  <c r="C199" i="1"/>
  <c r="B342" i="1"/>
  <c r="C303" i="1"/>
  <c r="B240" i="1"/>
  <c r="B273" i="1"/>
  <c r="B209" i="1"/>
  <c r="C5" i="1"/>
  <c r="E148" i="1"/>
  <c r="E94" i="1"/>
  <c r="E80" i="1"/>
  <c r="E41" i="1"/>
  <c r="B161" i="1"/>
  <c r="B116" i="1"/>
  <c r="B163" i="1"/>
  <c r="B30" i="1"/>
  <c r="B27" i="1"/>
  <c r="C61" i="1"/>
  <c r="B80" i="1"/>
  <c r="C128" i="1"/>
  <c r="C125" i="1"/>
  <c r="C132" i="1"/>
  <c r="C16" i="1"/>
  <c r="C40" i="1"/>
  <c r="B54" i="1"/>
  <c r="C102" i="1"/>
  <c r="B99" i="1"/>
  <c r="B147" i="1"/>
  <c r="C154" i="1"/>
  <c r="C304" i="1"/>
  <c r="B329" i="1"/>
  <c r="C266" i="1"/>
  <c r="C202" i="1"/>
  <c r="B235" i="1"/>
  <c r="C183" i="1"/>
  <c r="B322" i="1"/>
  <c r="C347" i="1"/>
  <c r="C283" i="1"/>
  <c r="B220" i="1"/>
  <c r="C253" i="1"/>
  <c r="C189" i="1"/>
  <c r="B292" i="1"/>
  <c r="C317" i="1"/>
  <c r="B254" i="1"/>
  <c r="B190" i="1"/>
  <c r="C223" i="1"/>
  <c r="C302" i="1"/>
  <c r="B327" i="1"/>
  <c r="C264" i="1"/>
  <c r="C200" i="1"/>
  <c r="C233" i="1"/>
  <c r="B181" i="1"/>
  <c r="B129" i="1"/>
  <c r="C18" i="1"/>
  <c r="C47" i="1"/>
  <c r="C76" i="1"/>
  <c r="C121" i="1"/>
  <c r="C169" i="1"/>
  <c r="C21" i="1"/>
  <c r="C55" i="1"/>
  <c r="C66" i="1"/>
  <c r="C114" i="1"/>
  <c r="C119" i="1"/>
  <c r="C167" i="1"/>
  <c r="C344" i="1"/>
  <c r="B305" i="1"/>
  <c r="C242" i="1"/>
  <c r="B275" i="1"/>
  <c r="B211" i="1"/>
  <c r="C346" i="1"/>
  <c r="C282" i="1"/>
  <c r="B307" i="1"/>
  <c r="C244" i="1"/>
  <c r="B277" i="1"/>
  <c r="B213" i="1"/>
  <c r="C332" i="1"/>
  <c r="B293" i="1"/>
  <c r="C230" i="1"/>
  <c r="B263" i="1"/>
  <c r="B199" i="1"/>
  <c r="C326" i="1"/>
  <c r="B287" i="1"/>
  <c r="C224" i="1"/>
  <c r="C257" i="1"/>
  <c r="C193" i="1"/>
  <c r="E345" i="1"/>
  <c r="E187" i="1"/>
  <c r="E320" i="1"/>
  <c r="E156" i="1"/>
  <c r="E28" i="1"/>
  <c r="E59" i="1"/>
  <c r="E102" i="1"/>
  <c r="E88" i="1"/>
  <c r="E13" i="1"/>
  <c r="E49" i="1"/>
  <c r="E78" i="1"/>
  <c r="B164" i="1"/>
  <c r="B66" i="1"/>
  <c r="B166" i="1"/>
  <c r="C10" i="1"/>
  <c r="C27" i="1"/>
  <c r="C69" i="1"/>
  <c r="C80" i="1"/>
  <c r="C85" i="1"/>
  <c r="B133" i="1"/>
  <c r="C140" i="1"/>
  <c r="C54" i="1"/>
  <c r="C110" i="1"/>
  <c r="C99" i="1"/>
  <c r="C147" i="1"/>
  <c r="C162" i="1"/>
  <c r="B288" i="1"/>
  <c r="C313" i="1"/>
  <c r="B250" i="1"/>
  <c r="B186" i="1"/>
  <c r="C219" i="1"/>
  <c r="C306" i="1"/>
  <c r="B331" i="1"/>
  <c r="C268" i="1"/>
  <c r="C204" i="1"/>
  <c r="B237" i="1"/>
  <c r="C177" i="1"/>
  <c r="C292" i="1"/>
  <c r="B317" i="1"/>
  <c r="C254" i="1"/>
  <c r="C190" i="1"/>
  <c r="B223" i="1"/>
  <c r="B302" i="1"/>
  <c r="C327" i="1"/>
  <c r="B264" i="1"/>
  <c r="B200" i="1"/>
  <c r="B233" i="1"/>
  <c r="C181" i="1"/>
  <c r="B106" i="1"/>
  <c r="C26" i="1"/>
  <c r="C57" i="1"/>
  <c r="C84" i="1"/>
  <c r="B81" i="1"/>
  <c r="C129" i="1"/>
  <c r="B136" i="1"/>
  <c r="C29" i="1"/>
  <c r="B63" i="1"/>
  <c r="C74" i="1"/>
  <c r="C122" i="1"/>
  <c r="C127" i="1"/>
  <c r="B134" i="1"/>
  <c r="B328" i="1"/>
  <c r="C289" i="1"/>
  <c r="B226" i="1"/>
  <c r="C259" i="1"/>
  <c r="C195" i="1"/>
  <c r="B346" i="1"/>
  <c r="B282" i="1"/>
  <c r="C307" i="1"/>
  <c r="B244" i="1"/>
  <c r="C277" i="1"/>
  <c r="C213" i="1"/>
  <c r="B316" i="1"/>
  <c r="C341" i="1"/>
  <c r="B278" i="1"/>
  <c r="B214" i="1"/>
  <c r="C247" i="1"/>
  <c r="B182" i="1"/>
  <c r="B326" i="1"/>
  <c r="C287" i="1"/>
  <c r="B224" i="1"/>
  <c r="B257" i="1"/>
  <c r="B193" i="1"/>
  <c r="A71" i="1"/>
  <c r="E56" i="1"/>
  <c r="E164" i="1"/>
  <c r="E67" i="1"/>
  <c r="E110" i="1"/>
  <c r="E146" i="1"/>
  <c r="E96" i="1"/>
  <c r="E91" i="1"/>
  <c r="B5" i="1"/>
  <c r="B105" i="1"/>
  <c r="B32" i="1"/>
  <c r="B46" i="1"/>
  <c r="C7" i="1"/>
  <c r="C34" i="1"/>
  <c r="C77" i="1"/>
  <c r="C88" i="1"/>
  <c r="B93" i="1"/>
  <c r="C133" i="1"/>
  <c r="B148" i="1"/>
  <c r="B20" i="1"/>
  <c r="C33" i="1"/>
  <c r="C62" i="1"/>
  <c r="C118" i="1"/>
  <c r="C107" i="1"/>
  <c r="C155" i="1"/>
  <c r="C288" i="1"/>
  <c r="B313" i="1"/>
  <c r="C250" i="1"/>
  <c r="C186" i="1"/>
  <c r="B219" i="1"/>
  <c r="B306" i="1"/>
  <c r="C331" i="1"/>
  <c r="B268" i="1"/>
  <c r="B204" i="1"/>
  <c r="C237" i="1"/>
  <c r="B340" i="1"/>
  <c r="C301" i="1"/>
  <c r="B238" i="1"/>
  <c r="C271" i="1"/>
  <c r="C207" i="1"/>
  <c r="C350" i="1"/>
  <c r="C286" i="1"/>
  <c r="B311" i="1"/>
  <c r="C248" i="1"/>
  <c r="B184" i="1"/>
  <c r="C217" i="1"/>
  <c r="B127" i="1"/>
  <c r="B9" i="1"/>
  <c r="C23" i="1"/>
  <c r="C65" i="1"/>
  <c r="B92" i="1"/>
  <c r="C81" i="1"/>
  <c r="B137" i="1"/>
  <c r="C136" i="1"/>
  <c r="C12" i="1"/>
  <c r="C36" i="1"/>
  <c r="C63" i="1"/>
  <c r="B82" i="1"/>
  <c r="B130" i="1"/>
  <c r="B135" i="1"/>
  <c r="C134" i="1"/>
  <c r="C328" i="1"/>
  <c r="B289" i="1"/>
  <c r="C226" i="1"/>
  <c r="B259" i="1"/>
  <c r="B195" i="1"/>
  <c r="C330" i="1"/>
  <c r="B291" i="1"/>
  <c r="C228" i="1"/>
  <c r="B261" i="1"/>
  <c r="B197" i="1"/>
  <c r="C316" i="1"/>
  <c r="B341" i="1"/>
  <c r="C278" i="1"/>
  <c r="C214" i="1"/>
  <c r="B247" i="1"/>
  <c r="C182" i="1"/>
  <c r="C310" i="1"/>
  <c r="B335" i="1"/>
  <c r="C272" i="1"/>
  <c r="C208" i="1"/>
  <c r="C241" i="1"/>
  <c r="B176" i="1"/>
  <c r="E313" i="1"/>
  <c r="E288" i="1"/>
  <c r="E250" i="1"/>
  <c r="E7" i="1"/>
  <c r="E172" i="1"/>
  <c r="E75" i="1"/>
  <c r="E118" i="1"/>
  <c r="E154" i="1"/>
  <c r="E104" i="1"/>
  <c r="B7" i="1"/>
  <c r="B43" i="1"/>
  <c r="C173" i="1"/>
  <c r="B152" i="1"/>
  <c r="C15" i="1"/>
  <c r="C42" i="1"/>
  <c r="B56" i="1"/>
  <c r="C96" i="1"/>
  <c r="C93" i="1"/>
  <c r="B141" i="1"/>
  <c r="C148" i="1"/>
  <c r="C20" i="1"/>
  <c r="C41" i="1"/>
  <c r="C70" i="1"/>
  <c r="B126" i="1"/>
  <c r="C115" i="1"/>
  <c r="C163" i="1"/>
  <c r="B336" i="1"/>
  <c r="C297" i="1"/>
  <c r="B234" i="1"/>
  <c r="C267" i="1"/>
  <c r="C203" i="1"/>
  <c r="C290" i="1"/>
  <c r="B315" i="1"/>
  <c r="C252" i="1"/>
  <c r="C188" i="1"/>
  <c r="B221" i="1"/>
  <c r="C340" i="1"/>
  <c r="B301" i="1"/>
  <c r="C238" i="1"/>
  <c r="B271" i="1"/>
  <c r="B207" i="1"/>
  <c r="B350" i="1"/>
  <c r="B286" i="1"/>
  <c r="C311" i="1"/>
  <c r="B248" i="1"/>
  <c r="C184" i="1"/>
  <c r="B217" i="1"/>
  <c r="B68" i="1"/>
  <c r="B29" i="1"/>
  <c r="C30" i="1"/>
  <c r="C73" i="1"/>
  <c r="C92" i="1"/>
  <c r="B89" i="1"/>
  <c r="C137" i="1"/>
  <c r="B144" i="1"/>
  <c r="C9" i="1"/>
  <c r="C44" i="1"/>
  <c r="C71" i="1"/>
  <c r="C82" i="1"/>
  <c r="C130" i="1"/>
  <c r="C135" i="1"/>
  <c r="C142" i="1"/>
  <c r="B312" i="1"/>
  <c r="C337" i="1"/>
  <c r="B274" i="1"/>
  <c r="B210" i="1"/>
  <c r="C243" i="1"/>
  <c r="B178" i="1"/>
  <c r="B330" i="1"/>
  <c r="C291" i="1"/>
  <c r="B228" i="1"/>
  <c r="C261" i="1"/>
  <c r="C197" i="1"/>
  <c r="B300" i="1"/>
  <c r="C325" i="1"/>
  <c r="B262" i="1"/>
  <c r="B198" i="1"/>
  <c r="C231" i="1"/>
  <c r="C179" i="1"/>
  <c r="B310" i="1"/>
  <c r="C335" i="1"/>
  <c r="B272" i="1"/>
  <c r="B208" i="1"/>
  <c r="B241" i="1"/>
  <c r="C176" i="1"/>
  <c r="E219" i="1"/>
  <c r="A52" i="1"/>
  <c r="E15" i="1"/>
  <c r="E93" i="1"/>
  <c r="E8" i="1"/>
  <c r="E32" i="1"/>
  <c r="E139" i="1"/>
  <c r="E162" i="1"/>
  <c r="E112" i="1"/>
  <c r="B140" i="1"/>
  <c r="B10" i="1"/>
  <c r="B175" i="1"/>
  <c r="B114" i="1"/>
  <c r="B22" i="1"/>
  <c r="C50" i="1"/>
  <c r="C56" i="1"/>
  <c r="C104" i="1"/>
  <c r="B101" i="1"/>
  <c r="C141" i="1"/>
  <c r="B28" i="1"/>
  <c r="C49" i="1"/>
  <c r="B78" i="1"/>
  <c r="C126" i="1"/>
  <c r="C123" i="1"/>
  <c r="C171" i="1"/>
  <c r="C336" i="1"/>
  <c r="B297" i="1"/>
  <c r="C234" i="1"/>
  <c r="B267" i="1"/>
  <c r="B203" i="1"/>
  <c r="B290" i="1"/>
  <c r="C315" i="1"/>
  <c r="B252" i="1"/>
  <c r="B188" i="1"/>
  <c r="C221" i="1"/>
  <c r="B324" i="1"/>
  <c r="C349" i="1"/>
  <c r="C285" i="1"/>
  <c r="B222" i="1"/>
  <c r="C255" i="1"/>
  <c r="C191" i="1"/>
  <c r="C334" i="1"/>
  <c r="B295" i="1"/>
  <c r="C232" i="1"/>
  <c r="C265" i="1"/>
  <c r="C201" i="1"/>
  <c r="B103" i="1"/>
  <c r="B6" i="1"/>
  <c r="B53" i="1"/>
  <c r="B100" i="1"/>
  <c r="C89" i="1"/>
  <c r="B145" i="1"/>
  <c r="C144" i="1"/>
  <c r="B17" i="1"/>
  <c r="C52" i="1"/>
  <c r="B79" i="1"/>
  <c r="B90" i="1"/>
  <c r="C87" i="1"/>
  <c r="B143" i="1"/>
  <c r="C150" i="1"/>
  <c r="C312" i="1"/>
  <c r="B337" i="1"/>
  <c r="C274" i="1"/>
  <c r="C210" i="1"/>
  <c r="B243" i="1"/>
  <c r="C178" i="1"/>
  <c r="C314" i="1"/>
  <c r="B339" i="1"/>
  <c r="C276" i="1"/>
  <c r="C212" i="1"/>
  <c r="B245" i="1"/>
  <c r="C180" i="1"/>
  <c r="C300" i="1"/>
  <c r="B325" i="1"/>
  <c r="C262" i="1"/>
  <c r="C198" i="1"/>
  <c r="B231" i="1"/>
  <c r="C294" i="1"/>
  <c r="B319" i="1"/>
  <c r="C256" i="1"/>
  <c r="C192" i="1"/>
  <c r="C225" i="1"/>
  <c r="A74" i="1"/>
  <c r="E281" i="1"/>
  <c r="E251" i="1"/>
  <c r="E218" i="1"/>
  <c r="E40" i="1"/>
  <c r="E170" i="1"/>
  <c r="E120" i="1"/>
  <c r="B18" i="1"/>
  <c r="B31" i="1"/>
  <c r="B138" i="1"/>
  <c r="B151" i="1"/>
  <c r="C22" i="1"/>
  <c r="C35" i="1"/>
  <c r="B64" i="1"/>
  <c r="C101" i="1"/>
  <c r="C149" i="1"/>
  <c r="C164" i="1"/>
  <c r="C28" i="1"/>
  <c r="C59" i="1"/>
  <c r="C78" i="1"/>
  <c r="C131" i="1"/>
  <c r="C138" i="1"/>
  <c r="B320" i="1"/>
  <c r="C345" i="1"/>
  <c r="C281" i="1"/>
  <c r="B218" i="1"/>
  <c r="C251" i="1"/>
  <c r="C187" i="1"/>
  <c r="C338" i="1"/>
  <c r="B299" i="1"/>
  <c r="C236" i="1"/>
  <c r="B269" i="1"/>
  <c r="B205" i="1"/>
  <c r="C324" i="1"/>
  <c r="B349" i="1"/>
  <c r="B285" i="1"/>
  <c r="C222" i="1"/>
  <c r="B255" i="1"/>
  <c r="B191" i="1"/>
  <c r="B334" i="1"/>
  <c r="C295" i="1"/>
  <c r="B232" i="1"/>
  <c r="B265" i="1"/>
  <c r="B201" i="1"/>
  <c r="B45" i="1"/>
  <c r="C6" i="1"/>
  <c r="C46" i="1"/>
  <c r="C53" i="1"/>
  <c r="C100" i="1"/>
  <c r="C97" i="1"/>
  <c r="C145" i="1"/>
  <c r="C152" i="1"/>
  <c r="C17" i="1"/>
  <c r="C37" i="1"/>
  <c r="C79" i="1"/>
  <c r="C90" i="1"/>
  <c r="C95" i="1"/>
  <c r="C143" i="1"/>
  <c r="C158" i="1"/>
  <c r="B296" i="1"/>
  <c r="C321" i="1"/>
  <c r="B258" i="1"/>
  <c r="B194" i="1"/>
  <c r="C227" i="1"/>
  <c r="C175" i="1"/>
  <c r="B314" i="1"/>
  <c r="C339" i="1"/>
  <c r="B276" i="1"/>
  <c r="B212" i="1"/>
  <c r="C245" i="1"/>
  <c r="B348" i="1"/>
  <c r="B284" i="1"/>
  <c r="C309" i="1"/>
  <c r="B246" i="1"/>
  <c r="C279" i="1"/>
  <c r="C215" i="1"/>
  <c r="B294" i="1"/>
  <c r="C319" i="1"/>
  <c r="B256" i="1"/>
  <c r="B192" i="1"/>
  <c r="B225" i="1"/>
  <c r="AD95" i="7"/>
  <c r="AD47" i="7"/>
  <c r="AD178" i="7"/>
  <c r="AD93" i="7"/>
  <c r="AD59" i="7"/>
  <c r="AD170" i="7"/>
  <c r="AD38" i="7"/>
  <c r="AD84" i="7"/>
  <c r="AD85" i="7"/>
  <c r="AD105" i="7"/>
  <c r="AD129" i="7"/>
  <c r="AD120" i="7"/>
  <c r="AD157" i="7"/>
  <c r="AD57" i="7"/>
  <c r="AD24" i="7"/>
  <c r="AD166" i="7"/>
  <c r="AD107" i="7"/>
  <c r="C109" i="1"/>
  <c r="AD154" i="7"/>
  <c r="C156" i="1"/>
  <c r="AD168" i="7"/>
  <c r="C170" i="1"/>
  <c r="AD36" i="7"/>
  <c r="C38" i="1"/>
  <c r="AD122" i="7"/>
  <c r="C124" i="1"/>
  <c r="AD110" i="7"/>
  <c r="C112" i="1"/>
  <c r="AD46" i="7"/>
  <c r="C48" i="1"/>
  <c r="AD73" i="7"/>
  <c r="C75" i="1"/>
  <c r="AD81" i="7"/>
  <c r="C83" i="1"/>
  <c r="AD22" i="7"/>
  <c r="C24" i="1"/>
  <c r="AD11" i="7"/>
  <c r="C13" i="1"/>
  <c r="AD14" i="7"/>
  <c r="AD23" i="7"/>
  <c r="AH517" i="7"/>
  <c r="AC517" i="7"/>
  <c r="AI517" i="7" s="1"/>
  <c r="AB517" i="7"/>
  <c r="AG517" i="7" s="1"/>
  <c r="AH3" i="7"/>
  <c r="AC3" i="7"/>
  <c r="AI3" i="7" s="1"/>
  <c r="AB3" i="7"/>
  <c r="AG3" i="7" s="1"/>
  <c r="AB525" i="7"/>
  <c r="AG525" i="7" s="1"/>
  <c r="AH525" i="7"/>
  <c r="AC525" i="7"/>
  <c r="AI525" i="7" s="1"/>
  <c r="AB541" i="7"/>
  <c r="AG541" i="7" s="1"/>
  <c r="AH541" i="7"/>
  <c r="AC541" i="7"/>
  <c r="AI541" i="7" s="1"/>
  <c r="AB557" i="7"/>
  <c r="AG557" i="7" s="1"/>
  <c r="AH557" i="7"/>
  <c r="AC557" i="7"/>
  <c r="AI557" i="7" s="1"/>
  <c r="AC574" i="7"/>
  <c r="AI574" i="7" s="1"/>
  <c r="AH574" i="7"/>
  <c r="AB574" i="7"/>
  <c r="AG574" i="7" s="1"/>
  <c r="AC590" i="7"/>
  <c r="AI590" i="7" s="1"/>
  <c r="AH590" i="7"/>
  <c r="AB590" i="7"/>
  <c r="AG590" i="7" s="1"/>
  <c r="AC606" i="7"/>
  <c r="AI606" i="7" s="1"/>
  <c r="AH606" i="7"/>
  <c r="AB606" i="7"/>
  <c r="AG606" i="7" s="1"/>
  <c r="AB391" i="7"/>
  <c r="AG391" i="7" s="1"/>
  <c r="AH391" i="7"/>
  <c r="AC391" i="7"/>
  <c r="AI391" i="7" s="1"/>
  <c r="AB423" i="7"/>
  <c r="AG423" i="7" s="1"/>
  <c r="AH423" i="7"/>
  <c r="AC423" i="7"/>
  <c r="AI423" i="7" s="1"/>
  <c r="AB455" i="7"/>
  <c r="AG455" i="7" s="1"/>
  <c r="AH455" i="7"/>
  <c r="AC455" i="7"/>
  <c r="AI455" i="7" s="1"/>
  <c r="AB487" i="7"/>
  <c r="AG487" i="7" s="1"/>
  <c r="AH487" i="7"/>
  <c r="AC487" i="7"/>
  <c r="AI487" i="7" s="1"/>
  <c r="AB381" i="7"/>
  <c r="AG381" i="7" s="1"/>
  <c r="AH381" i="7"/>
  <c r="AC381" i="7"/>
  <c r="AI381" i="7" s="1"/>
  <c r="AB538" i="7"/>
  <c r="AG538" i="7" s="1"/>
  <c r="AH538" i="7"/>
  <c r="AC538" i="7"/>
  <c r="AI538" i="7" s="1"/>
  <c r="AB506" i="7"/>
  <c r="AG506" i="7" s="1"/>
  <c r="AH506" i="7"/>
  <c r="AC506" i="7"/>
  <c r="AI506" i="7" s="1"/>
  <c r="AB474" i="7"/>
  <c r="AG474" i="7" s="1"/>
  <c r="AH474" i="7"/>
  <c r="AC474" i="7"/>
  <c r="AI474" i="7" s="1"/>
  <c r="AB442" i="7"/>
  <c r="AG442" i="7" s="1"/>
  <c r="AH442" i="7"/>
  <c r="AC442" i="7"/>
  <c r="AI442" i="7" s="1"/>
  <c r="AB410" i="7"/>
  <c r="AG410" i="7" s="1"/>
  <c r="AH410" i="7"/>
  <c r="AC410" i="7"/>
  <c r="AI410" i="7" s="1"/>
  <c r="AB378" i="7"/>
  <c r="AG378" i="7" s="1"/>
  <c r="AH378" i="7"/>
  <c r="AC378" i="7"/>
  <c r="AI378" i="7" s="1"/>
  <c r="AH338" i="7"/>
  <c r="AC338" i="7"/>
  <c r="AI338" i="7" s="1"/>
  <c r="AB338" i="7"/>
  <c r="AG338" i="7" s="1"/>
  <c r="AH306" i="7"/>
  <c r="AC306" i="7"/>
  <c r="AI306" i="7" s="1"/>
  <c r="AB306" i="7"/>
  <c r="AG306" i="7" s="1"/>
  <c r="AH355" i="7"/>
  <c r="AC355" i="7"/>
  <c r="AI355" i="7" s="1"/>
  <c r="AB355" i="7"/>
  <c r="AG355" i="7" s="1"/>
  <c r="AH323" i="7"/>
  <c r="AC323" i="7"/>
  <c r="AI323" i="7" s="1"/>
  <c r="AB323" i="7"/>
  <c r="AG323" i="7" s="1"/>
  <c r="AH291" i="7"/>
  <c r="AC291" i="7"/>
  <c r="AI291" i="7" s="1"/>
  <c r="AB291" i="7"/>
  <c r="AG291" i="7" s="1"/>
  <c r="AB252" i="7"/>
  <c r="AG252" i="7" s="1"/>
  <c r="AH252" i="7"/>
  <c r="AC252" i="7"/>
  <c r="AI252" i="7" s="1"/>
  <c r="AB220" i="7"/>
  <c r="AG220" i="7" s="1"/>
  <c r="AH220" i="7"/>
  <c r="AC220" i="7"/>
  <c r="AI220" i="7" s="1"/>
  <c r="AB188" i="7"/>
  <c r="AG188" i="7" s="1"/>
  <c r="AH188" i="7"/>
  <c r="AC188" i="7"/>
  <c r="AI188" i="7" s="1"/>
  <c r="AH261" i="7"/>
  <c r="AC261" i="7"/>
  <c r="AI261" i="7" s="1"/>
  <c r="AB261" i="7"/>
  <c r="AG261" i="7" s="1"/>
  <c r="AH229" i="7"/>
  <c r="AC229" i="7"/>
  <c r="AI229" i="7" s="1"/>
  <c r="AB229" i="7"/>
  <c r="AG229" i="7" s="1"/>
  <c r="AH197" i="7"/>
  <c r="AC197" i="7"/>
  <c r="AI197" i="7" s="1"/>
  <c r="AB197" i="7"/>
  <c r="AG197" i="7" s="1"/>
  <c r="AB177" i="7"/>
  <c r="AG177" i="7" s="1"/>
  <c r="AH177" i="7"/>
  <c r="AC177" i="7"/>
  <c r="AI177" i="7" s="1"/>
  <c r="AC581" i="7"/>
  <c r="AI581" i="7" s="1"/>
  <c r="AH581" i="7"/>
  <c r="AB581" i="7"/>
  <c r="AG581" i="7" s="1"/>
  <c r="AC597" i="7"/>
  <c r="AI597" i="7" s="1"/>
  <c r="AH597" i="7"/>
  <c r="AB597" i="7"/>
  <c r="AG597" i="7" s="1"/>
  <c r="AC613" i="7"/>
  <c r="AI613" i="7" s="1"/>
  <c r="AH613" i="7"/>
  <c r="AB613" i="7"/>
  <c r="AG613" i="7" s="1"/>
  <c r="AB413" i="7"/>
  <c r="AG413" i="7" s="1"/>
  <c r="AH413" i="7"/>
  <c r="AC413" i="7"/>
  <c r="AI413" i="7" s="1"/>
  <c r="AB445" i="7"/>
  <c r="AG445" i="7" s="1"/>
  <c r="AH445" i="7"/>
  <c r="AC445" i="7"/>
  <c r="AI445" i="7" s="1"/>
  <c r="AB477" i="7"/>
  <c r="AG477" i="7" s="1"/>
  <c r="AH477" i="7"/>
  <c r="AC477" i="7"/>
  <c r="AI477" i="7" s="1"/>
  <c r="AB509" i="7"/>
  <c r="AG509" i="7" s="1"/>
  <c r="AH509" i="7"/>
  <c r="AC509" i="7"/>
  <c r="AI509" i="7" s="1"/>
  <c r="AC564" i="7"/>
  <c r="AI564" i="7" s="1"/>
  <c r="AH564" i="7"/>
  <c r="AB564" i="7"/>
  <c r="AG564" i="7" s="1"/>
  <c r="AB532" i="7"/>
  <c r="AG532" i="7" s="1"/>
  <c r="AH532" i="7"/>
  <c r="AC532" i="7"/>
  <c r="AI532" i="7" s="1"/>
  <c r="AB500" i="7"/>
  <c r="AG500" i="7" s="1"/>
  <c r="AH500" i="7"/>
  <c r="AC500" i="7"/>
  <c r="AI500" i="7" s="1"/>
  <c r="AB468" i="7"/>
  <c r="AG468" i="7" s="1"/>
  <c r="AH468" i="7"/>
  <c r="AC468" i="7"/>
  <c r="AI468" i="7" s="1"/>
  <c r="AB436" i="7"/>
  <c r="AG436" i="7" s="1"/>
  <c r="AH436" i="7"/>
  <c r="AC436" i="7"/>
  <c r="AI436" i="7" s="1"/>
  <c r="AB404" i="7"/>
  <c r="AG404" i="7" s="1"/>
  <c r="AH404" i="7"/>
  <c r="AC404" i="7"/>
  <c r="AI404" i="7" s="1"/>
  <c r="AB372" i="7"/>
  <c r="AG372" i="7" s="1"/>
  <c r="AH372" i="7"/>
  <c r="AC372" i="7"/>
  <c r="AI372" i="7" s="1"/>
  <c r="AH348" i="7"/>
  <c r="AC348" i="7"/>
  <c r="AI348" i="7" s="1"/>
  <c r="AB348" i="7"/>
  <c r="AG348" i="7" s="1"/>
  <c r="AH316" i="7"/>
  <c r="AC316" i="7"/>
  <c r="AI316" i="7" s="1"/>
  <c r="AB316" i="7"/>
  <c r="AG316" i="7" s="1"/>
  <c r="AH284" i="7"/>
  <c r="AC284" i="7"/>
  <c r="AI284" i="7" s="1"/>
  <c r="AB284" i="7"/>
  <c r="AG284" i="7" s="1"/>
  <c r="AH349" i="7"/>
  <c r="AC349" i="7"/>
  <c r="AI349" i="7" s="1"/>
  <c r="AB349" i="7"/>
  <c r="AG349" i="7" s="1"/>
  <c r="AH317" i="7"/>
  <c r="AC317" i="7"/>
  <c r="AI317" i="7" s="1"/>
  <c r="AB317" i="7"/>
  <c r="AG317" i="7" s="1"/>
  <c r="AH285" i="7"/>
  <c r="AC285" i="7"/>
  <c r="AI285" i="7" s="1"/>
  <c r="AB285" i="7"/>
  <c r="AG285" i="7" s="1"/>
  <c r="AB262" i="7"/>
  <c r="AG262" i="7" s="1"/>
  <c r="AH262" i="7"/>
  <c r="AC262" i="7"/>
  <c r="AI262" i="7" s="1"/>
  <c r="AB230" i="7"/>
  <c r="AG230" i="7" s="1"/>
  <c r="AH230" i="7"/>
  <c r="AC230" i="7"/>
  <c r="AI230" i="7" s="1"/>
  <c r="AB198" i="7"/>
  <c r="AG198" i="7" s="1"/>
  <c r="AH198" i="7"/>
  <c r="AC198" i="7"/>
  <c r="AI198" i="7" s="1"/>
  <c r="AB271" i="7"/>
  <c r="AG271" i="7" s="1"/>
  <c r="AH271" i="7"/>
  <c r="AC271" i="7"/>
  <c r="AI271" i="7" s="1"/>
  <c r="AB239" i="7"/>
  <c r="AG239" i="7" s="1"/>
  <c r="AH239" i="7"/>
  <c r="AC239" i="7"/>
  <c r="AI239" i="7" s="1"/>
  <c r="AB207" i="7"/>
  <c r="AG207" i="7" s="1"/>
  <c r="AH207" i="7"/>
  <c r="AC207" i="7"/>
  <c r="AI207" i="7" s="1"/>
  <c r="AB515" i="7"/>
  <c r="AG515" i="7" s="1"/>
  <c r="AH515" i="7"/>
  <c r="AC515" i="7"/>
  <c r="AI515" i="7" s="1"/>
  <c r="AB531" i="7"/>
  <c r="AG531" i="7" s="1"/>
  <c r="AH531" i="7"/>
  <c r="AC531" i="7"/>
  <c r="AI531" i="7" s="1"/>
  <c r="AB547" i="7"/>
  <c r="AG547" i="7" s="1"/>
  <c r="AH547" i="7"/>
  <c r="AC547" i="7"/>
  <c r="AI547" i="7" s="1"/>
  <c r="AC563" i="7"/>
  <c r="AI563" i="7" s="1"/>
  <c r="AH563" i="7"/>
  <c r="AB563" i="7"/>
  <c r="AG563" i="7" s="1"/>
  <c r="AC580" i="7"/>
  <c r="AI580" i="7" s="1"/>
  <c r="AH580" i="7"/>
  <c r="AB580" i="7"/>
  <c r="AG580" i="7" s="1"/>
  <c r="AC596" i="7"/>
  <c r="AI596" i="7" s="1"/>
  <c r="AH596" i="7"/>
  <c r="AB596" i="7"/>
  <c r="AG596" i="7" s="1"/>
  <c r="AC612" i="7"/>
  <c r="AI612" i="7" s="1"/>
  <c r="AH612" i="7"/>
  <c r="AB612" i="7"/>
  <c r="AG612" i="7" s="1"/>
  <c r="AB403" i="7"/>
  <c r="AG403" i="7" s="1"/>
  <c r="AH403" i="7"/>
  <c r="AC403" i="7"/>
  <c r="AI403" i="7" s="1"/>
  <c r="AB435" i="7"/>
  <c r="AG435" i="7" s="1"/>
  <c r="AH435" i="7"/>
  <c r="AC435" i="7"/>
  <c r="AI435" i="7" s="1"/>
  <c r="AB467" i="7"/>
  <c r="AG467" i="7" s="1"/>
  <c r="AH467" i="7"/>
  <c r="AC467" i="7"/>
  <c r="AI467" i="7" s="1"/>
  <c r="AB499" i="7"/>
  <c r="AG499" i="7" s="1"/>
  <c r="AH499" i="7"/>
  <c r="AC499" i="7"/>
  <c r="AI499" i="7" s="1"/>
  <c r="AB369" i="7"/>
  <c r="AG369" i="7" s="1"/>
  <c r="AH369" i="7"/>
  <c r="AC369" i="7"/>
  <c r="AI369" i="7" s="1"/>
  <c r="AB342" i="7"/>
  <c r="AG342" i="7" s="1"/>
  <c r="AH342" i="7"/>
  <c r="AC342" i="7"/>
  <c r="AI342" i="7" s="1"/>
  <c r="AB310" i="7"/>
  <c r="AG310" i="7" s="1"/>
  <c r="AH310" i="7"/>
  <c r="AC310" i="7"/>
  <c r="AI310" i="7" s="1"/>
  <c r="AB272" i="7"/>
  <c r="AG272" i="7" s="1"/>
  <c r="AH272" i="7"/>
  <c r="AC272" i="7"/>
  <c r="AI272" i="7" s="1"/>
  <c r="AB240" i="7"/>
  <c r="AG240" i="7" s="1"/>
  <c r="AH240" i="7"/>
  <c r="AC240" i="7"/>
  <c r="AI240" i="7" s="1"/>
  <c r="AB208" i="7"/>
  <c r="AG208" i="7" s="1"/>
  <c r="AH208" i="7"/>
  <c r="AC208" i="7"/>
  <c r="AI208" i="7" s="1"/>
  <c r="AB176" i="7"/>
  <c r="AG176" i="7" s="1"/>
  <c r="AH176" i="7"/>
  <c r="AC176" i="7"/>
  <c r="AI176" i="7" s="1"/>
  <c r="AH417" i="7"/>
  <c r="AC417" i="7"/>
  <c r="AI417" i="7" s="1"/>
  <c r="AB417" i="7"/>
  <c r="AG417" i="7" s="1"/>
  <c r="AH449" i="7"/>
  <c r="AC449" i="7"/>
  <c r="AI449" i="7" s="1"/>
  <c r="AB449" i="7"/>
  <c r="AG449" i="7" s="1"/>
  <c r="AH481" i="7"/>
  <c r="AC481" i="7"/>
  <c r="AI481" i="7" s="1"/>
  <c r="AB481" i="7"/>
  <c r="AG481" i="7" s="1"/>
  <c r="AH387" i="7"/>
  <c r="AC387" i="7"/>
  <c r="AI387" i="7" s="1"/>
  <c r="AB387" i="7"/>
  <c r="AG387" i="7" s="1"/>
  <c r="AH464" i="7"/>
  <c r="AC464" i="7"/>
  <c r="AI464" i="7" s="1"/>
  <c r="AH432" i="7"/>
  <c r="AC432" i="7"/>
  <c r="AI432" i="7" s="1"/>
  <c r="AH400" i="7"/>
  <c r="AC400" i="7"/>
  <c r="AI400" i="7" s="1"/>
  <c r="AH368" i="7"/>
  <c r="AC368" i="7"/>
  <c r="AI368" i="7" s="1"/>
  <c r="AB344" i="7"/>
  <c r="AG344" i="7" s="1"/>
  <c r="AH344" i="7"/>
  <c r="AC344" i="7"/>
  <c r="AI344" i="7" s="1"/>
  <c r="AB312" i="7"/>
  <c r="AG312" i="7" s="1"/>
  <c r="AH312" i="7"/>
  <c r="AC312" i="7"/>
  <c r="AI312" i="7" s="1"/>
  <c r="AB280" i="7"/>
  <c r="AG280" i="7" s="1"/>
  <c r="AH280" i="7"/>
  <c r="AC280" i="7"/>
  <c r="AI280" i="7" s="1"/>
  <c r="AB345" i="7"/>
  <c r="AG345" i="7" s="1"/>
  <c r="AH345" i="7"/>
  <c r="AC345" i="7"/>
  <c r="AI345" i="7" s="1"/>
  <c r="AB313" i="7"/>
  <c r="AG313" i="7" s="1"/>
  <c r="AH313" i="7"/>
  <c r="AC313" i="7"/>
  <c r="AI313" i="7" s="1"/>
  <c r="AB281" i="7"/>
  <c r="AG281" i="7" s="1"/>
  <c r="AH281" i="7"/>
  <c r="AC281" i="7"/>
  <c r="AI281" i="7" s="1"/>
  <c r="AH258" i="7"/>
  <c r="AC258" i="7"/>
  <c r="AI258" i="7" s="1"/>
  <c r="AB258" i="7"/>
  <c r="AG258" i="7" s="1"/>
  <c r="AH226" i="7"/>
  <c r="AC226" i="7"/>
  <c r="AI226" i="7" s="1"/>
  <c r="AB226" i="7"/>
  <c r="AG226" i="7" s="1"/>
  <c r="AH194" i="7"/>
  <c r="AC194" i="7"/>
  <c r="AI194" i="7" s="1"/>
  <c r="AB194" i="7"/>
  <c r="AG194" i="7" s="1"/>
  <c r="AB251" i="7"/>
  <c r="AG251" i="7" s="1"/>
  <c r="AH251" i="7"/>
  <c r="AC251" i="7"/>
  <c r="AI251" i="7" s="1"/>
  <c r="AB219" i="7"/>
  <c r="AG219" i="7" s="1"/>
  <c r="AH219" i="7"/>
  <c r="AC219" i="7"/>
  <c r="AI219" i="7" s="1"/>
  <c r="AB187" i="7"/>
  <c r="AG187" i="7" s="1"/>
  <c r="AH187" i="7"/>
  <c r="AC187" i="7"/>
  <c r="AI187" i="7" s="1"/>
  <c r="AB175" i="7"/>
  <c r="AG175" i="7" s="1"/>
  <c r="AH175" i="7"/>
  <c r="AC175" i="7"/>
  <c r="AI175" i="7" s="1"/>
  <c r="AH521" i="7"/>
  <c r="AC521" i="7"/>
  <c r="AI521" i="7" s="1"/>
  <c r="AB521" i="7"/>
  <c r="AG521" i="7" s="1"/>
  <c r="AH537" i="7"/>
  <c r="AC537" i="7"/>
  <c r="AI537" i="7" s="1"/>
  <c r="AB537" i="7"/>
  <c r="AG537" i="7" s="1"/>
  <c r="AH553" i="7"/>
  <c r="AC553" i="7"/>
  <c r="AI553" i="7" s="1"/>
  <c r="AB553" i="7"/>
  <c r="AG553" i="7" s="1"/>
  <c r="AH570" i="7"/>
  <c r="AB570" i="7"/>
  <c r="AG570" i="7" s="1"/>
  <c r="AC570" i="7"/>
  <c r="AI570" i="7" s="1"/>
  <c r="AH586" i="7"/>
  <c r="AB586" i="7"/>
  <c r="AG586" i="7" s="1"/>
  <c r="AC586" i="7"/>
  <c r="AI586" i="7" s="1"/>
  <c r="AH602" i="7"/>
  <c r="AB602" i="7"/>
  <c r="AG602" i="7" s="1"/>
  <c r="AC602" i="7"/>
  <c r="AI602" i="7" s="1"/>
  <c r="AH618" i="7"/>
  <c r="AB618" i="7"/>
  <c r="AG618" i="7" s="1"/>
  <c r="AC618" i="7"/>
  <c r="AI618" i="7" s="1"/>
  <c r="AH415" i="7"/>
  <c r="AC415" i="7"/>
  <c r="AI415" i="7" s="1"/>
  <c r="AB415" i="7"/>
  <c r="AG415" i="7" s="1"/>
  <c r="AH447" i="7"/>
  <c r="AC447" i="7"/>
  <c r="AI447" i="7" s="1"/>
  <c r="AB447" i="7"/>
  <c r="AG447" i="7" s="1"/>
  <c r="AH479" i="7"/>
  <c r="AC479" i="7"/>
  <c r="AI479" i="7" s="1"/>
  <c r="AB479" i="7"/>
  <c r="AG479" i="7" s="1"/>
  <c r="AH511" i="7"/>
  <c r="AC511" i="7"/>
  <c r="AI511" i="7" s="1"/>
  <c r="AB511" i="7"/>
  <c r="AG511" i="7" s="1"/>
  <c r="AH562" i="7"/>
  <c r="AB562" i="7"/>
  <c r="AG562" i="7" s="1"/>
  <c r="AC562" i="7"/>
  <c r="AI562" i="7" s="1"/>
  <c r="AH530" i="7"/>
  <c r="AC530" i="7"/>
  <c r="AI530" i="7" s="1"/>
  <c r="AB530" i="7"/>
  <c r="AG530" i="7" s="1"/>
  <c r="AH498" i="7"/>
  <c r="AC498" i="7"/>
  <c r="AI498" i="7" s="1"/>
  <c r="AB498" i="7"/>
  <c r="AG498" i="7" s="1"/>
  <c r="AH466" i="7"/>
  <c r="AC466" i="7"/>
  <c r="AI466" i="7" s="1"/>
  <c r="AB466" i="7"/>
  <c r="AG466" i="7" s="1"/>
  <c r="AH434" i="7"/>
  <c r="AC434" i="7"/>
  <c r="AI434" i="7" s="1"/>
  <c r="AB434" i="7"/>
  <c r="AG434" i="7" s="1"/>
  <c r="AH402" i="7"/>
  <c r="AC402" i="7"/>
  <c r="AI402" i="7" s="1"/>
  <c r="AB402" i="7"/>
  <c r="AG402" i="7" s="1"/>
  <c r="AH370" i="7"/>
  <c r="AC370" i="7"/>
  <c r="AI370" i="7" s="1"/>
  <c r="AB370" i="7"/>
  <c r="AG370" i="7" s="1"/>
  <c r="AB346" i="7"/>
  <c r="AG346" i="7" s="1"/>
  <c r="AH346" i="7"/>
  <c r="AC346" i="7"/>
  <c r="AI346" i="7" s="1"/>
  <c r="AB314" i="7"/>
  <c r="AG314" i="7" s="1"/>
  <c r="AH314" i="7"/>
  <c r="AC314" i="7"/>
  <c r="AI314" i="7" s="1"/>
  <c r="AB282" i="7"/>
  <c r="AG282" i="7" s="1"/>
  <c r="AH282" i="7"/>
  <c r="AC282" i="7"/>
  <c r="AI282" i="7" s="1"/>
  <c r="AB347" i="7"/>
  <c r="AG347" i="7" s="1"/>
  <c r="AH347" i="7"/>
  <c r="AC347" i="7"/>
  <c r="AI347" i="7" s="1"/>
  <c r="AB315" i="7"/>
  <c r="AG315" i="7" s="1"/>
  <c r="AH315" i="7"/>
  <c r="AC315" i="7"/>
  <c r="AI315" i="7" s="1"/>
  <c r="AB283" i="7"/>
  <c r="AG283" i="7" s="1"/>
  <c r="AH283" i="7"/>
  <c r="AC283" i="7"/>
  <c r="AI283" i="7" s="1"/>
  <c r="AH260" i="7"/>
  <c r="AC260" i="7"/>
  <c r="AI260" i="7" s="1"/>
  <c r="AB260" i="7"/>
  <c r="AG260" i="7" s="1"/>
  <c r="AH228" i="7"/>
  <c r="AC228" i="7"/>
  <c r="AI228" i="7" s="1"/>
  <c r="AB228" i="7"/>
  <c r="AG228" i="7" s="1"/>
  <c r="AH196" i="7"/>
  <c r="AC196" i="7"/>
  <c r="AI196" i="7" s="1"/>
  <c r="AB196" i="7"/>
  <c r="AG196" i="7" s="1"/>
  <c r="AB253" i="7"/>
  <c r="AG253" i="7" s="1"/>
  <c r="AH253" i="7"/>
  <c r="AC253" i="7"/>
  <c r="AI253" i="7" s="1"/>
  <c r="AB221" i="7"/>
  <c r="AG221" i="7" s="1"/>
  <c r="AH221" i="7"/>
  <c r="AC221" i="7"/>
  <c r="AI221" i="7" s="1"/>
  <c r="AB189" i="7"/>
  <c r="AG189" i="7" s="1"/>
  <c r="AH189" i="7"/>
  <c r="AC189" i="7"/>
  <c r="AI189" i="7" s="1"/>
  <c r="AC569" i="7"/>
  <c r="AI569" i="7" s="1"/>
  <c r="AH569" i="7"/>
  <c r="AB569" i="7"/>
  <c r="AG569" i="7" s="1"/>
  <c r="AC585" i="7"/>
  <c r="AI585" i="7" s="1"/>
  <c r="AH585" i="7"/>
  <c r="AB585" i="7"/>
  <c r="AG585" i="7" s="1"/>
  <c r="AC601" i="7"/>
  <c r="AI601" i="7" s="1"/>
  <c r="AH601" i="7"/>
  <c r="AB601" i="7"/>
  <c r="AG601" i="7" s="1"/>
  <c r="AC617" i="7"/>
  <c r="AI617" i="7" s="1"/>
  <c r="AH617" i="7"/>
  <c r="AB617" i="7"/>
  <c r="AG617" i="7" s="1"/>
  <c r="AB405" i="7"/>
  <c r="AG405" i="7" s="1"/>
  <c r="AH405" i="7"/>
  <c r="AC405" i="7"/>
  <c r="AI405" i="7" s="1"/>
  <c r="AB437" i="7"/>
  <c r="AG437" i="7" s="1"/>
  <c r="AH437" i="7"/>
  <c r="AC437" i="7"/>
  <c r="AI437" i="7" s="1"/>
  <c r="AB469" i="7"/>
  <c r="AG469" i="7" s="1"/>
  <c r="AH469" i="7"/>
  <c r="AC469" i="7"/>
  <c r="AI469" i="7" s="1"/>
  <c r="AB501" i="7"/>
  <c r="AG501" i="7" s="1"/>
  <c r="AH501" i="7"/>
  <c r="AC501" i="7"/>
  <c r="AI501" i="7" s="1"/>
  <c r="AB556" i="7"/>
  <c r="AG556" i="7" s="1"/>
  <c r="AH556" i="7"/>
  <c r="AC556" i="7"/>
  <c r="AI556" i="7" s="1"/>
  <c r="AB524" i="7"/>
  <c r="AG524" i="7" s="1"/>
  <c r="AH524" i="7"/>
  <c r="AC524" i="7"/>
  <c r="AI524" i="7" s="1"/>
  <c r="AB492" i="7"/>
  <c r="AG492" i="7" s="1"/>
  <c r="AH492" i="7"/>
  <c r="AC492" i="7"/>
  <c r="AI492" i="7" s="1"/>
  <c r="AB460" i="7"/>
  <c r="AG460" i="7" s="1"/>
  <c r="AH460" i="7"/>
  <c r="AC460" i="7"/>
  <c r="AI460" i="7" s="1"/>
  <c r="AB428" i="7"/>
  <c r="AG428" i="7" s="1"/>
  <c r="AH428" i="7"/>
  <c r="AC428" i="7"/>
  <c r="AI428" i="7" s="1"/>
  <c r="AB396" i="7"/>
  <c r="AG396" i="7" s="1"/>
  <c r="AH396" i="7"/>
  <c r="AC396" i="7"/>
  <c r="AI396" i="7" s="1"/>
  <c r="AH356" i="7"/>
  <c r="AC356" i="7"/>
  <c r="AI356" i="7" s="1"/>
  <c r="AB356" i="7"/>
  <c r="AG356" i="7" s="1"/>
  <c r="AH324" i="7"/>
  <c r="AC324" i="7"/>
  <c r="AI324" i="7" s="1"/>
  <c r="AB324" i="7"/>
  <c r="AG324" i="7" s="1"/>
  <c r="AH292" i="7"/>
  <c r="AC292" i="7"/>
  <c r="AI292" i="7" s="1"/>
  <c r="AB292" i="7"/>
  <c r="AG292" i="7" s="1"/>
  <c r="AH341" i="7"/>
  <c r="AC341" i="7"/>
  <c r="AI341" i="7" s="1"/>
  <c r="AB341" i="7"/>
  <c r="AG341" i="7" s="1"/>
  <c r="AH309" i="7"/>
  <c r="AC309" i="7"/>
  <c r="AI309" i="7" s="1"/>
  <c r="AB309" i="7"/>
  <c r="AG309" i="7" s="1"/>
  <c r="AB270" i="7"/>
  <c r="AG270" i="7" s="1"/>
  <c r="AH270" i="7"/>
  <c r="AC270" i="7"/>
  <c r="AI270" i="7" s="1"/>
  <c r="AB238" i="7"/>
  <c r="AG238" i="7" s="1"/>
  <c r="AH238" i="7"/>
  <c r="AC238" i="7"/>
  <c r="AI238" i="7" s="1"/>
  <c r="AB206" i="7"/>
  <c r="AG206" i="7" s="1"/>
  <c r="AH206" i="7"/>
  <c r="AC206" i="7"/>
  <c r="AI206" i="7" s="1"/>
  <c r="AB263" i="7"/>
  <c r="AG263" i="7" s="1"/>
  <c r="AH263" i="7"/>
  <c r="AC263" i="7"/>
  <c r="AI263" i="7" s="1"/>
  <c r="AB231" i="7"/>
  <c r="AG231" i="7" s="1"/>
  <c r="AH231" i="7"/>
  <c r="AC231" i="7"/>
  <c r="AI231" i="7" s="1"/>
  <c r="AB199" i="7"/>
  <c r="AG199" i="7" s="1"/>
  <c r="AH199" i="7"/>
  <c r="AC199" i="7"/>
  <c r="AI199" i="7" s="1"/>
  <c r="AB174" i="7"/>
  <c r="AG174" i="7" s="1"/>
  <c r="AH174" i="7"/>
  <c r="AC174" i="7"/>
  <c r="AI174" i="7" s="1"/>
  <c r="AH550" i="7"/>
  <c r="AC550" i="7"/>
  <c r="AI550" i="7" s="1"/>
  <c r="AB550" i="7"/>
  <c r="AG550" i="7" s="1"/>
  <c r="AH518" i="7"/>
  <c r="AC518" i="7"/>
  <c r="AI518" i="7" s="1"/>
  <c r="AB518" i="7"/>
  <c r="AG518" i="7" s="1"/>
  <c r="AH486" i="7"/>
  <c r="AC486" i="7"/>
  <c r="AI486" i="7" s="1"/>
  <c r="AB486" i="7"/>
  <c r="AG486" i="7" s="1"/>
  <c r="AH454" i="7"/>
  <c r="AC454" i="7"/>
  <c r="AI454" i="7" s="1"/>
  <c r="AB454" i="7"/>
  <c r="AG454" i="7" s="1"/>
  <c r="AH422" i="7"/>
  <c r="AC422" i="7"/>
  <c r="AI422" i="7" s="1"/>
  <c r="AB422" i="7"/>
  <c r="AG422" i="7" s="1"/>
  <c r="AH390" i="7"/>
  <c r="AC390" i="7"/>
  <c r="AI390" i="7" s="1"/>
  <c r="AB390" i="7"/>
  <c r="AG390" i="7" s="1"/>
  <c r="AB367" i="7"/>
  <c r="AG367" i="7" s="1"/>
  <c r="AH367" i="7"/>
  <c r="AC367" i="7"/>
  <c r="AI367" i="7" s="1"/>
  <c r="AB335" i="7"/>
  <c r="AG335" i="7" s="1"/>
  <c r="AH335" i="7"/>
  <c r="AC335" i="7"/>
  <c r="AI335" i="7" s="1"/>
  <c r="AB303" i="7"/>
  <c r="AG303" i="7" s="1"/>
  <c r="AH303" i="7"/>
  <c r="AC303" i="7"/>
  <c r="AI303" i="7" s="1"/>
  <c r="AB273" i="7"/>
  <c r="AG273" i="7" s="1"/>
  <c r="AH273" i="7"/>
  <c r="AC273" i="7"/>
  <c r="AI273" i="7" s="1"/>
  <c r="AB241" i="7"/>
  <c r="AG241" i="7" s="1"/>
  <c r="AH241" i="7"/>
  <c r="AC241" i="7"/>
  <c r="AI241" i="7" s="1"/>
  <c r="AB209" i="7"/>
  <c r="AG209" i="7" s="1"/>
  <c r="AH209" i="7"/>
  <c r="AC209" i="7"/>
  <c r="AI209" i="7" s="1"/>
  <c r="AB173" i="7"/>
  <c r="AG173" i="7" s="1"/>
  <c r="AH173" i="7"/>
  <c r="AC173" i="7"/>
  <c r="AI173" i="7" s="1"/>
  <c r="AC579" i="7"/>
  <c r="AI579" i="7" s="1"/>
  <c r="AH579" i="7"/>
  <c r="AB579" i="7"/>
  <c r="AG579" i="7" s="1"/>
  <c r="AC595" i="7"/>
  <c r="AI595" i="7" s="1"/>
  <c r="AH595" i="7"/>
  <c r="AB595" i="7"/>
  <c r="AG595" i="7" s="1"/>
  <c r="AC611" i="7"/>
  <c r="AI611" i="7" s="1"/>
  <c r="AH611" i="7"/>
  <c r="AB611" i="7"/>
  <c r="AG611" i="7" s="1"/>
  <c r="AB536" i="7"/>
  <c r="AG536" i="7" s="1"/>
  <c r="AH536" i="7"/>
  <c r="AC536" i="7"/>
  <c r="AI536" i="7" s="1"/>
  <c r="AB504" i="7"/>
  <c r="AG504" i="7" s="1"/>
  <c r="AH504" i="7"/>
  <c r="AC504" i="7"/>
  <c r="AI504" i="7" s="1"/>
  <c r="AB472" i="7"/>
  <c r="AG472" i="7" s="1"/>
  <c r="AH472" i="7"/>
  <c r="AC472" i="7"/>
  <c r="AI472" i="7" s="1"/>
  <c r="AB440" i="7"/>
  <c r="AG440" i="7" s="1"/>
  <c r="AH440" i="7"/>
  <c r="AC440" i="7"/>
  <c r="AI440" i="7" s="1"/>
  <c r="AB408" i="7"/>
  <c r="AG408" i="7" s="1"/>
  <c r="AH408" i="7"/>
  <c r="AC408" i="7"/>
  <c r="AI408" i="7" s="1"/>
  <c r="AB376" i="7"/>
  <c r="AG376" i="7" s="1"/>
  <c r="AH376" i="7"/>
  <c r="AC376" i="7"/>
  <c r="AI376" i="7" s="1"/>
  <c r="AH336" i="7"/>
  <c r="AC336" i="7"/>
  <c r="AI336" i="7" s="1"/>
  <c r="AH304" i="7"/>
  <c r="AC304" i="7"/>
  <c r="AI304" i="7" s="1"/>
  <c r="AH353" i="7"/>
  <c r="AC353" i="7"/>
  <c r="AI353" i="7" s="1"/>
  <c r="AB353" i="7"/>
  <c r="AG353" i="7" s="1"/>
  <c r="AH321" i="7"/>
  <c r="AC321" i="7"/>
  <c r="AI321" i="7" s="1"/>
  <c r="AB321" i="7"/>
  <c r="AG321" i="7" s="1"/>
  <c r="AH289" i="7"/>
  <c r="AC289" i="7"/>
  <c r="AI289" i="7" s="1"/>
  <c r="AB289" i="7"/>
  <c r="AG289" i="7" s="1"/>
  <c r="AB250" i="7"/>
  <c r="AG250" i="7" s="1"/>
  <c r="AH250" i="7"/>
  <c r="AC250" i="7"/>
  <c r="AI250" i="7" s="1"/>
  <c r="AB218" i="7"/>
  <c r="AG218" i="7" s="1"/>
  <c r="AH218" i="7"/>
  <c r="AC218" i="7"/>
  <c r="AI218" i="7" s="1"/>
  <c r="AB186" i="7"/>
  <c r="AG186" i="7" s="1"/>
  <c r="AH186" i="7"/>
  <c r="AC186" i="7"/>
  <c r="AI186" i="7" s="1"/>
  <c r="AH259" i="7"/>
  <c r="AC259" i="7"/>
  <c r="AI259" i="7" s="1"/>
  <c r="AB259" i="7"/>
  <c r="AG259" i="7" s="1"/>
  <c r="AH227" i="7"/>
  <c r="AC227" i="7"/>
  <c r="AI227" i="7" s="1"/>
  <c r="AB227" i="7"/>
  <c r="AG227" i="7" s="1"/>
  <c r="AH195" i="7"/>
  <c r="AC195" i="7"/>
  <c r="AI195" i="7" s="1"/>
  <c r="AB195" i="7"/>
  <c r="AG195" i="7" s="1"/>
  <c r="AH12" i="7"/>
  <c r="AB12" i="7"/>
  <c r="AG12" i="7" s="1"/>
  <c r="AC12" i="7"/>
  <c r="AI12" i="7" s="1"/>
  <c r="AH24" i="7"/>
  <c r="AB24" i="7"/>
  <c r="AG24" i="7" s="1"/>
  <c r="AC24" i="7"/>
  <c r="AI24" i="7" s="1"/>
  <c r="AH36" i="7"/>
  <c r="AC36" i="7"/>
  <c r="AI36" i="7" s="1"/>
  <c r="AB36" i="7"/>
  <c r="AG36" i="7" s="1"/>
  <c r="AH63" i="7"/>
  <c r="AC63" i="7"/>
  <c r="AI63" i="7" s="1"/>
  <c r="AB63" i="7"/>
  <c r="AG63" i="7" s="1"/>
  <c r="AH90" i="7"/>
  <c r="AC90" i="7"/>
  <c r="AI90" i="7" s="1"/>
  <c r="AB90" i="7"/>
  <c r="AG90" i="7" s="1"/>
  <c r="AB106" i="7"/>
  <c r="AG106" i="7" s="1"/>
  <c r="AH106" i="7"/>
  <c r="AC106" i="7"/>
  <c r="AI106" i="7" s="1"/>
  <c r="AB122" i="7"/>
  <c r="AG122" i="7" s="1"/>
  <c r="AH122" i="7"/>
  <c r="AC122" i="7"/>
  <c r="AI122" i="7" s="1"/>
  <c r="AB143" i="7"/>
  <c r="AG143" i="7" s="1"/>
  <c r="AH143" i="7"/>
  <c r="AC143" i="7"/>
  <c r="AI143" i="7" s="1"/>
  <c r="AB159" i="7"/>
  <c r="AG159" i="7" s="1"/>
  <c r="AH159" i="7"/>
  <c r="AC159" i="7"/>
  <c r="AI159" i="7" s="1"/>
  <c r="AH7" i="7"/>
  <c r="AB7" i="7"/>
  <c r="AG7" i="7" s="1"/>
  <c r="AC7" i="7"/>
  <c r="AI7" i="7" s="1"/>
  <c r="AH19" i="7"/>
  <c r="AB19" i="7"/>
  <c r="AG19" i="7" s="1"/>
  <c r="AC19" i="7"/>
  <c r="AI19" i="7" s="1"/>
  <c r="AH43" i="7"/>
  <c r="AC43" i="7"/>
  <c r="AI43" i="7" s="1"/>
  <c r="AB43" i="7"/>
  <c r="AG43" i="7" s="1"/>
  <c r="AH56" i="7"/>
  <c r="AC56" i="7"/>
  <c r="AI56" i="7" s="1"/>
  <c r="AB56" i="7"/>
  <c r="AG56" i="7" s="1"/>
  <c r="AH72" i="7"/>
  <c r="AC72" i="7"/>
  <c r="AI72" i="7" s="1"/>
  <c r="AB72" i="7"/>
  <c r="AG72" i="7" s="1"/>
  <c r="AB93" i="7"/>
  <c r="AG93" i="7" s="1"/>
  <c r="AH93" i="7"/>
  <c r="AC93" i="7"/>
  <c r="AI93" i="7" s="1"/>
  <c r="AB109" i="7"/>
  <c r="AG109" i="7" s="1"/>
  <c r="AH109" i="7"/>
  <c r="AC109" i="7"/>
  <c r="AI109" i="7" s="1"/>
  <c r="AB125" i="7"/>
  <c r="AG125" i="7" s="1"/>
  <c r="AH125" i="7"/>
  <c r="AC125" i="7"/>
  <c r="AI125" i="7" s="1"/>
  <c r="AH9" i="7"/>
  <c r="AB9" i="7"/>
  <c r="AG9" i="7" s="1"/>
  <c r="AC9" i="7"/>
  <c r="AI9" i="7" s="1"/>
  <c r="AH21" i="7"/>
  <c r="AB21" i="7"/>
  <c r="AG21" i="7" s="1"/>
  <c r="AC21" i="7"/>
  <c r="AI21" i="7" s="1"/>
  <c r="AH29" i="7"/>
  <c r="AB29" i="7"/>
  <c r="AG29" i="7" s="1"/>
  <c r="AC29" i="7"/>
  <c r="AI29" i="7" s="1"/>
  <c r="AH45" i="7"/>
  <c r="AC45" i="7"/>
  <c r="AI45" i="7" s="1"/>
  <c r="AB45" i="7"/>
  <c r="AG45" i="7" s="1"/>
  <c r="AB51" i="7"/>
  <c r="AG51" i="7" s="1"/>
  <c r="AH51" i="7"/>
  <c r="AC51" i="7"/>
  <c r="AI51" i="7" s="1"/>
  <c r="AB66" i="7"/>
  <c r="AG66" i="7" s="1"/>
  <c r="AH66" i="7"/>
  <c r="AC66" i="7"/>
  <c r="AI66" i="7" s="1"/>
  <c r="AB87" i="7"/>
  <c r="AG87" i="7" s="1"/>
  <c r="AH87" i="7"/>
  <c r="AC87" i="7"/>
  <c r="AI87" i="7" s="1"/>
  <c r="AB103" i="7"/>
  <c r="AG103" i="7" s="1"/>
  <c r="AH103" i="7"/>
  <c r="AC103" i="7"/>
  <c r="AI103" i="7" s="1"/>
  <c r="AB119" i="7"/>
  <c r="AG119" i="7" s="1"/>
  <c r="AH119" i="7"/>
  <c r="AC119" i="7"/>
  <c r="AI119" i="7" s="1"/>
  <c r="AB142" i="7"/>
  <c r="AG142" i="7" s="1"/>
  <c r="AH142" i="7"/>
  <c r="AC142" i="7"/>
  <c r="AI142" i="7" s="1"/>
  <c r="AB158" i="7"/>
  <c r="AG158" i="7" s="1"/>
  <c r="AH158" i="7"/>
  <c r="AC158" i="7"/>
  <c r="AI158" i="7" s="1"/>
  <c r="AH10" i="7"/>
  <c r="AB10" i="7"/>
  <c r="AG10" i="7" s="1"/>
  <c r="AC10" i="7"/>
  <c r="AI10" i="7" s="1"/>
  <c r="AC22" i="7"/>
  <c r="AI22" i="7" s="1"/>
  <c r="AH22" i="7"/>
  <c r="AB22" i="7"/>
  <c r="AG22" i="7" s="1"/>
  <c r="AH34" i="7"/>
  <c r="AB34" i="7"/>
  <c r="AG34" i="7" s="1"/>
  <c r="AC34" i="7"/>
  <c r="AI34" i="7" s="1"/>
  <c r="AH50" i="7"/>
  <c r="AC50" i="7"/>
  <c r="AI50" i="7" s="1"/>
  <c r="AB50" i="7"/>
  <c r="AG50" i="7" s="1"/>
  <c r="AB53" i="7"/>
  <c r="AG53" i="7" s="1"/>
  <c r="AH53" i="7"/>
  <c r="AC53" i="7"/>
  <c r="AI53" i="7" s="1"/>
  <c r="AH69" i="7"/>
  <c r="AC69" i="7"/>
  <c r="AI69" i="7" s="1"/>
  <c r="AB69" i="7"/>
  <c r="AG69" i="7" s="1"/>
  <c r="AB80" i="7"/>
  <c r="AG80" i="7" s="1"/>
  <c r="AH80" i="7"/>
  <c r="AC80" i="7"/>
  <c r="AI80" i="7" s="1"/>
  <c r="AH96" i="7"/>
  <c r="AC96" i="7"/>
  <c r="AI96" i="7" s="1"/>
  <c r="AB96" i="7"/>
  <c r="AG96" i="7" s="1"/>
  <c r="AH112" i="7"/>
  <c r="AC112" i="7"/>
  <c r="AI112" i="7" s="1"/>
  <c r="AB112" i="7"/>
  <c r="AG112" i="7" s="1"/>
  <c r="AB128" i="7"/>
  <c r="AG128" i="7" s="1"/>
  <c r="AH128" i="7"/>
  <c r="AC128" i="7"/>
  <c r="AI128" i="7" s="1"/>
  <c r="AB141" i="7"/>
  <c r="AG141" i="7" s="1"/>
  <c r="AH141" i="7"/>
  <c r="AC141" i="7"/>
  <c r="AI141" i="7" s="1"/>
  <c r="AB157" i="7"/>
  <c r="AG157" i="7" s="1"/>
  <c r="AH157" i="7"/>
  <c r="AC157" i="7"/>
  <c r="AI157" i="7" s="1"/>
  <c r="AH132" i="7"/>
  <c r="AC132" i="7"/>
  <c r="AI132" i="7" s="1"/>
  <c r="AB132" i="7"/>
  <c r="AG132" i="7" s="1"/>
  <c r="AH148" i="7"/>
  <c r="AC148" i="7"/>
  <c r="AI148" i="7" s="1"/>
  <c r="AB148" i="7"/>
  <c r="AG148" i="7" s="1"/>
  <c r="AH164" i="7"/>
  <c r="AC164" i="7"/>
  <c r="AI164" i="7" s="1"/>
  <c r="AB164" i="7"/>
  <c r="AG164" i="7" s="1"/>
  <c r="AC171" i="7"/>
  <c r="AI171" i="7" s="1"/>
  <c r="AH171" i="7"/>
  <c r="AC8" i="7"/>
  <c r="AI8" i="7" s="1"/>
  <c r="AC5" i="7"/>
  <c r="AI5" i="7" s="1"/>
  <c r="AC13" i="7"/>
  <c r="AI13" i="7" s="1"/>
  <c r="AB20" i="7"/>
  <c r="AG20" i="7" s="1"/>
  <c r="AH20" i="7"/>
  <c r="AC17" i="7"/>
  <c r="AI17" i="7" s="1"/>
  <c r="AB25" i="7"/>
  <c r="AG25" i="7" s="1"/>
  <c r="AH25" i="7"/>
  <c r="AB32" i="7"/>
  <c r="AG32" i="7" s="1"/>
  <c r="AH32" i="7"/>
  <c r="AC40" i="7"/>
  <c r="AI40" i="7" s="1"/>
  <c r="AH40" i="7"/>
  <c r="AC48" i="7"/>
  <c r="AI48" i="7" s="1"/>
  <c r="AH48" i="7"/>
  <c r="AB33" i="7"/>
  <c r="AG33" i="7" s="1"/>
  <c r="AH33" i="7"/>
  <c r="AC41" i="7"/>
  <c r="AI41" i="7" s="1"/>
  <c r="AH41" i="7"/>
  <c r="AC49" i="7"/>
  <c r="AI49" i="7" s="1"/>
  <c r="AH49" i="7"/>
  <c r="AC59" i="7"/>
  <c r="AI59" i="7" s="1"/>
  <c r="AH59" i="7"/>
  <c r="AC67" i="7"/>
  <c r="AI67" i="7" s="1"/>
  <c r="AH67" i="7"/>
  <c r="AC75" i="7"/>
  <c r="AI75" i="7" s="1"/>
  <c r="AH75" i="7"/>
  <c r="AB54" i="7"/>
  <c r="AG54" i="7" s="1"/>
  <c r="AC62" i="7"/>
  <c r="AI62" i="7" s="1"/>
  <c r="AH62" i="7"/>
  <c r="AC70" i="7"/>
  <c r="AI70" i="7" s="1"/>
  <c r="AH70" i="7"/>
  <c r="AB78" i="7"/>
  <c r="AG78" i="7" s="1"/>
  <c r="AB86" i="7"/>
  <c r="AG86" i="7" s="1"/>
  <c r="AB94" i="7"/>
  <c r="AG94" i="7" s="1"/>
  <c r="AB102" i="7"/>
  <c r="AG102" i="7" s="1"/>
  <c r="AB110" i="7"/>
  <c r="AG110" i="7" s="1"/>
  <c r="AB118" i="7"/>
  <c r="AG118" i="7" s="1"/>
  <c r="AC126" i="7"/>
  <c r="AI126" i="7" s="1"/>
  <c r="AH126" i="7"/>
  <c r="AC83" i="7"/>
  <c r="AI83" i="7" s="1"/>
  <c r="AH83" i="7"/>
  <c r="AB91" i="7"/>
  <c r="AG91" i="7" s="1"/>
  <c r="AC99" i="7"/>
  <c r="AI99" i="7" s="1"/>
  <c r="AH99" i="7"/>
  <c r="AC107" i="7"/>
  <c r="AI107" i="7" s="1"/>
  <c r="AH107" i="7"/>
  <c r="AC115" i="7"/>
  <c r="AI115" i="7" s="1"/>
  <c r="AH115" i="7"/>
  <c r="AC123" i="7"/>
  <c r="AI123" i="7" s="1"/>
  <c r="AH123" i="7"/>
  <c r="AB131" i="7"/>
  <c r="AG131" i="7" s="1"/>
  <c r="AC139" i="7"/>
  <c r="AI139" i="7" s="1"/>
  <c r="AH139" i="7"/>
  <c r="AC147" i="7"/>
  <c r="AI147" i="7" s="1"/>
  <c r="AH147" i="7"/>
  <c r="AC155" i="7"/>
  <c r="AI155" i="7" s="1"/>
  <c r="AH155" i="7"/>
  <c r="AC163" i="7"/>
  <c r="AI163" i="7" s="1"/>
  <c r="AH163" i="7"/>
  <c r="AC130" i="7"/>
  <c r="AI130" i="7" s="1"/>
  <c r="AH130" i="7"/>
  <c r="AC138" i="7"/>
  <c r="AI138" i="7" s="1"/>
  <c r="AH138" i="7"/>
  <c r="AB146" i="7"/>
  <c r="AG146" i="7" s="1"/>
  <c r="AB154" i="7"/>
  <c r="AG154" i="7" s="1"/>
  <c r="AB162" i="7"/>
  <c r="AG162" i="7" s="1"/>
  <c r="AB170" i="7"/>
  <c r="AG170" i="7" s="1"/>
  <c r="AC6" i="7"/>
  <c r="AI6" i="7" s="1"/>
  <c r="AC14" i="7"/>
  <c r="AI14" i="7" s="1"/>
  <c r="AC11" i="7"/>
  <c r="AI11" i="7" s="1"/>
  <c r="AB18" i="7"/>
  <c r="AG18" i="7" s="1"/>
  <c r="AH18" i="7"/>
  <c r="AC26" i="7"/>
  <c r="AI26" i="7" s="1"/>
  <c r="AC23" i="7"/>
  <c r="AI23" i="7" s="1"/>
  <c r="AC30" i="7"/>
  <c r="AI30" i="7" s="1"/>
  <c r="AB38" i="7"/>
  <c r="AG38" i="7" s="1"/>
  <c r="AB46" i="7"/>
  <c r="AG46" i="7" s="1"/>
  <c r="AC31" i="7"/>
  <c r="AI31" i="7" s="1"/>
  <c r="AB39" i="7"/>
  <c r="AG39" i="7" s="1"/>
  <c r="AB47" i="7"/>
  <c r="AG47" i="7" s="1"/>
  <c r="AB57" i="7"/>
  <c r="AG57" i="7" s="1"/>
  <c r="AB65" i="7"/>
  <c r="AG65" i="7" s="1"/>
  <c r="AB73" i="7"/>
  <c r="AG73" i="7" s="1"/>
  <c r="AC52" i="7"/>
  <c r="AI52" i="7" s="1"/>
  <c r="AH52" i="7"/>
  <c r="AC60" i="7"/>
  <c r="AI60" i="7" s="1"/>
  <c r="AH60" i="7"/>
  <c r="AC68" i="7"/>
  <c r="AI68" i="7" s="1"/>
  <c r="AH68" i="7"/>
  <c r="AB76" i="7"/>
  <c r="AG76" i="7" s="1"/>
  <c r="AB84" i="7"/>
  <c r="AG84" i="7" s="1"/>
  <c r="AB92" i="7"/>
  <c r="AG92" i="7" s="1"/>
  <c r="AB100" i="7"/>
  <c r="AG100" i="7" s="1"/>
  <c r="AB108" i="7"/>
  <c r="AG108" i="7" s="1"/>
  <c r="AB116" i="7"/>
  <c r="AG116" i="7" s="1"/>
  <c r="AC124" i="7"/>
  <c r="AI124" i="7" s="1"/>
  <c r="AH124" i="7"/>
  <c r="AC81" i="7"/>
  <c r="AI81" i="7" s="1"/>
  <c r="AH81" i="7"/>
  <c r="AB89" i="7"/>
  <c r="AG89" i="7" s="1"/>
  <c r="AC97" i="7"/>
  <c r="AI97" i="7" s="1"/>
  <c r="AH97" i="7"/>
  <c r="AC105" i="7"/>
  <c r="AI105" i="7" s="1"/>
  <c r="AH105" i="7"/>
  <c r="AC113" i="7"/>
  <c r="AI113" i="7" s="1"/>
  <c r="AH113" i="7"/>
  <c r="AC121" i="7"/>
  <c r="AI121" i="7" s="1"/>
  <c r="AH121" i="7"/>
  <c r="AC129" i="7"/>
  <c r="AI129" i="7" s="1"/>
  <c r="AH129" i="7"/>
  <c r="AB137" i="7"/>
  <c r="AG137" i="7" s="1"/>
  <c r="AC145" i="7"/>
  <c r="AI145" i="7" s="1"/>
  <c r="AH145" i="7"/>
  <c r="AC153" i="7"/>
  <c r="AI153" i="7" s="1"/>
  <c r="AH153" i="7"/>
  <c r="AC161" i="7"/>
  <c r="AI161" i="7" s="1"/>
  <c r="AH161" i="7"/>
  <c r="AC169" i="7"/>
  <c r="AI169" i="7" s="1"/>
  <c r="AH169" i="7"/>
  <c r="AC136" i="7"/>
  <c r="AI136" i="7" s="1"/>
  <c r="AH136" i="7"/>
  <c r="AB144" i="7"/>
  <c r="AG144" i="7" s="1"/>
  <c r="AB152" i="7"/>
  <c r="AG152" i="7" s="1"/>
  <c r="AB160" i="7"/>
  <c r="AG160" i="7" s="1"/>
  <c r="AB168" i="7"/>
  <c r="AG168" i="7" s="1"/>
  <c r="AC519" i="7"/>
  <c r="AI519" i="7" s="1"/>
  <c r="AH519" i="7"/>
  <c r="AB527" i="7"/>
  <c r="AG527" i="7" s="1"/>
  <c r="AC535" i="7"/>
  <c r="AI535" i="7" s="1"/>
  <c r="AH535" i="7"/>
  <c r="AB543" i="7"/>
  <c r="AG543" i="7" s="1"/>
  <c r="AC551" i="7"/>
  <c r="AI551" i="7" s="1"/>
  <c r="AH551" i="7"/>
  <c r="AB559" i="7"/>
  <c r="AG559" i="7" s="1"/>
  <c r="AB568" i="7"/>
  <c r="AG568" i="7" s="1"/>
  <c r="AH568" i="7"/>
  <c r="AC576" i="7"/>
  <c r="AI576" i="7" s="1"/>
  <c r="AB584" i="7"/>
  <c r="AG584" i="7" s="1"/>
  <c r="AH584" i="7"/>
  <c r="AC592" i="7"/>
  <c r="AI592" i="7" s="1"/>
  <c r="AB600" i="7"/>
  <c r="AG600" i="7" s="1"/>
  <c r="AH600" i="7"/>
  <c r="AC608" i="7"/>
  <c r="AI608" i="7" s="1"/>
  <c r="AB616" i="7"/>
  <c r="AG616" i="7" s="1"/>
  <c r="AH616" i="7"/>
  <c r="AB395" i="7"/>
  <c r="AG395" i="7" s="1"/>
  <c r="AC411" i="7"/>
  <c r="AI411" i="7" s="1"/>
  <c r="AH411" i="7"/>
  <c r="AB427" i="7"/>
  <c r="AG427" i="7" s="1"/>
  <c r="AC443" i="7"/>
  <c r="AI443" i="7" s="1"/>
  <c r="AH443" i="7"/>
  <c r="AB459" i="7"/>
  <c r="AG459" i="7" s="1"/>
  <c r="AC475" i="7"/>
  <c r="AI475" i="7" s="1"/>
  <c r="AH475" i="7"/>
  <c r="AB491" i="7"/>
  <c r="AG491" i="7" s="1"/>
  <c r="AC507" i="7"/>
  <c r="AI507" i="7" s="1"/>
  <c r="AH507" i="7"/>
  <c r="AB377" i="7"/>
  <c r="AG377" i="7" s="1"/>
  <c r="AC558" i="7"/>
  <c r="AI558" i="7" s="1"/>
  <c r="AH558" i="7"/>
  <c r="AB542" i="7"/>
  <c r="AG542" i="7" s="1"/>
  <c r="AC526" i="7"/>
  <c r="AI526" i="7" s="1"/>
  <c r="AH526" i="7"/>
  <c r="AB510" i="7"/>
  <c r="AG510" i="7" s="1"/>
  <c r="AC494" i="7"/>
  <c r="AI494" i="7" s="1"/>
  <c r="AH494" i="7"/>
  <c r="AB478" i="7"/>
  <c r="AG478" i="7" s="1"/>
  <c r="AC462" i="7"/>
  <c r="AI462" i="7" s="1"/>
  <c r="AH462" i="7"/>
  <c r="AB446" i="7"/>
  <c r="AG446" i="7" s="1"/>
  <c r="AC430" i="7"/>
  <c r="AI430" i="7" s="1"/>
  <c r="AH430" i="7"/>
  <c r="AB414" i="7"/>
  <c r="AG414" i="7" s="1"/>
  <c r="AC398" i="7"/>
  <c r="AI398" i="7" s="1"/>
  <c r="AH398" i="7"/>
  <c r="AB382" i="7"/>
  <c r="AG382" i="7" s="1"/>
  <c r="AC366" i="7"/>
  <c r="AI366" i="7" s="1"/>
  <c r="AH366" i="7"/>
  <c r="AB350" i="7"/>
  <c r="AG350" i="7" s="1"/>
  <c r="AC334" i="7"/>
  <c r="AI334" i="7" s="1"/>
  <c r="AH334" i="7"/>
  <c r="AB318" i="7"/>
  <c r="AG318" i="7" s="1"/>
  <c r="AC302" i="7"/>
  <c r="AI302" i="7" s="1"/>
  <c r="AH302" i="7"/>
  <c r="AB286" i="7"/>
  <c r="AG286" i="7" s="1"/>
  <c r="AC359" i="7"/>
  <c r="AI359" i="7" s="1"/>
  <c r="AH359" i="7"/>
  <c r="AB343" i="7"/>
  <c r="AG343" i="7" s="1"/>
  <c r="AC327" i="7"/>
  <c r="AI327" i="7" s="1"/>
  <c r="AH327" i="7"/>
  <c r="AB311" i="7"/>
  <c r="AG311" i="7" s="1"/>
  <c r="AC295" i="7"/>
  <c r="AI295" i="7" s="1"/>
  <c r="AH295" i="7"/>
  <c r="AB279" i="7"/>
  <c r="AG279" i="7" s="1"/>
  <c r="AC264" i="7"/>
  <c r="AI264" i="7" s="1"/>
  <c r="AH264" i="7"/>
  <c r="AB248" i="7"/>
  <c r="AG248" i="7" s="1"/>
  <c r="AC232" i="7"/>
  <c r="AI232" i="7" s="1"/>
  <c r="AH232" i="7"/>
  <c r="AB216" i="7"/>
  <c r="AG216" i="7" s="1"/>
  <c r="AC200" i="7"/>
  <c r="AI200" i="7" s="1"/>
  <c r="AH200" i="7"/>
  <c r="AB184" i="7"/>
  <c r="AG184" i="7" s="1"/>
  <c r="AC265" i="7"/>
  <c r="AI265" i="7" s="1"/>
  <c r="AH265" i="7"/>
  <c r="AB249" i="7"/>
  <c r="AG249" i="7" s="1"/>
  <c r="AC233" i="7"/>
  <c r="AI233" i="7" s="1"/>
  <c r="AH233" i="7"/>
  <c r="AB217" i="7"/>
  <c r="AG217" i="7" s="1"/>
  <c r="AC201" i="7"/>
  <c r="AI201" i="7" s="1"/>
  <c r="AH201" i="7"/>
  <c r="AB185" i="7"/>
  <c r="AG185" i="7" s="1"/>
  <c r="AC181" i="7"/>
  <c r="AI181" i="7" s="1"/>
  <c r="AH181" i="7"/>
  <c r="AC567" i="7"/>
  <c r="AI567" i="7" s="1"/>
  <c r="AB575" i="7"/>
  <c r="AG575" i="7" s="1"/>
  <c r="AH575" i="7"/>
  <c r="AC583" i="7"/>
  <c r="AI583" i="7" s="1"/>
  <c r="AB591" i="7"/>
  <c r="AG591" i="7" s="1"/>
  <c r="AH591" i="7"/>
  <c r="AC599" i="7"/>
  <c r="AI599" i="7" s="1"/>
  <c r="AB607" i="7"/>
  <c r="AG607" i="7" s="1"/>
  <c r="AH607" i="7"/>
  <c r="AC615" i="7"/>
  <c r="AI615" i="7" s="1"/>
  <c r="AC393" i="7"/>
  <c r="AI393" i="7" s="1"/>
  <c r="AH393" i="7"/>
  <c r="AB409" i="7"/>
  <c r="AG409" i="7" s="1"/>
  <c r="AC425" i="7"/>
  <c r="AI425" i="7" s="1"/>
  <c r="AH425" i="7"/>
  <c r="AB441" i="7"/>
  <c r="AG441" i="7" s="1"/>
  <c r="AC457" i="7"/>
  <c r="AI457" i="7" s="1"/>
  <c r="AH457" i="7"/>
  <c r="AB473" i="7"/>
  <c r="AG473" i="7" s="1"/>
  <c r="AC489" i="7"/>
  <c r="AI489" i="7" s="1"/>
  <c r="AH489" i="7"/>
  <c r="AB505" i="7"/>
  <c r="AG505" i="7" s="1"/>
  <c r="AC379" i="7"/>
  <c r="AI379" i="7" s="1"/>
  <c r="AH379" i="7"/>
  <c r="AC560" i="7"/>
  <c r="AI560" i="7" s="1"/>
  <c r="AC544" i="7"/>
  <c r="AI544" i="7" s="1"/>
  <c r="AH544" i="7"/>
  <c r="AB528" i="7"/>
  <c r="AG528" i="7" s="1"/>
  <c r="AC512" i="7"/>
  <c r="AI512" i="7" s="1"/>
  <c r="AH512" i="7"/>
  <c r="AB496" i="7"/>
  <c r="AG496" i="7" s="1"/>
  <c r="AH480" i="7"/>
  <c r="AC448" i="7"/>
  <c r="AI448" i="7" s="1"/>
  <c r="AB432" i="7"/>
  <c r="AG432" i="7" s="1"/>
  <c r="AH416" i="7"/>
  <c r="AC384" i="7"/>
  <c r="AI384" i="7" s="1"/>
  <c r="AB368" i="7"/>
  <c r="AG368" i="7" s="1"/>
  <c r="AH352" i="7"/>
  <c r="AC320" i="7"/>
  <c r="AI320" i="7" s="1"/>
  <c r="AB304" i="7"/>
  <c r="AG304" i="7" s="1"/>
  <c r="AH288" i="7"/>
  <c r="AH533" i="7"/>
  <c r="AC533" i="7"/>
  <c r="AI533" i="7" s="1"/>
  <c r="AB533" i="7"/>
  <c r="AG533" i="7" s="1"/>
  <c r="AH549" i="7"/>
  <c r="AC549" i="7"/>
  <c r="AI549" i="7" s="1"/>
  <c r="AB549" i="7"/>
  <c r="AG549" i="7" s="1"/>
  <c r="AH566" i="7"/>
  <c r="AB566" i="7"/>
  <c r="AG566" i="7" s="1"/>
  <c r="AC566" i="7"/>
  <c r="AI566" i="7" s="1"/>
  <c r="AH582" i="7"/>
  <c r="AB582" i="7"/>
  <c r="AG582" i="7" s="1"/>
  <c r="AC582" i="7"/>
  <c r="AI582" i="7" s="1"/>
  <c r="AH598" i="7"/>
  <c r="AB598" i="7"/>
  <c r="AG598" i="7" s="1"/>
  <c r="AC598" i="7"/>
  <c r="AI598" i="7" s="1"/>
  <c r="AH614" i="7"/>
  <c r="AB614" i="7"/>
  <c r="AG614" i="7" s="1"/>
  <c r="AC614" i="7"/>
  <c r="AI614" i="7" s="1"/>
  <c r="AH407" i="7"/>
  <c r="AC407" i="7"/>
  <c r="AI407" i="7" s="1"/>
  <c r="AB407" i="7"/>
  <c r="AG407" i="7" s="1"/>
  <c r="AH439" i="7"/>
  <c r="AC439" i="7"/>
  <c r="AI439" i="7" s="1"/>
  <c r="AB439" i="7"/>
  <c r="AG439" i="7" s="1"/>
  <c r="AH471" i="7"/>
  <c r="AC471" i="7"/>
  <c r="AI471" i="7" s="1"/>
  <c r="AB471" i="7"/>
  <c r="AG471" i="7" s="1"/>
  <c r="AH503" i="7"/>
  <c r="AC503" i="7"/>
  <c r="AI503" i="7" s="1"/>
  <c r="AB503" i="7"/>
  <c r="AG503" i="7" s="1"/>
  <c r="AH554" i="7"/>
  <c r="AC554" i="7"/>
  <c r="AI554" i="7" s="1"/>
  <c r="AB554" i="7"/>
  <c r="AG554" i="7" s="1"/>
  <c r="AH522" i="7"/>
  <c r="AC522" i="7"/>
  <c r="AI522" i="7" s="1"/>
  <c r="AB522" i="7"/>
  <c r="AG522" i="7" s="1"/>
  <c r="AH490" i="7"/>
  <c r="AC490" i="7"/>
  <c r="AI490" i="7" s="1"/>
  <c r="AB490" i="7"/>
  <c r="AG490" i="7" s="1"/>
  <c r="AH458" i="7"/>
  <c r="AC458" i="7"/>
  <c r="AI458" i="7" s="1"/>
  <c r="AB458" i="7"/>
  <c r="AG458" i="7" s="1"/>
  <c r="AH426" i="7"/>
  <c r="AC426" i="7"/>
  <c r="AI426" i="7" s="1"/>
  <c r="AB426" i="7"/>
  <c r="AG426" i="7" s="1"/>
  <c r="AH394" i="7"/>
  <c r="AC394" i="7"/>
  <c r="AI394" i="7" s="1"/>
  <c r="AB394" i="7"/>
  <c r="AG394" i="7" s="1"/>
  <c r="AB354" i="7"/>
  <c r="AG354" i="7" s="1"/>
  <c r="AH354" i="7"/>
  <c r="AC354" i="7"/>
  <c r="AI354" i="7" s="1"/>
  <c r="AB322" i="7"/>
  <c r="AG322" i="7" s="1"/>
  <c r="AH322" i="7"/>
  <c r="AC322" i="7"/>
  <c r="AI322" i="7" s="1"/>
  <c r="AB290" i="7"/>
  <c r="AG290" i="7" s="1"/>
  <c r="AH290" i="7"/>
  <c r="AC290" i="7"/>
  <c r="AI290" i="7" s="1"/>
  <c r="AB339" i="7"/>
  <c r="AG339" i="7" s="1"/>
  <c r="AH339" i="7"/>
  <c r="AC339" i="7"/>
  <c r="AI339" i="7" s="1"/>
  <c r="AB307" i="7"/>
  <c r="AG307" i="7" s="1"/>
  <c r="AH307" i="7"/>
  <c r="AC307" i="7"/>
  <c r="AI307" i="7" s="1"/>
  <c r="AH268" i="7"/>
  <c r="AC268" i="7"/>
  <c r="AI268" i="7" s="1"/>
  <c r="AB268" i="7"/>
  <c r="AG268" i="7" s="1"/>
  <c r="AH236" i="7"/>
  <c r="AC236" i="7"/>
  <c r="AI236" i="7" s="1"/>
  <c r="AB236" i="7"/>
  <c r="AG236" i="7" s="1"/>
  <c r="AH204" i="7"/>
  <c r="AC204" i="7"/>
  <c r="AI204" i="7" s="1"/>
  <c r="AB204" i="7"/>
  <c r="AG204" i="7" s="1"/>
  <c r="AB277" i="7"/>
  <c r="AG277" i="7" s="1"/>
  <c r="AH277" i="7"/>
  <c r="AC277" i="7"/>
  <c r="AI277" i="7" s="1"/>
  <c r="AB245" i="7"/>
  <c r="AG245" i="7" s="1"/>
  <c r="AH245" i="7"/>
  <c r="AC245" i="7"/>
  <c r="AI245" i="7" s="1"/>
  <c r="AB213" i="7"/>
  <c r="AG213" i="7" s="1"/>
  <c r="AH213" i="7"/>
  <c r="AC213" i="7"/>
  <c r="AI213" i="7" s="1"/>
  <c r="AH172" i="7"/>
  <c r="AC172" i="7"/>
  <c r="AI172" i="7" s="1"/>
  <c r="AB172" i="7"/>
  <c r="AG172" i="7" s="1"/>
  <c r="AH573" i="7"/>
  <c r="AB573" i="7"/>
  <c r="AG573" i="7" s="1"/>
  <c r="AC573" i="7"/>
  <c r="AI573" i="7" s="1"/>
  <c r="AH589" i="7"/>
  <c r="AB589" i="7"/>
  <c r="AG589" i="7" s="1"/>
  <c r="AC589" i="7"/>
  <c r="AI589" i="7" s="1"/>
  <c r="AH605" i="7"/>
  <c r="AB605" i="7"/>
  <c r="AG605" i="7" s="1"/>
  <c r="AC605" i="7"/>
  <c r="AI605" i="7" s="1"/>
  <c r="AH397" i="7"/>
  <c r="AC397" i="7"/>
  <c r="AI397" i="7" s="1"/>
  <c r="AB397" i="7"/>
  <c r="AG397" i="7" s="1"/>
  <c r="AH429" i="7"/>
  <c r="AC429" i="7"/>
  <c r="AI429" i="7" s="1"/>
  <c r="AB429" i="7"/>
  <c r="AG429" i="7" s="1"/>
  <c r="AH461" i="7"/>
  <c r="AC461" i="7"/>
  <c r="AI461" i="7" s="1"/>
  <c r="AB461" i="7"/>
  <c r="AG461" i="7" s="1"/>
  <c r="AH493" i="7"/>
  <c r="AC493" i="7"/>
  <c r="AI493" i="7" s="1"/>
  <c r="AB493" i="7"/>
  <c r="AG493" i="7" s="1"/>
  <c r="AH375" i="7"/>
  <c r="AC375" i="7"/>
  <c r="AI375" i="7" s="1"/>
  <c r="AB375" i="7"/>
  <c r="AG375" i="7" s="1"/>
  <c r="AH548" i="7"/>
  <c r="AC548" i="7"/>
  <c r="AI548" i="7" s="1"/>
  <c r="AB548" i="7"/>
  <c r="AG548" i="7" s="1"/>
  <c r="AH516" i="7"/>
  <c r="AC516" i="7"/>
  <c r="AI516" i="7" s="1"/>
  <c r="AB516" i="7"/>
  <c r="AG516" i="7" s="1"/>
  <c r="AH484" i="7"/>
  <c r="AC484" i="7"/>
  <c r="AI484" i="7" s="1"/>
  <c r="AB484" i="7"/>
  <c r="AG484" i="7" s="1"/>
  <c r="AH452" i="7"/>
  <c r="AC452" i="7"/>
  <c r="AI452" i="7" s="1"/>
  <c r="AB452" i="7"/>
  <c r="AG452" i="7" s="1"/>
  <c r="AH420" i="7"/>
  <c r="AC420" i="7"/>
  <c r="AI420" i="7" s="1"/>
  <c r="AB420" i="7"/>
  <c r="AG420" i="7" s="1"/>
  <c r="AH388" i="7"/>
  <c r="AC388" i="7"/>
  <c r="AI388" i="7" s="1"/>
  <c r="AB388" i="7"/>
  <c r="AG388" i="7" s="1"/>
  <c r="AB364" i="7"/>
  <c r="AG364" i="7" s="1"/>
  <c r="AH364" i="7"/>
  <c r="AC364" i="7"/>
  <c r="AI364" i="7" s="1"/>
  <c r="AB332" i="7"/>
  <c r="AG332" i="7" s="1"/>
  <c r="AH332" i="7"/>
  <c r="AC332" i="7"/>
  <c r="AI332" i="7" s="1"/>
  <c r="AB300" i="7"/>
  <c r="AG300" i="7" s="1"/>
  <c r="AH300" i="7"/>
  <c r="AC300" i="7"/>
  <c r="AI300" i="7" s="1"/>
  <c r="AB365" i="7"/>
  <c r="AG365" i="7" s="1"/>
  <c r="AH365" i="7"/>
  <c r="AC365" i="7"/>
  <c r="AI365" i="7" s="1"/>
  <c r="AB333" i="7"/>
  <c r="AG333" i="7" s="1"/>
  <c r="AH333" i="7"/>
  <c r="AC333" i="7"/>
  <c r="AI333" i="7" s="1"/>
  <c r="AB301" i="7"/>
  <c r="AG301" i="7" s="1"/>
  <c r="AH301" i="7"/>
  <c r="AC301" i="7"/>
  <c r="AI301" i="7" s="1"/>
  <c r="AH278" i="7"/>
  <c r="AC278" i="7"/>
  <c r="AI278" i="7" s="1"/>
  <c r="AB278" i="7"/>
  <c r="AG278" i="7" s="1"/>
  <c r="AH246" i="7"/>
  <c r="AC246" i="7"/>
  <c r="AI246" i="7" s="1"/>
  <c r="AB246" i="7"/>
  <c r="AG246" i="7" s="1"/>
  <c r="AH214" i="7"/>
  <c r="AC214" i="7"/>
  <c r="AI214" i="7" s="1"/>
  <c r="AB214" i="7"/>
  <c r="AG214" i="7" s="1"/>
  <c r="AH182" i="7"/>
  <c r="AC182" i="7"/>
  <c r="AI182" i="7" s="1"/>
  <c r="AB182" i="7"/>
  <c r="AG182" i="7" s="1"/>
  <c r="AH255" i="7"/>
  <c r="AC255" i="7"/>
  <c r="AI255" i="7" s="1"/>
  <c r="AB255" i="7"/>
  <c r="AG255" i="7" s="1"/>
  <c r="AH223" i="7"/>
  <c r="AC223" i="7"/>
  <c r="AI223" i="7" s="1"/>
  <c r="AB223" i="7"/>
  <c r="AG223" i="7" s="1"/>
  <c r="AH191" i="7"/>
  <c r="AC191" i="7"/>
  <c r="AI191" i="7" s="1"/>
  <c r="AB191" i="7"/>
  <c r="AG191" i="7" s="1"/>
  <c r="AH523" i="7"/>
  <c r="AC523" i="7"/>
  <c r="AI523" i="7" s="1"/>
  <c r="AB523" i="7"/>
  <c r="AG523" i="7" s="1"/>
  <c r="AH539" i="7"/>
  <c r="AC539" i="7"/>
  <c r="AI539" i="7" s="1"/>
  <c r="AB539" i="7"/>
  <c r="AG539" i="7" s="1"/>
  <c r="AH555" i="7"/>
  <c r="AC555" i="7"/>
  <c r="AI555" i="7" s="1"/>
  <c r="AB555" i="7"/>
  <c r="AG555" i="7" s="1"/>
  <c r="AH572" i="7"/>
  <c r="AB572" i="7"/>
  <c r="AG572" i="7" s="1"/>
  <c r="AC572" i="7"/>
  <c r="AI572" i="7" s="1"/>
  <c r="AH588" i="7"/>
  <c r="AB588" i="7"/>
  <c r="AG588" i="7" s="1"/>
  <c r="AC588" i="7"/>
  <c r="AI588" i="7" s="1"/>
  <c r="AH604" i="7"/>
  <c r="AB604" i="7"/>
  <c r="AG604" i="7" s="1"/>
  <c r="AC604" i="7"/>
  <c r="AI604" i="7" s="1"/>
  <c r="AH620" i="7"/>
  <c r="AB620" i="7"/>
  <c r="AG620" i="7" s="1"/>
  <c r="AC620" i="7"/>
  <c r="AI620" i="7" s="1"/>
  <c r="AH419" i="7"/>
  <c r="AC419" i="7"/>
  <c r="AI419" i="7" s="1"/>
  <c r="AB419" i="7"/>
  <c r="AG419" i="7" s="1"/>
  <c r="AH451" i="7"/>
  <c r="AC451" i="7"/>
  <c r="AI451" i="7" s="1"/>
  <c r="AB451" i="7"/>
  <c r="AG451" i="7" s="1"/>
  <c r="AH483" i="7"/>
  <c r="AC483" i="7"/>
  <c r="AI483" i="7" s="1"/>
  <c r="AB483" i="7"/>
  <c r="AG483" i="7" s="1"/>
  <c r="AH385" i="7"/>
  <c r="AC385" i="7"/>
  <c r="AI385" i="7" s="1"/>
  <c r="AB385" i="7"/>
  <c r="AG385" i="7" s="1"/>
  <c r="AH358" i="7"/>
  <c r="AC358" i="7"/>
  <c r="AI358" i="7" s="1"/>
  <c r="AB358" i="7"/>
  <c r="AG358" i="7" s="1"/>
  <c r="AH326" i="7"/>
  <c r="AC326" i="7"/>
  <c r="AI326" i="7" s="1"/>
  <c r="AB326" i="7"/>
  <c r="AG326" i="7" s="1"/>
  <c r="AH294" i="7"/>
  <c r="AC294" i="7"/>
  <c r="AI294" i="7" s="1"/>
  <c r="AB294" i="7"/>
  <c r="AG294" i="7" s="1"/>
  <c r="AH256" i="7"/>
  <c r="AC256" i="7"/>
  <c r="AI256" i="7" s="1"/>
  <c r="AB256" i="7"/>
  <c r="AG256" i="7" s="1"/>
  <c r="AH224" i="7"/>
  <c r="AC224" i="7"/>
  <c r="AI224" i="7" s="1"/>
  <c r="AB224" i="7"/>
  <c r="AG224" i="7" s="1"/>
  <c r="AH192" i="7"/>
  <c r="AC192" i="7"/>
  <c r="AI192" i="7" s="1"/>
  <c r="AB192" i="7"/>
  <c r="AG192" i="7" s="1"/>
  <c r="AB401" i="7"/>
  <c r="AG401" i="7" s="1"/>
  <c r="AH401" i="7"/>
  <c r="AC401" i="7"/>
  <c r="AI401" i="7" s="1"/>
  <c r="AB433" i="7"/>
  <c r="AG433" i="7" s="1"/>
  <c r="AH433" i="7"/>
  <c r="AC433" i="7"/>
  <c r="AI433" i="7" s="1"/>
  <c r="AB465" i="7"/>
  <c r="AG465" i="7" s="1"/>
  <c r="AH465" i="7"/>
  <c r="AC465" i="7"/>
  <c r="AI465" i="7" s="1"/>
  <c r="AB497" i="7"/>
  <c r="AG497" i="7" s="1"/>
  <c r="AH497" i="7"/>
  <c r="AC497" i="7"/>
  <c r="AI497" i="7" s="1"/>
  <c r="AB371" i="7"/>
  <c r="AG371" i="7" s="1"/>
  <c r="AH371" i="7"/>
  <c r="AC371" i="7"/>
  <c r="AI371" i="7" s="1"/>
  <c r="AH360" i="7"/>
  <c r="AC360" i="7"/>
  <c r="AI360" i="7" s="1"/>
  <c r="AB360" i="7"/>
  <c r="AG360" i="7" s="1"/>
  <c r="AH328" i="7"/>
  <c r="AC328" i="7"/>
  <c r="AI328" i="7" s="1"/>
  <c r="AB328" i="7"/>
  <c r="AG328" i="7" s="1"/>
  <c r="AH296" i="7"/>
  <c r="AC296" i="7"/>
  <c r="AI296" i="7" s="1"/>
  <c r="AB296" i="7"/>
  <c r="AG296" i="7" s="1"/>
  <c r="AH361" i="7"/>
  <c r="AC361" i="7"/>
  <c r="AI361" i="7" s="1"/>
  <c r="AB361" i="7"/>
  <c r="AG361" i="7" s="1"/>
  <c r="AH329" i="7"/>
  <c r="AC329" i="7"/>
  <c r="AI329" i="7" s="1"/>
  <c r="AB329" i="7"/>
  <c r="AG329" i="7" s="1"/>
  <c r="AH297" i="7"/>
  <c r="AC297" i="7"/>
  <c r="AI297" i="7" s="1"/>
  <c r="AB297" i="7"/>
  <c r="AG297" i="7" s="1"/>
  <c r="AB274" i="7"/>
  <c r="AG274" i="7" s="1"/>
  <c r="AH274" i="7"/>
  <c r="AC274" i="7"/>
  <c r="AI274" i="7" s="1"/>
  <c r="AB242" i="7"/>
  <c r="AG242" i="7" s="1"/>
  <c r="AH242" i="7"/>
  <c r="AC242" i="7"/>
  <c r="AI242" i="7" s="1"/>
  <c r="AB210" i="7"/>
  <c r="AG210" i="7" s="1"/>
  <c r="AH210" i="7"/>
  <c r="AC210" i="7"/>
  <c r="AI210" i="7" s="1"/>
  <c r="AH267" i="7"/>
  <c r="AC267" i="7"/>
  <c r="AI267" i="7" s="1"/>
  <c r="AB267" i="7"/>
  <c r="AG267" i="7" s="1"/>
  <c r="AH235" i="7"/>
  <c r="AC235" i="7"/>
  <c r="AI235" i="7" s="1"/>
  <c r="AB235" i="7"/>
  <c r="AG235" i="7" s="1"/>
  <c r="AH203" i="7"/>
  <c r="AC203" i="7"/>
  <c r="AI203" i="7" s="1"/>
  <c r="AB203" i="7"/>
  <c r="AG203" i="7" s="1"/>
  <c r="AH178" i="7"/>
  <c r="AC178" i="7"/>
  <c r="AI178" i="7" s="1"/>
  <c r="AB178" i="7"/>
  <c r="AG178" i="7" s="1"/>
  <c r="AB513" i="7"/>
  <c r="AG513" i="7" s="1"/>
  <c r="AH513" i="7"/>
  <c r="AC513" i="7"/>
  <c r="AI513" i="7" s="1"/>
  <c r="AB529" i="7"/>
  <c r="AG529" i="7" s="1"/>
  <c r="AH529" i="7"/>
  <c r="AC529" i="7"/>
  <c r="AI529" i="7" s="1"/>
  <c r="AB545" i="7"/>
  <c r="AG545" i="7" s="1"/>
  <c r="AH545" i="7"/>
  <c r="AC545" i="7"/>
  <c r="AI545" i="7" s="1"/>
  <c r="AC561" i="7"/>
  <c r="AI561" i="7" s="1"/>
  <c r="AH561" i="7"/>
  <c r="AB561" i="7"/>
  <c r="AG561" i="7" s="1"/>
  <c r="AC578" i="7"/>
  <c r="AI578" i="7" s="1"/>
  <c r="AH578" i="7"/>
  <c r="AB578" i="7"/>
  <c r="AG578" i="7" s="1"/>
  <c r="AC594" i="7"/>
  <c r="AI594" i="7" s="1"/>
  <c r="AH594" i="7"/>
  <c r="AB594" i="7"/>
  <c r="AG594" i="7" s="1"/>
  <c r="AC610" i="7"/>
  <c r="AI610" i="7" s="1"/>
  <c r="AH610" i="7"/>
  <c r="AB610" i="7"/>
  <c r="AG610" i="7" s="1"/>
  <c r="AB399" i="7"/>
  <c r="AG399" i="7" s="1"/>
  <c r="AH399" i="7"/>
  <c r="AC399" i="7"/>
  <c r="AI399" i="7" s="1"/>
  <c r="AB431" i="7"/>
  <c r="AG431" i="7" s="1"/>
  <c r="AH431" i="7"/>
  <c r="AC431" i="7"/>
  <c r="AI431" i="7" s="1"/>
  <c r="AB463" i="7"/>
  <c r="AG463" i="7" s="1"/>
  <c r="AH463" i="7"/>
  <c r="AC463" i="7"/>
  <c r="AI463" i="7" s="1"/>
  <c r="AB495" i="7"/>
  <c r="AG495" i="7" s="1"/>
  <c r="AH495" i="7"/>
  <c r="AC495" i="7"/>
  <c r="AI495" i="7" s="1"/>
  <c r="AB373" i="7"/>
  <c r="AG373" i="7" s="1"/>
  <c r="AH373" i="7"/>
  <c r="AC373" i="7"/>
  <c r="AI373" i="7" s="1"/>
  <c r="AB546" i="7"/>
  <c r="AG546" i="7" s="1"/>
  <c r="AH546" i="7"/>
  <c r="AC546" i="7"/>
  <c r="AI546" i="7" s="1"/>
  <c r="AB514" i="7"/>
  <c r="AG514" i="7" s="1"/>
  <c r="AH514" i="7"/>
  <c r="AC514" i="7"/>
  <c r="AI514" i="7" s="1"/>
  <c r="AB482" i="7"/>
  <c r="AG482" i="7" s="1"/>
  <c r="AH482" i="7"/>
  <c r="AC482" i="7"/>
  <c r="AI482" i="7" s="1"/>
  <c r="AB450" i="7"/>
  <c r="AG450" i="7" s="1"/>
  <c r="AH450" i="7"/>
  <c r="AC450" i="7"/>
  <c r="AI450" i="7" s="1"/>
  <c r="AB418" i="7"/>
  <c r="AG418" i="7" s="1"/>
  <c r="AH418" i="7"/>
  <c r="AC418" i="7"/>
  <c r="AI418" i="7" s="1"/>
  <c r="AB386" i="7"/>
  <c r="AG386" i="7" s="1"/>
  <c r="AH386" i="7"/>
  <c r="AC386" i="7"/>
  <c r="AI386" i="7" s="1"/>
  <c r="AH362" i="7"/>
  <c r="AC362" i="7"/>
  <c r="AI362" i="7" s="1"/>
  <c r="AB362" i="7"/>
  <c r="AG362" i="7" s="1"/>
  <c r="AH330" i="7"/>
  <c r="AC330" i="7"/>
  <c r="AI330" i="7" s="1"/>
  <c r="AB330" i="7"/>
  <c r="AG330" i="7" s="1"/>
  <c r="AH298" i="7"/>
  <c r="AC298" i="7"/>
  <c r="AI298" i="7" s="1"/>
  <c r="AB298" i="7"/>
  <c r="AG298" i="7" s="1"/>
  <c r="AH363" i="7"/>
  <c r="AC363" i="7"/>
  <c r="AI363" i="7" s="1"/>
  <c r="AB363" i="7"/>
  <c r="AG363" i="7" s="1"/>
  <c r="AH331" i="7"/>
  <c r="AC331" i="7"/>
  <c r="AI331" i="7" s="1"/>
  <c r="AB331" i="7"/>
  <c r="AG331" i="7" s="1"/>
  <c r="AH299" i="7"/>
  <c r="AC299" i="7"/>
  <c r="AI299" i="7" s="1"/>
  <c r="AB299" i="7"/>
  <c r="AG299" i="7" s="1"/>
  <c r="AB276" i="7"/>
  <c r="AG276" i="7" s="1"/>
  <c r="AH276" i="7"/>
  <c r="AC276" i="7"/>
  <c r="AI276" i="7" s="1"/>
  <c r="AB244" i="7"/>
  <c r="AG244" i="7" s="1"/>
  <c r="AH244" i="7"/>
  <c r="AC244" i="7"/>
  <c r="AI244" i="7" s="1"/>
  <c r="AB212" i="7"/>
  <c r="AG212" i="7" s="1"/>
  <c r="AH212" i="7"/>
  <c r="AC212" i="7"/>
  <c r="AI212" i="7" s="1"/>
  <c r="AH269" i="7"/>
  <c r="AC269" i="7"/>
  <c r="AI269" i="7" s="1"/>
  <c r="AB269" i="7"/>
  <c r="AG269" i="7" s="1"/>
  <c r="AH237" i="7"/>
  <c r="AC237" i="7"/>
  <c r="AI237" i="7" s="1"/>
  <c r="AB237" i="7"/>
  <c r="AG237" i="7" s="1"/>
  <c r="AH205" i="7"/>
  <c r="AC205" i="7"/>
  <c r="AI205" i="7" s="1"/>
  <c r="AB205" i="7"/>
  <c r="AG205" i="7" s="1"/>
  <c r="AB180" i="7"/>
  <c r="AG180" i="7" s="1"/>
  <c r="AH180" i="7"/>
  <c r="AC180" i="7"/>
  <c r="AI180" i="7" s="1"/>
  <c r="AH577" i="7"/>
  <c r="AB577" i="7"/>
  <c r="AG577" i="7" s="1"/>
  <c r="AC577" i="7"/>
  <c r="AI577" i="7" s="1"/>
  <c r="AH593" i="7"/>
  <c r="AB593" i="7"/>
  <c r="AG593" i="7" s="1"/>
  <c r="AC593" i="7"/>
  <c r="AI593" i="7" s="1"/>
  <c r="AH609" i="7"/>
  <c r="AB609" i="7"/>
  <c r="AG609" i="7" s="1"/>
  <c r="AC609" i="7"/>
  <c r="AI609" i="7" s="1"/>
  <c r="AH389" i="7"/>
  <c r="AC389" i="7"/>
  <c r="AI389" i="7" s="1"/>
  <c r="AB389" i="7"/>
  <c r="AG389" i="7" s="1"/>
  <c r="AH421" i="7"/>
  <c r="AC421" i="7"/>
  <c r="AI421" i="7" s="1"/>
  <c r="AB421" i="7"/>
  <c r="AG421" i="7" s="1"/>
  <c r="AH453" i="7"/>
  <c r="AC453" i="7"/>
  <c r="AI453" i="7" s="1"/>
  <c r="AB453" i="7"/>
  <c r="AG453" i="7" s="1"/>
  <c r="AH485" i="7"/>
  <c r="AC485" i="7"/>
  <c r="AI485" i="7" s="1"/>
  <c r="AB485" i="7"/>
  <c r="AG485" i="7" s="1"/>
  <c r="AH383" i="7"/>
  <c r="AC383" i="7"/>
  <c r="AI383" i="7" s="1"/>
  <c r="AB383" i="7"/>
  <c r="AG383" i="7" s="1"/>
  <c r="AH540" i="7"/>
  <c r="AC540" i="7"/>
  <c r="AI540" i="7" s="1"/>
  <c r="AB540" i="7"/>
  <c r="AG540" i="7" s="1"/>
  <c r="AH508" i="7"/>
  <c r="AC508" i="7"/>
  <c r="AI508" i="7" s="1"/>
  <c r="AB508" i="7"/>
  <c r="AG508" i="7" s="1"/>
  <c r="AH476" i="7"/>
  <c r="AC476" i="7"/>
  <c r="AI476" i="7" s="1"/>
  <c r="AB476" i="7"/>
  <c r="AG476" i="7" s="1"/>
  <c r="AH444" i="7"/>
  <c r="AC444" i="7"/>
  <c r="AI444" i="7" s="1"/>
  <c r="AB444" i="7"/>
  <c r="AG444" i="7" s="1"/>
  <c r="AH412" i="7"/>
  <c r="AC412" i="7"/>
  <c r="AI412" i="7" s="1"/>
  <c r="AB412" i="7"/>
  <c r="AG412" i="7" s="1"/>
  <c r="AH380" i="7"/>
  <c r="AC380" i="7"/>
  <c r="AI380" i="7" s="1"/>
  <c r="AB380" i="7"/>
  <c r="AG380" i="7" s="1"/>
  <c r="AB340" i="7"/>
  <c r="AG340" i="7" s="1"/>
  <c r="AH340" i="7"/>
  <c r="AC340" i="7"/>
  <c r="AI340" i="7" s="1"/>
  <c r="AB308" i="7"/>
  <c r="AG308" i="7" s="1"/>
  <c r="AH308" i="7"/>
  <c r="AC308" i="7"/>
  <c r="AI308" i="7" s="1"/>
  <c r="AB357" i="7"/>
  <c r="AG357" i="7" s="1"/>
  <c r="AH357" i="7"/>
  <c r="AC357" i="7"/>
  <c r="AI357" i="7" s="1"/>
  <c r="AB325" i="7"/>
  <c r="AG325" i="7" s="1"/>
  <c r="AH325" i="7"/>
  <c r="AC325" i="7"/>
  <c r="AI325" i="7" s="1"/>
  <c r="AB293" i="7"/>
  <c r="AG293" i="7" s="1"/>
  <c r="AH293" i="7"/>
  <c r="AC293" i="7"/>
  <c r="AI293" i="7" s="1"/>
  <c r="AH254" i="7"/>
  <c r="AC254" i="7"/>
  <c r="AI254" i="7" s="1"/>
  <c r="AB254" i="7"/>
  <c r="AG254" i="7" s="1"/>
  <c r="AH222" i="7"/>
  <c r="AC222" i="7"/>
  <c r="AI222" i="7" s="1"/>
  <c r="AB222" i="7"/>
  <c r="AG222" i="7" s="1"/>
  <c r="AH190" i="7"/>
  <c r="AC190" i="7"/>
  <c r="AI190" i="7" s="1"/>
  <c r="AB190" i="7"/>
  <c r="AG190" i="7" s="1"/>
  <c r="AH247" i="7"/>
  <c r="AC247" i="7"/>
  <c r="AI247" i="7" s="1"/>
  <c r="AB247" i="7"/>
  <c r="AG247" i="7" s="1"/>
  <c r="AH215" i="7"/>
  <c r="AC215" i="7"/>
  <c r="AI215" i="7" s="1"/>
  <c r="AB215" i="7"/>
  <c r="AG215" i="7" s="1"/>
  <c r="AH183" i="7"/>
  <c r="AC183" i="7"/>
  <c r="AI183" i="7" s="1"/>
  <c r="AB183" i="7"/>
  <c r="AG183" i="7" s="1"/>
  <c r="AB179" i="7"/>
  <c r="AG179" i="7" s="1"/>
  <c r="AH179" i="7"/>
  <c r="AC179" i="7"/>
  <c r="AI179" i="7" s="1"/>
  <c r="AB534" i="7"/>
  <c r="AG534" i="7" s="1"/>
  <c r="AH534" i="7"/>
  <c r="AC534" i="7"/>
  <c r="AI534" i="7" s="1"/>
  <c r="AB502" i="7"/>
  <c r="AG502" i="7" s="1"/>
  <c r="AH502" i="7"/>
  <c r="AC502" i="7"/>
  <c r="AI502" i="7" s="1"/>
  <c r="AB470" i="7"/>
  <c r="AG470" i="7" s="1"/>
  <c r="AH470" i="7"/>
  <c r="AC470" i="7"/>
  <c r="AI470" i="7" s="1"/>
  <c r="AB438" i="7"/>
  <c r="AG438" i="7" s="1"/>
  <c r="AH438" i="7"/>
  <c r="AC438" i="7"/>
  <c r="AI438" i="7" s="1"/>
  <c r="AB406" i="7"/>
  <c r="AG406" i="7" s="1"/>
  <c r="AH406" i="7"/>
  <c r="AC406" i="7"/>
  <c r="AI406" i="7" s="1"/>
  <c r="AB374" i="7"/>
  <c r="AG374" i="7" s="1"/>
  <c r="AH374" i="7"/>
  <c r="AC374" i="7"/>
  <c r="AI374" i="7" s="1"/>
  <c r="AH351" i="7"/>
  <c r="AC351" i="7"/>
  <c r="AI351" i="7" s="1"/>
  <c r="AB351" i="7"/>
  <c r="AG351" i="7" s="1"/>
  <c r="AH319" i="7"/>
  <c r="AC319" i="7"/>
  <c r="AI319" i="7" s="1"/>
  <c r="AB319" i="7"/>
  <c r="AG319" i="7" s="1"/>
  <c r="AH287" i="7"/>
  <c r="AC287" i="7"/>
  <c r="AI287" i="7" s="1"/>
  <c r="AB287" i="7"/>
  <c r="AG287" i="7" s="1"/>
  <c r="AH257" i="7"/>
  <c r="AC257" i="7"/>
  <c r="AI257" i="7" s="1"/>
  <c r="AB257" i="7"/>
  <c r="AG257" i="7" s="1"/>
  <c r="AH225" i="7"/>
  <c r="AC225" i="7"/>
  <c r="AI225" i="7" s="1"/>
  <c r="AB225" i="7"/>
  <c r="AG225" i="7" s="1"/>
  <c r="AH193" i="7"/>
  <c r="AC193" i="7"/>
  <c r="AI193" i="7" s="1"/>
  <c r="AB193" i="7"/>
  <c r="AG193" i="7" s="1"/>
  <c r="AH571" i="7"/>
  <c r="AB571" i="7"/>
  <c r="AG571" i="7" s="1"/>
  <c r="AC571" i="7"/>
  <c r="AI571" i="7" s="1"/>
  <c r="AH587" i="7"/>
  <c r="AB587" i="7"/>
  <c r="AG587" i="7" s="1"/>
  <c r="AC587" i="7"/>
  <c r="AI587" i="7" s="1"/>
  <c r="AH603" i="7"/>
  <c r="AB603" i="7"/>
  <c r="AG603" i="7" s="1"/>
  <c r="AC603" i="7"/>
  <c r="AI603" i="7" s="1"/>
  <c r="AH619" i="7"/>
  <c r="AB619" i="7"/>
  <c r="AG619" i="7" s="1"/>
  <c r="AC619" i="7"/>
  <c r="AI619" i="7" s="1"/>
  <c r="AH552" i="7"/>
  <c r="AC552" i="7"/>
  <c r="AI552" i="7" s="1"/>
  <c r="AB552" i="7"/>
  <c r="AG552" i="7" s="1"/>
  <c r="AH520" i="7"/>
  <c r="AC520" i="7"/>
  <c r="AI520" i="7" s="1"/>
  <c r="AB520" i="7"/>
  <c r="AG520" i="7" s="1"/>
  <c r="AH488" i="7"/>
  <c r="AC488" i="7"/>
  <c r="AI488" i="7" s="1"/>
  <c r="AB488" i="7"/>
  <c r="AG488" i="7" s="1"/>
  <c r="AH456" i="7"/>
  <c r="AC456" i="7"/>
  <c r="AI456" i="7" s="1"/>
  <c r="AB456" i="7"/>
  <c r="AG456" i="7" s="1"/>
  <c r="AH424" i="7"/>
  <c r="AC424" i="7"/>
  <c r="AI424" i="7" s="1"/>
  <c r="AB424" i="7"/>
  <c r="AG424" i="7" s="1"/>
  <c r="AH392" i="7"/>
  <c r="AC392" i="7"/>
  <c r="AI392" i="7" s="1"/>
  <c r="AB392" i="7"/>
  <c r="AG392" i="7" s="1"/>
  <c r="AB337" i="7"/>
  <c r="AG337" i="7" s="1"/>
  <c r="AH337" i="7"/>
  <c r="AC337" i="7"/>
  <c r="AI337" i="7" s="1"/>
  <c r="AB305" i="7"/>
  <c r="AG305" i="7" s="1"/>
  <c r="AH305" i="7"/>
  <c r="AC305" i="7"/>
  <c r="AI305" i="7" s="1"/>
  <c r="AH266" i="7"/>
  <c r="AC266" i="7"/>
  <c r="AI266" i="7" s="1"/>
  <c r="AB266" i="7"/>
  <c r="AG266" i="7" s="1"/>
  <c r="AH234" i="7"/>
  <c r="AC234" i="7"/>
  <c r="AI234" i="7" s="1"/>
  <c r="AB234" i="7"/>
  <c r="AG234" i="7" s="1"/>
  <c r="AH202" i="7"/>
  <c r="AC202" i="7"/>
  <c r="AI202" i="7" s="1"/>
  <c r="AB202" i="7"/>
  <c r="AG202" i="7" s="1"/>
  <c r="AB275" i="7"/>
  <c r="AG275" i="7" s="1"/>
  <c r="AH275" i="7"/>
  <c r="AC275" i="7"/>
  <c r="AI275" i="7" s="1"/>
  <c r="AB243" i="7"/>
  <c r="AG243" i="7" s="1"/>
  <c r="AH243" i="7"/>
  <c r="AC243" i="7"/>
  <c r="AI243" i="7" s="1"/>
  <c r="AB211" i="7"/>
  <c r="AG211" i="7" s="1"/>
  <c r="AH211" i="7"/>
  <c r="AC211" i="7"/>
  <c r="AI211" i="7" s="1"/>
  <c r="AH4" i="7"/>
  <c r="AB4" i="7"/>
  <c r="AG4" i="7" s="1"/>
  <c r="AC4" i="7"/>
  <c r="AI4" i="7" s="1"/>
  <c r="AH16" i="7"/>
  <c r="AB16" i="7"/>
  <c r="AG16" i="7" s="1"/>
  <c r="AC16" i="7"/>
  <c r="AI16" i="7" s="1"/>
  <c r="AH28" i="7"/>
  <c r="AB28" i="7"/>
  <c r="AG28" i="7" s="1"/>
  <c r="AC28" i="7"/>
  <c r="AI28" i="7" s="1"/>
  <c r="AH44" i="7"/>
  <c r="AC44" i="7"/>
  <c r="AI44" i="7" s="1"/>
  <c r="AB44" i="7"/>
  <c r="AG44" i="7" s="1"/>
  <c r="AH55" i="7"/>
  <c r="AC55" i="7"/>
  <c r="AI55" i="7" s="1"/>
  <c r="AB55" i="7"/>
  <c r="AG55" i="7" s="1"/>
  <c r="AH71" i="7"/>
  <c r="AC71" i="7"/>
  <c r="AI71" i="7" s="1"/>
  <c r="AB71" i="7"/>
  <c r="AG71" i="7" s="1"/>
  <c r="AB82" i="7"/>
  <c r="AG82" i="7" s="1"/>
  <c r="AH82" i="7"/>
  <c r="AC82" i="7"/>
  <c r="AI82" i="7" s="1"/>
  <c r="AB98" i="7"/>
  <c r="AG98" i="7" s="1"/>
  <c r="AH98" i="7"/>
  <c r="AC98" i="7"/>
  <c r="AI98" i="7" s="1"/>
  <c r="AB114" i="7"/>
  <c r="AG114" i="7" s="1"/>
  <c r="AH114" i="7"/>
  <c r="AC114" i="7"/>
  <c r="AI114" i="7" s="1"/>
  <c r="AH135" i="7"/>
  <c r="AC135" i="7"/>
  <c r="AI135" i="7" s="1"/>
  <c r="AB135" i="7"/>
  <c r="AG135" i="7" s="1"/>
  <c r="AB151" i="7"/>
  <c r="AG151" i="7" s="1"/>
  <c r="AH151" i="7"/>
  <c r="AC151" i="7"/>
  <c r="AI151" i="7" s="1"/>
  <c r="AD167" i="7"/>
  <c r="AB167" i="7"/>
  <c r="AG167" i="7" s="1"/>
  <c r="AH167" i="7"/>
  <c r="AC167" i="7"/>
  <c r="AI167" i="7" s="1"/>
  <c r="AC15" i="7"/>
  <c r="AI15" i="7" s="1"/>
  <c r="AH15" i="7"/>
  <c r="AB15" i="7"/>
  <c r="AG15" i="7" s="1"/>
  <c r="AH27" i="7"/>
  <c r="AB27" i="7"/>
  <c r="AG27" i="7" s="1"/>
  <c r="AC27" i="7"/>
  <c r="AI27" i="7" s="1"/>
  <c r="AD35" i="7"/>
  <c r="AH35" i="7"/>
  <c r="AC35" i="7"/>
  <c r="AI35" i="7" s="1"/>
  <c r="AB35" i="7"/>
  <c r="AG35" i="7" s="1"/>
  <c r="AH64" i="7"/>
  <c r="AC64" i="7"/>
  <c r="AI64" i="7" s="1"/>
  <c r="AB64" i="7"/>
  <c r="AG64" i="7" s="1"/>
  <c r="AB85" i="7"/>
  <c r="AG85" i="7" s="1"/>
  <c r="AH85" i="7"/>
  <c r="AC85" i="7"/>
  <c r="AI85" i="7" s="1"/>
  <c r="AB101" i="7"/>
  <c r="AG101" i="7" s="1"/>
  <c r="AH101" i="7"/>
  <c r="AC101" i="7"/>
  <c r="AI101" i="7" s="1"/>
  <c r="AB117" i="7"/>
  <c r="AG117" i="7" s="1"/>
  <c r="AH117" i="7"/>
  <c r="AC117" i="7"/>
  <c r="AI117" i="7" s="1"/>
  <c r="AH37" i="7"/>
  <c r="AC37" i="7"/>
  <c r="AI37" i="7" s="1"/>
  <c r="AB37" i="7"/>
  <c r="AG37" i="7" s="1"/>
  <c r="AD58" i="7"/>
  <c r="AB58" i="7"/>
  <c r="AG58" i="7" s="1"/>
  <c r="AH58" i="7"/>
  <c r="AC58" i="7"/>
  <c r="AI58" i="7" s="1"/>
  <c r="AD74" i="7"/>
  <c r="AB74" i="7"/>
  <c r="AG74" i="7" s="1"/>
  <c r="AH74" i="7"/>
  <c r="AC74" i="7"/>
  <c r="AI74" i="7" s="1"/>
  <c r="AH79" i="7"/>
  <c r="AC79" i="7"/>
  <c r="AI79" i="7" s="1"/>
  <c r="AB79" i="7"/>
  <c r="AG79" i="7" s="1"/>
  <c r="AB95" i="7"/>
  <c r="AG95" i="7" s="1"/>
  <c r="AH95" i="7"/>
  <c r="AC95" i="7"/>
  <c r="AI95" i="7" s="1"/>
  <c r="AB111" i="7"/>
  <c r="AG111" i="7" s="1"/>
  <c r="AH111" i="7"/>
  <c r="AC111" i="7"/>
  <c r="AI111" i="7" s="1"/>
  <c r="AB127" i="7"/>
  <c r="AG127" i="7" s="1"/>
  <c r="AH127" i="7"/>
  <c r="AC127" i="7"/>
  <c r="AI127" i="7" s="1"/>
  <c r="AH134" i="7"/>
  <c r="AC134" i="7"/>
  <c r="AI134" i="7" s="1"/>
  <c r="AB134" i="7"/>
  <c r="AG134" i="7" s="1"/>
  <c r="AB150" i="7"/>
  <c r="AG150" i="7" s="1"/>
  <c r="AH150" i="7"/>
  <c r="AC150" i="7"/>
  <c r="AI150" i="7" s="1"/>
  <c r="AB166" i="7"/>
  <c r="AG166" i="7" s="1"/>
  <c r="AH166" i="7"/>
  <c r="AC166" i="7"/>
  <c r="AI166" i="7" s="1"/>
  <c r="AH42" i="7"/>
  <c r="AC42" i="7"/>
  <c r="AI42" i="7" s="1"/>
  <c r="AB42" i="7"/>
  <c r="AG42" i="7" s="1"/>
  <c r="AH61" i="7"/>
  <c r="AC61" i="7"/>
  <c r="AI61" i="7" s="1"/>
  <c r="AB61" i="7"/>
  <c r="AG61" i="7" s="1"/>
  <c r="AB77" i="7"/>
  <c r="AG77" i="7" s="1"/>
  <c r="AH77" i="7"/>
  <c r="AC77" i="7"/>
  <c r="AI77" i="7" s="1"/>
  <c r="AH88" i="7"/>
  <c r="AC88" i="7"/>
  <c r="AI88" i="7" s="1"/>
  <c r="AB88" i="7"/>
  <c r="AG88" i="7" s="1"/>
  <c r="AH104" i="7"/>
  <c r="AC104" i="7"/>
  <c r="AI104" i="7" s="1"/>
  <c r="AB104" i="7"/>
  <c r="AG104" i="7" s="1"/>
  <c r="AH120" i="7"/>
  <c r="AC120" i="7"/>
  <c r="AI120" i="7" s="1"/>
  <c r="AB120" i="7"/>
  <c r="AG120" i="7" s="1"/>
  <c r="AH133" i="7"/>
  <c r="AC133" i="7"/>
  <c r="AI133" i="7" s="1"/>
  <c r="AB133" i="7"/>
  <c r="AG133" i="7" s="1"/>
  <c r="AB149" i="7"/>
  <c r="AG149" i="7" s="1"/>
  <c r="AH149" i="7"/>
  <c r="AC149" i="7"/>
  <c r="AI149" i="7" s="1"/>
  <c r="AB165" i="7"/>
  <c r="AG165" i="7" s="1"/>
  <c r="AH165" i="7"/>
  <c r="AC165" i="7"/>
  <c r="AI165" i="7" s="1"/>
  <c r="AH140" i="7"/>
  <c r="AC140" i="7"/>
  <c r="AI140" i="7" s="1"/>
  <c r="AB140" i="7"/>
  <c r="AG140" i="7" s="1"/>
  <c r="AH156" i="7"/>
  <c r="AC156" i="7"/>
  <c r="AI156" i="7" s="1"/>
  <c r="AB156" i="7"/>
  <c r="AG156" i="7" s="1"/>
  <c r="AH565" i="7"/>
  <c r="AB565" i="7"/>
  <c r="AG565" i="7" s="1"/>
  <c r="AC565" i="7"/>
  <c r="AI565" i="7" s="1"/>
  <c r="AB8" i="7"/>
  <c r="AG8" i="7" s="1"/>
  <c r="AB5" i="7"/>
  <c r="AG5" i="7" s="1"/>
  <c r="AB13" i="7"/>
  <c r="AG13" i="7" s="1"/>
  <c r="AB17" i="7"/>
  <c r="AG17" i="7" s="1"/>
  <c r="AC54" i="7"/>
  <c r="AI54" i="7" s="1"/>
  <c r="AC78" i="7"/>
  <c r="AI78" i="7" s="1"/>
  <c r="AC86" i="7"/>
  <c r="AI86" i="7" s="1"/>
  <c r="AC94" i="7"/>
  <c r="AI94" i="7" s="1"/>
  <c r="AC102" i="7"/>
  <c r="AI102" i="7" s="1"/>
  <c r="AC110" i="7"/>
  <c r="AI110" i="7" s="1"/>
  <c r="AC118" i="7"/>
  <c r="AI118" i="7" s="1"/>
  <c r="AC91" i="7"/>
  <c r="AI91" i="7" s="1"/>
  <c r="AC131" i="7"/>
  <c r="AI131" i="7" s="1"/>
  <c r="AC146" i="7"/>
  <c r="AI146" i="7" s="1"/>
  <c r="AC154" i="7"/>
  <c r="AI154" i="7" s="1"/>
  <c r="AC162" i="7"/>
  <c r="AI162" i="7" s="1"/>
  <c r="AC170" i="7"/>
  <c r="AI170" i="7" s="1"/>
  <c r="AB6" i="7"/>
  <c r="AG6" i="7" s="1"/>
  <c r="AB14" i="7"/>
  <c r="AG14" i="7" s="1"/>
  <c r="AH14" i="7"/>
  <c r="AB11" i="7"/>
  <c r="AG11" i="7" s="1"/>
  <c r="AB26" i="7"/>
  <c r="AG26" i="7" s="1"/>
  <c r="AB23" i="7"/>
  <c r="AG23" i="7" s="1"/>
  <c r="AH23" i="7"/>
  <c r="AB30" i="7"/>
  <c r="AG30" i="7" s="1"/>
  <c r="AC38" i="7"/>
  <c r="AI38" i="7" s="1"/>
  <c r="AC46" i="7"/>
  <c r="AI46" i="7" s="1"/>
  <c r="AB31" i="7"/>
  <c r="AG31" i="7" s="1"/>
  <c r="AC39" i="7"/>
  <c r="AI39" i="7" s="1"/>
  <c r="AC47" i="7"/>
  <c r="AI47" i="7" s="1"/>
  <c r="AC57" i="7"/>
  <c r="AI57" i="7" s="1"/>
  <c r="AC65" i="7"/>
  <c r="AI65" i="7" s="1"/>
  <c r="AC73" i="7"/>
  <c r="AI73" i="7" s="1"/>
  <c r="AC76" i="7"/>
  <c r="AI76" i="7" s="1"/>
  <c r="AC84" i="7"/>
  <c r="AI84" i="7" s="1"/>
  <c r="AC92" i="7"/>
  <c r="AI92" i="7" s="1"/>
  <c r="AC100" i="7"/>
  <c r="AI100" i="7" s="1"/>
  <c r="AC108" i="7"/>
  <c r="AI108" i="7" s="1"/>
  <c r="AC116" i="7"/>
  <c r="AI116" i="7" s="1"/>
  <c r="AC89" i="7"/>
  <c r="AI89" i="7" s="1"/>
  <c r="AC137" i="7"/>
  <c r="AI137" i="7" s="1"/>
  <c r="AC144" i="7"/>
  <c r="AI144" i="7" s="1"/>
  <c r="AC152" i="7"/>
  <c r="AI152" i="7" s="1"/>
  <c r="AC160" i="7"/>
  <c r="AI160" i="7" s="1"/>
  <c r="AC168" i="7"/>
  <c r="AI168" i="7" s="1"/>
  <c r="AC527" i="7"/>
  <c r="AI527" i="7" s="1"/>
  <c r="AC543" i="7"/>
  <c r="AI543" i="7" s="1"/>
  <c r="AC559" i="7"/>
  <c r="AI559" i="7" s="1"/>
  <c r="AB576" i="7"/>
  <c r="AG576" i="7" s="1"/>
  <c r="AB592" i="7"/>
  <c r="AG592" i="7" s="1"/>
  <c r="AB608" i="7"/>
  <c r="AG608" i="7" s="1"/>
  <c r="AC395" i="7"/>
  <c r="AI395" i="7" s="1"/>
  <c r="AC427" i="7"/>
  <c r="AI427" i="7" s="1"/>
  <c r="AC459" i="7"/>
  <c r="AI459" i="7" s="1"/>
  <c r="AC491" i="7"/>
  <c r="AI491" i="7" s="1"/>
  <c r="AC377" i="7"/>
  <c r="AI377" i="7" s="1"/>
  <c r="AC542" i="7"/>
  <c r="AI542" i="7" s="1"/>
  <c r="AC510" i="7"/>
  <c r="AI510" i="7" s="1"/>
  <c r="AC478" i="7"/>
  <c r="AI478" i="7" s="1"/>
  <c r="AC446" i="7"/>
  <c r="AI446" i="7" s="1"/>
  <c r="AC414" i="7"/>
  <c r="AI414" i="7" s="1"/>
  <c r="AC382" i="7"/>
  <c r="AI382" i="7" s="1"/>
  <c r="AC350" i="7"/>
  <c r="AI350" i="7" s="1"/>
  <c r="AC318" i="7"/>
  <c r="AI318" i="7" s="1"/>
  <c r="AC286" i="7"/>
  <c r="AI286" i="7" s="1"/>
  <c r="AC343" i="7"/>
  <c r="AI343" i="7" s="1"/>
  <c r="AC311" i="7"/>
  <c r="AI311" i="7" s="1"/>
  <c r="AC279" i="7"/>
  <c r="AI279" i="7" s="1"/>
  <c r="AC248" i="7"/>
  <c r="AI248" i="7" s="1"/>
  <c r="AC216" i="7"/>
  <c r="AI216" i="7" s="1"/>
  <c r="AC184" i="7"/>
  <c r="AI184" i="7" s="1"/>
  <c r="AC249" i="7"/>
  <c r="AI249" i="7" s="1"/>
  <c r="AC217" i="7"/>
  <c r="AI217" i="7" s="1"/>
  <c r="AC185" i="7"/>
  <c r="AI185" i="7" s="1"/>
  <c r="AB567" i="7"/>
  <c r="AG567" i="7" s="1"/>
  <c r="AB583" i="7"/>
  <c r="AG583" i="7" s="1"/>
  <c r="AB599" i="7"/>
  <c r="AG599" i="7" s="1"/>
  <c r="AB615" i="7"/>
  <c r="AG615" i="7" s="1"/>
  <c r="AC409" i="7"/>
  <c r="AI409" i="7" s="1"/>
  <c r="AC441" i="7"/>
  <c r="AI441" i="7" s="1"/>
  <c r="AC473" i="7"/>
  <c r="AI473" i="7" s="1"/>
  <c r="AC505" i="7"/>
  <c r="AI505" i="7" s="1"/>
  <c r="AB560" i="7"/>
  <c r="AG560" i="7" s="1"/>
  <c r="AC528" i="7"/>
  <c r="AI528" i="7" s="1"/>
  <c r="AC496" i="7"/>
  <c r="AI496" i="7" s="1"/>
  <c r="AC480" i="7"/>
  <c r="AI480" i="7" s="1"/>
  <c r="AB464" i="7"/>
  <c r="AG464" i="7" s="1"/>
  <c r="AH448" i="7"/>
  <c r="AC416" i="7"/>
  <c r="AI416" i="7" s="1"/>
  <c r="AB400" i="7"/>
  <c r="AG400" i="7" s="1"/>
  <c r="AH384" i="7"/>
  <c r="AC352" i="7"/>
  <c r="AI352" i="7" s="1"/>
  <c r="AB336" i="7"/>
  <c r="AG336" i="7" s="1"/>
  <c r="AH320" i="7"/>
  <c r="AC288" i="7"/>
  <c r="AI288" i="7" s="1"/>
  <c r="AD525" i="7"/>
  <c r="AD557" i="7"/>
  <c r="AD590" i="7"/>
  <c r="AD391" i="7"/>
  <c r="AD455" i="7"/>
  <c r="AD381" i="7"/>
  <c r="AD506" i="7"/>
  <c r="AD442" i="7"/>
  <c r="AD378" i="7"/>
  <c r="AD306" i="7"/>
  <c r="AD355" i="7"/>
  <c r="AD323" i="7"/>
  <c r="AD252" i="7"/>
  <c r="AD261" i="7"/>
  <c r="AD197" i="7"/>
  <c r="AD581" i="7"/>
  <c r="AD613" i="7"/>
  <c r="AD445" i="7"/>
  <c r="AD509" i="7"/>
  <c r="AD532" i="7"/>
  <c r="AD468" i="7"/>
  <c r="AD404" i="7"/>
  <c r="AD284" i="7"/>
  <c r="AD285" i="7"/>
  <c r="AD230" i="7"/>
  <c r="AD271" i="7"/>
  <c r="AD207" i="7"/>
  <c r="AD531" i="7"/>
  <c r="AD563" i="7"/>
  <c r="AD596" i="7"/>
  <c r="AD403" i="7"/>
  <c r="AD467" i="7"/>
  <c r="AD369" i="7"/>
  <c r="AD510" i="7"/>
  <c r="AD446" i="7"/>
  <c r="AD382" i="7"/>
  <c r="AD310" i="7"/>
  <c r="AD359" i="7"/>
  <c r="AD327" i="7"/>
  <c r="AD272" i="7"/>
  <c r="AD208" i="7"/>
  <c r="AD233" i="7"/>
  <c r="AD176" i="7"/>
  <c r="AD583" i="7"/>
  <c r="AD615" i="7"/>
  <c r="AD449" i="7"/>
  <c r="AD387" i="7"/>
  <c r="AD528" i="7"/>
  <c r="AD464" i="7"/>
  <c r="AD400" i="7"/>
  <c r="AD280" i="7"/>
  <c r="AD281" i="7"/>
  <c r="AD226" i="7"/>
  <c r="AD251" i="7"/>
  <c r="AD219" i="7"/>
  <c r="AD187" i="7"/>
  <c r="AD175" i="7"/>
  <c r="AD521" i="7"/>
  <c r="AD537" i="7"/>
  <c r="AD553" i="7"/>
  <c r="AD570" i="7"/>
  <c r="AD586" i="7"/>
  <c r="AD602" i="7"/>
  <c r="AD618" i="7"/>
  <c r="AD415" i="7"/>
  <c r="AD447" i="7"/>
  <c r="AD479" i="7"/>
  <c r="AD511" i="7"/>
  <c r="AD562" i="7"/>
  <c r="AD530" i="7"/>
  <c r="AD498" i="7"/>
  <c r="AD466" i="7"/>
  <c r="AD434" i="7"/>
  <c r="AD402" i="7"/>
  <c r="AD370" i="7"/>
  <c r="AD346" i="7"/>
  <c r="AD314" i="7"/>
  <c r="AD282" i="7"/>
  <c r="AD347" i="7"/>
  <c r="AD315" i="7"/>
  <c r="AD283" i="7"/>
  <c r="AD260" i="7"/>
  <c r="AD228" i="7"/>
  <c r="AD196" i="7"/>
  <c r="AD253" i="7"/>
  <c r="AD221" i="7"/>
  <c r="AD189" i="7"/>
  <c r="AD569" i="7"/>
  <c r="AD585" i="7"/>
  <c r="AD601" i="7"/>
  <c r="AD617" i="7"/>
  <c r="AD405" i="7"/>
  <c r="AD437" i="7"/>
  <c r="AD469" i="7"/>
  <c r="AD501" i="7"/>
  <c r="AD556" i="7"/>
  <c r="AD524" i="7"/>
  <c r="AD492" i="7"/>
  <c r="AD460" i="7"/>
  <c r="AD428" i="7"/>
  <c r="AD396" i="7"/>
  <c r="AD356" i="7"/>
  <c r="AD324" i="7"/>
  <c r="AD292" i="7"/>
  <c r="AD341" i="7"/>
  <c r="AD309" i="7"/>
  <c r="AD270" i="7"/>
  <c r="AD238" i="7"/>
  <c r="AD206" i="7"/>
  <c r="AD263" i="7"/>
  <c r="AD231" i="7"/>
  <c r="AD199" i="7"/>
  <c r="AD174" i="7"/>
  <c r="AD519" i="7"/>
  <c r="AD535" i="7"/>
  <c r="AD551" i="7"/>
  <c r="AD568" i="7"/>
  <c r="AD584" i="7"/>
  <c r="AD600" i="7"/>
  <c r="AD616" i="7"/>
  <c r="AD411" i="7"/>
  <c r="AD443" i="7"/>
  <c r="AD475" i="7"/>
  <c r="AD507" i="7"/>
  <c r="AD550" i="7"/>
  <c r="AD518" i="7"/>
  <c r="AD486" i="7"/>
  <c r="AD454" i="7"/>
  <c r="AD422" i="7"/>
  <c r="AD390" i="7"/>
  <c r="AD366" i="7"/>
  <c r="AD334" i="7"/>
  <c r="AD302" i="7"/>
  <c r="AD367" i="7"/>
  <c r="AD335" i="7"/>
  <c r="AD303" i="7"/>
  <c r="AD264" i="7"/>
  <c r="AD232" i="7"/>
  <c r="AD200" i="7"/>
  <c r="AD273" i="7"/>
  <c r="AD241" i="7"/>
  <c r="AD209" i="7"/>
  <c r="AD173" i="7"/>
  <c r="AD579" i="7"/>
  <c r="AD595" i="7"/>
  <c r="AD611" i="7"/>
  <c r="AD393" i="7"/>
  <c r="AD425" i="7"/>
  <c r="AD457" i="7"/>
  <c r="AD489" i="7"/>
  <c r="AD379" i="7"/>
  <c r="AD536" i="7"/>
  <c r="AD504" i="7"/>
  <c r="AD472" i="7"/>
  <c r="AD440" i="7"/>
  <c r="AD408" i="7"/>
  <c r="AD376" i="7"/>
  <c r="AD336" i="7"/>
  <c r="AD304" i="7"/>
  <c r="AD353" i="7"/>
  <c r="AD321" i="7"/>
  <c r="AD289" i="7"/>
  <c r="AD250" i="7"/>
  <c r="AD218" i="7"/>
  <c r="AD186" i="7"/>
  <c r="AD259" i="7"/>
  <c r="AD227" i="7"/>
  <c r="AD195" i="7"/>
  <c r="AD25" i="7"/>
  <c r="AD63" i="7"/>
  <c r="AD54" i="7"/>
  <c r="AD90" i="7"/>
  <c r="AD91" i="7"/>
  <c r="AD123" i="7"/>
  <c r="AD143" i="7"/>
  <c r="AD159" i="7"/>
  <c r="AD146" i="7"/>
  <c r="AD162" i="7"/>
  <c r="AD6" i="7"/>
  <c r="AD7" i="7"/>
  <c r="AD18" i="7"/>
  <c r="AD19" i="7"/>
  <c r="AD30" i="7"/>
  <c r="AD43" i="7"/>
  <c r="AD65" i="7"/>
  <c r="AD56" i="7"/>
  <c r="AD92" i="7"/>
  <c r="AD124" i="7"/>
  <c r="AD125" i="7"/>
  <c r="AD137" i="7"/>
  <c r="AD144" i="7"/>
  <c r="AD160" i="7"/>
  <c r="AD171" i="7"/>
  <c r="AD40" i="7"/>
  <c r="AD29" i="7"/>
  <c r="AD67" i="7"/>
  <c r="AD51" i="7"/>
  <c r="AD66" i="7"/>
  <c r="AD78" i="7"/>
  <c r="AD126" i="7"/>
  <c r="AD87" i="7"/>
  <c r="AD103" i="7"/>
  <c r="AD131" i="7"/>
  <c r="AD147" i="7"/>
  <c r="AD163" i="7"/>
  <c r="AD142" i="7"/>
  <c r="AD39" i="7"/>
  <c r="AD53" i="7"/>
  <c r="AD52" i="7"/>
  <c r="AD68" i="7"/>
  <c r="AD80" i="7"/>
  <c r="AD112" i="7"/>
  <c r="AD128" i="7"/>
  <c r="AD89" i="7"/>
  <c r="AD141" i="7"/>
  <c r="AD132" i="7"/>
  <c r="AD148" i="7"/>
  <c r="AD164" i="7"/>
  <c r="AD130" i="7"/>
  <c r="AD96" i="7"/>
  <c r="AD119" i="7"/>
  <c r="AD158" i="7"/>
  <c r="AD94" i="7"/>
  <c r="AD21" i="7"/>
  <c r="AD108" i="7"/>
  <c r="AD45" i="7"/>
  <c r="AD12" i="7"/>
  <c r="AD153" i="7"/>
  <c r="AD121" i="7"/>
  <c r="AD541" i="7"/>
  <c r="AD574" i="7"/>
  <c r="AD606" i="7"/>
  <c r="AD423" i="7"/>
  <c r="AD487" i="7"/>
  <c r="AD538" i="7"/>
  <c r="AD474" i="7"/>
  <c r="AD410" i="7"/>
  <c r="AD338" i="7"/>
  <c r="AD291" i="7"/>
  <c r="AD220" i="7"/>
  <c r="AD188" i="7"/>
  <c r="AD229" i="7"/>
  <c r="AD597" i="7"/>
  <c r="AD413" i="7"/>
  <c r="AD477" i="7"/>
  <c r="AD564" i="7"/>
  <c r="AD500" i="7"/>
  <c r="AD436" i="7"/>
  <c r="AD372" i="7"/>
  <c r="AD348" i="7"/>
  <c r="AD316" i="7"/>
  <c r="AD349" i="7"/>
  <c r="AD317" i="7"/>
  <c r="AD262" i="7"/>
  <c r="AD198" i="7"/>
  <c r="AD239" i="7"/>
  <c r="AD515" i="7"/>
  <c r="AD547" i="7"/>
  <c r="AD580" i="7"/>
  <c r="AD612" i="7"/>
  <c r="AD435" i="7"/>
  <c r="AD499" i="7"/>
  <c r="AD542" i="7"/>
  <c r="AD478" i="7"/>
  <c r="AD414" i="7"/>
  <c r="AD342" i="7"/>
  <c r="AD295" i="7"/>
  <c r="AD240" i="7"/>
  <c r="AD265" i="7"/>
  <c r="AD201" i="7"/>
  <c r="AD567" i="7"/>
  <c r="AD599" i="7"/>
  <c r="AD417" i="7"/>
  <c r="AD481" i="7"/>
  <c r="AD560" i="7"/>
  <c r="AD496" i="7"/>
  <c r="AD432" i="7"/>
  <c r="AD368" i="7"/>
  <c r="AD344" i="7"/>
  <c r="AD312" i="7"/>
  <c r="AD345" i="7"/>
  <c r="AD313" i="7"/>
  <c r="AD258" i="7"/>
  <c r="AD194" i="7"/>
  <c r="AD517" i="7"/>
  <c r="AD533" i="7"/>
  <c r="AD549" i="7"/>
  <c r="AD566" i="7"/>
  <c r="AD582" i="7"/>
  <c r="AD598" i="7"/>
  <c r="AD614" i="7"/>
  <c r="AD407" i="7"/>
  <c r="AD439" i="7"/>
  <c r="AD471" i="7"/>
  <c r="AD503" i="7"/>
  <c r="AD554" i="7"/>
  <c r="AD522" i="7"/>
  <c r="AD490" i="7"/>
  <c r="AD458" i="7"/>
  <c r="AD426" i="7"/>
  <c r="AD394" i="7"/>
  <c r="AD354" i="7"/>
  <c r="AD322" i="7"/>
  <c r="AD290" i="7"/>
  <c r="AD339" i="7"/>
  <c r="AD307" i="7"/>
  <c r="AD268" i="7"/>
  <c r="AD236" i="7"/>
  <c r="AD204" i="7"/>
  <c r="AD277" i="7"/>
  <c r="AD245" i="7"/>
  <c r="AD213" i="7"/>
  <c r="AD172" i="7"/>
  <c r="AD573" i="7"/>
  <c r="AD589" i="7"/>
  <c r="AD605" i="7"/>
  <c r="AD397" i="7"/>
  <c r="AD429" i="7"/>
  <c r="AD461" i="7"/>
  <c r="AD493" i="7"/>
  <c r="AD375" i="7"/>
  <c r="AD548" i="7"/>
  <c r="AD516" i="7"/>
  <c r="AD484" i="7"/>
  <c r="AD452" i="7"/>
  <c r="AD420" i="7"/>
  <c r="AD388" i="7"/>
  <c r="AD364" i="7"/>
  <c r="AD332" i="7"/>
  <c r="AD300" i="7"/>
  <c r="AD365" i="7"/>
  <c r="AD333" i="7"/>
  <c r="AD301" i="7"/>
  <c r="AD278" i="7"/>
  <c r="AD246" i="7"/>
  <c r="AD214" i="7"/>
  <c r="AD182" i="7"/>
  <c r="AD255" i="7"/>
  <c r="AD223" i="7"/>
  <c r="AD191" i="7"/>
  <c r="AD523" i="7"/>
  <c r="AD539" i="7"/>
  <c r="AD555" i="7"/>
  <c r="AD572" i="7"/>
  <c r="AD588" i="7"/>
  <c r="AD604" i="7"/>
  <c r="AD620" i="7"/>
  <c r="AD419" i="7"/>
  <c r="AD451" i="7"/>
  <c r="AD483" i="7"/>
  <c r="AD385" i="7"/>
  <c r="AD558" i="7"/>
  <c r="AD526" i="7"/>
  <c r="AD494" i="7"/>
  <c r="AD462" i="7"/>
  <c r="AD430" i="7"/>
  <c r="AD398" i="7"/>
  <c r="AD358" i="7"/>
  <c r="AD326" i="7"/>
  <c r="AD294" i="7"/>
  <c r="AD343" i="7"/>
  <c r="AD311" i="7"/>
  <c r="AD279" i="7"/>
  <c r="AD256" i="7"/>
  <c r="AD224" i="7"/>
  <c r="AD192" i="7"/>
  <c r="AD249" i="7"/>
  <c r="AD217" i="7"/>
  <c r="AD185" i="7"/>
  <c r="AD181" i="7"/>
  <c r="AD575" i="7"/>
  <c r="AD591" i="7"/>
  <c r="AD607" i="7"/>
  <c r="AD401" i="7"/>
  <c r="AD433" i="7"/>
  <c r="AD465" i="7"/>
  <c r="AD497" i="7"/>
  <c r="AD371" i="7"/>
  <c r="AD544" i="7"/>
  <c r="AD512" i="7"/>
  <c r="AD480" i="7"/>
  <c r="AD448" i="7"/>
  <c r="AD416" i="7"/>
  <c r="AD384" i="7"/>
  <c r="AD360" i="7"/>
  <c r="AD328" i="7"/>
  <c r="AD296" i="7"/>
  <c r="AD361" i="7"/>
  <c r="AD329" i="7"/>
  <c r="AD297" i="7"/>
  <c r="AD274" i="7"/>
  <c r="AD242" i="7"/>
  <c r="AD210" i="7"/>
  <c r="AD267" i="7"/>
  <c r="AD235" i="7"/>
  <c r="AD203" i="7"/>
  <c r="AD513" i="7"/>
  <c r="AD529" i="7"/>
  <c r="AD545" i="7"/>
  <c r="AD561" i="7"/>
  <c r="AD578" i="7"/>
  <c r="AD594" i="7"/>
  <c r="AD610" i="7"/>
  <c r="AD399" i="7"/>
  <c r="AD431" i="7"/>
  <c r="AD463" i="7"/>
  <c r="AD495" i="7"/>
  <c r="AD373" i="7"/>
  <c r="AD546" i="7"/>
  <c r="AD514" i="7"/>
  <c r="AD482" i="7"/>
  <c r="AD450" i="7"/>
  <c r="AD418" i="7"/>
  <c r="AD386" i="7"/>
  <c r="AD362" i="7"/>
  <c r="AD330" i="7"/>
  <c r="AD298" i="7"/>
  <c r="AD363" i="7"/>
  <c r="AD331" i="7"/>
  <c r="AD299" i="7"/>
  <c r="AD276" i="7"/>
  <c r="AD244" i="7"/>
  <c r="AD212" i="7"/>
  <c r="AD269" i="7"/>
  <c r="AD237" i="7"/>
  <c r="AD205" i="7"/>
  <c r="AD180" i="7"/>
  <c r="AD577" i="7"/>
  <c r="AD593" i="7"/>
  <c r="AD609" i="7"/>
  <c r="AD389" i="7"/>
  <c r="AD421" i="7"/>
  <c r="AD453" i="7"/>
  <c r="AD485" i="7"/>
  <c r="AD383" i="7"/>
  <c r="AD540" i="7"/>
  <c r="AD508" i="7"/>
  <c r="AD476" i="7"/>
  <c r="AD444" i="7"/>
  <c r="AD412" i="7"/>
  <c r="AD380" i="7"/>
  <c r="AD340" i="7"/>
  <c r="AD308" i="7"/>
  <c r="AD357" i="7"/>
  <c r="AD325" i="7"/>
  <c r="AD293" i="7"/>
  <c r="AD254" i="7"/>
  <c r="AD222" i="7"/>
  <c r="AD190" i="7"/>
  <c r="AD247" i="7"/>
  <c r="AD215" i="7"/>
  <c r="AD183" i="7"/>
  <c r="AD179" i="7"/>
  <c r="AD527" i="7"/>
  <c r="AD543" i="7"/>
  <c r="AD559" i="7"/>
  <c r="AD576" i="7"/>
  <c r="AD592" i="7"/>
  <c r="AD608" i="7"/>
  <c r="AD395" i="7"/>
  <c r="AD427" i="7"/>
  <c r="AD459" i="7"/>
  <c r="AD491" i="7"/>
  <c r="AD377" i="7"/>
  <c r="AD534" i="7"/>
  <c r="AD502" i="7"/>
  <c r="AD470" i="7"/>
  <c r="AD438" i="7"/>
  <c r="AD406" i="7"/>
  <c r="AD374" i="7"/>
  <c r="AD350" i="7"/>
  <c r="AD318" i="7"/>
  <c r="AD286" i="7"/>
  <c r="AD351" i="7"/>
  <c r="AD319" i="7"/>
  <c r="AD287" i="7"/>
  <c r="AD248" i="7"/>
  <c r="AD216" i="7"/>
  <c r="AD184" i="7"/>
  <c r="AD257" i="7"/>
  <c r="AD225" i="7"/>
  <c r="AD193" i="7"/>
  <c r="AD571" i="7"/>
  <c r="AD587" i="7"/>
  <c r="AD603" i="7"/>
  <c r="AD619" i="7"/>
  <c r="AD409" i="7"/>
  <c r="AD441" i="7"/>
  <c r="AD473" i="7"/>
  <c r="AD505" i="7"/>
  <c r="AD552" i="7"/>
  <c r="AD520" i="7"/>
  <c r="AD488" i="7"/>
  <c r="AD456" i="7"/>
  <c r="AD424" i="7"/>
  <c r="AD392" i="7"/>
  <c r="AD352" i="7"/>
  <c r="AD320" i="7"/>
  <c r="AD288" i="7"/>
  <c r="AD337" i="7"/>
  <c r="AD305" i="7"/>
  <c r="AD266" i="7"/>
  <c r="AD234" i="7"/>
  <c r="AD202" i="7"/>
  <c r="AD275" i="7"/>
  <c r="AD243" i="7"/>
  <c r="AD211" i="7"/>
  <c r="AD4" i="7"/>
  <c r="AD5" i="7"/>
  <c r="AD16" i="7"/>
  <c r="AD17" i="7"/>
  <c r="AD28" i="7"/>
  <c r="AD44" i="7"/>
  <c r="AD41" i="7"/>
  <c r="AD55" i="7"/>
  <c r="AD62" i="7"/>
  <c r="AD98" i="7"/>
  <c r="AD114" i="7"/>
  <c r="AD99" i="7"/>
  <c r="AD115" i="7"/>
  <c r="AD135" i="7"/>
  <c r="AD151" i="7"/>
  <c r="AD138" i="7"/>
  <c r="AD15" i="7"/>
  <c r="AD26" i="7"/>
  <c r="AD27" i="7"/>
  <c r="AD64" i="7"/>
  <c r="AD100" i="7"/>
  <c r="AD116" i="7"/>
  <c r="AD101" i="7"/>
  <c r="AD145" i="7"/>
  <c r="AD161" i="7"/>
  <c r="AD136" i="7"/>
  <c r="AD152" i="7"/>
  <c r="AD8" i="7"/>
  <c r="AD20" i="7"/>
  <c r="AD32" i="7"/>
  <c r="AD75" i="7"/>
  <c r="AD102" i="7"/>
  <c r="AD79" i="7"/>
  <c r="AD111" i="7"/>
  <c r="AD127" i="7"/>
  <c r="AD139" i="7"/>
  <c r="AD134" i="7"/>
  <c r="AD150" i="7"/>
  <c r="AD42" i="7"/>
  <c r="AD31" i="7"/>
  <c r="AD61" i="7"/>
  <c r="AD77" i="7"/>
  <c r="AD76" i="7"/>
  <c r="AD88" i="7"/>
  <c r="AD104" i="7"/>
  <c r="AD97" i="7"/>
  <c r="AD113" i="7"/>
  <c r="AD133" i="7"/>
  <c r="AD149" i="7"/>
  <c r="AD140" i="7"/>
  <c r="AD565" i="7"/>
  <c r="AD60" i="7"/>
  <c r="AD82" i="7"/>
  <c r="AD169" i="7"/>
  <c r="AD48" i="7"/>
  <c r="AD10" i="7"/>
  <c r="AD70" i="7"/>
  <c r="AD37" i="7"/>
  <c r="AD83" i="7"/>
  <c r="AD177" i="7"/>
  <c r="AD86" i="7"/>
  <c r="AD109" i="7"/>
  <c r="AD165" i="7"/>
  <c r="AD106" i="7"/>
  <c r="AD49" i="7"/>
  <c r="AD155" i="7"/>
  <c r="AD117" i="7"/>
  <c r="AD71" i="7"/>
  <c r="AD33" i="7"/>
  <c r="AJ3" i="7"/>
  <c r="AD3" i="7"/>
  <c r="A15" i="1" l="1"/>
  <c r="A36" i="1"/>
  <c r="A11" i="1"/>
  <c r="A120" i="1"/>
  <c r="A158" i="1"/>
  <c r="AK599" i="7"/>
  <c r="AK11" i="7"/>
  <c r="AK13" i="7"/>
  <c r="AK30" i="7"/>
  <c r="AK416" i="7"/>
  <c r="AK576" i="7"/>
  <c r="AK8" i="7"/>
  <c r="AK432" i="7"/>
  <c r="AK26" i="7"/>
  <c r="AK304" i="7"/>
  <c r="A256" i="1"/>
  <c r="A96" i="1"/>
  <c r="A229" i="1"/>
  <c r="A286" i="1"/>
  <c r="E90" i="1"/>
  <c r="E37" i="1"/>
  <c r="E271" i="1"/>
  <c r="A119" i="1"/>
  <c r="A295" i="1"/>
  <c r="A5" i="1"/>
  <c r="A167" i="1"/>
  <c r="A115" i="1"/>
  <c r="A44" i="1"/>
  <c r="A103" i="1"/>
  <c r="A153" i="1"/>
  <c r="A43" i="1"/>
  <c r="A245" i="1"/>
  <c r="A322" i="1"/>
  <c r="A35" i="1"/>
  <c r="A88" i="1"/>
  <c r="A84" i="1"/>
  <c r="A106" i="1"/>
  <c r="A136" i="1"/>
  <c r="A22" i="1"/>
  <c r="A102" i="1"/>
  <c r="A117" i="1"/>
  <c r="A30" i="1"/>
  <c r="A204" i="1"/>
  <c r="A259" i="1"/>
  <c r="A320" i="1"/>
  <c r="A224" i="1"/>
  <c r="A271" i="1"/>
  <c r="A332" i="1"/>
  <c r="A244" i="1"/>
  <c r="A219" i="1"/>
  <c r="A296" i="1"/>
  <c r="A216" i="1"/>
  <c r="A215" i="1"/>
  <c r="A292" i="1"/>
  <c r="A314" i="1"/>
  <c r="A241" i="1"/>
  <c r="A222" i="1"/>
  <c r="A23" i="1"/>
  <c r="A134" i="1"/>
  <c r="A55" i="1"/>
  <c r="A128" i="1"/>
  <c r="A162" i="1"/>
  <c r="A45" i="1"/>
  <c r="A161" i="1"/>
  <c r="A197" i="1"/>
  <c r="A305" i="1"/>
  <c r="A201" i="1"/>
  <c r="A294" i="1"/>
  <c r="A317" i="1"/>
  <c r="A189" i="1"/>
  <c r="A274" i="1"/>
  <c r="A287" i="1"/>
  <c r="E135" i="1"/>
  <c r="E113" i="1"/>
  <c r="E217" i="1"/>
  <c r="E333" i="1"/>
  <c r="E205" i="1"/>
  <c r="E212" i="1"/>
  <c r="E280" i="1"/>
  <c r="E235" i="1"/>
  <c r="E304" i="1"/>
  <c r="E107" i="1"/>
  <c r="E20" i="1"/>
  <c r="E117" i="1"/>
  <c r="E69" i="1"/>
  <c r="E35" i="1"/>
  <c r="E27" i="1"/>
  <c r="E173" i="1"/>
  <c r="E36" i="1"/>
  <c r="E160" i="1"/>
  <c r="E229" i="1"/>
  <c r="E220" i="1"/>
  <c r="E201" i="1"/>
  <c r="E230" i="1"/>
  <c r="E317" i="1"/>
  <c r="E189" i="1"/>
  <c r="E260" i="1"/>
  <c r="E347" i="1"/>
  <c r="E178" i="1"/>
  <c r="E350" i="1"/>
  <c r="E199" i="1"/>
  <c r="E190" i="1"/>
  <c r="A25" i="1"/>
  <c r="A168" i="1"/>
  <c r="A86" i="1"/>
  <c r="A73" i="1"/>
  <c r="A62" i="1"/>
  <c r="A141" i="1"/>
  <c r="A10" i="1"/>
  <c r="A101" i="1"/>
  <c r="A19" i="1"/>
  <c r="A236" i="1"/>
  <c r="A247" i="1"/>
  <c r="A324" i="1"/>
  <c r="A233" i="1"/>
  <c r="A326" i="1"/>
  <c r="A191" i="1"/>
  <c r="A329" i="1"/>
  <c r="E57" i="1"/>
  <c r="E290" i="1"/>
  <c r="E62" i="1"/>
  <c r="E72" i="1"/>
  <c r="E98" i="1"/>
  <c r="E55" i="1"/>
  <c r="E105" i="1"/>
  <c r="E31" i="1"/>
  <c r="E127" i="1"/>
  <c r="E45" i="1"/>
  <c r="E161" i="1"/>
  <c r="E338" i="1"/>
  <c r="E211" i="1"/>
  <c r="E208" i="1"/>
  <c r="E294" i="1"/>
  <c r="E255" i="1"/>
  <c r="E316" i="1"/>
  <c r="E346" i="1"/>
  <c r="E274" i="1"/>
  <c r="E241" i="1"/>
  <c r="E287" i="1"/>
  <c r="A16" i="1"/>
  <c r="A75" i="1"/>
  <c r="A38" i="1"/>
  <c r="A26" i="1"/>
  <c r="A40" i="1"/>
  <c r="A186" i="1"/>
  <c r="E227" i="1"/>
  <c r="E332" i="1"/>
  <c r="E270" i="1"/>
  <c r="E234" i="1"/>
  <c r="A299" i="1"/>
  <c r="A279" i="1"/>
  <c r="A203" i="1"/>
  <c r="A264" i="1"/>
  <c r="A340" i="1"/>
  <c r="A160" i="1"/>
  <c r="A91" i="1"/>
  <c r="A144" i="1"/>
  <c r="A68" i="1"/>
  <c r="A139" i="1"/>
  <c r="A21" i="1"/>
  <c r="A125" i="1"/>
  <c r="A261" i="1"/>
  <c r="A338" i="1"/>
  <c r="A211" i="1"/>
  <c r="A265" i="1"/>
  <c r="A223" i="1"/>
  <c r="A284" i="1"/>
  <c r="A253" i="1"/>
  <c r="A263" i="1"/>
  <c r="E44" i="1"/>
  <c r="E39" i="1"/>
  <c r="E87" i="1"/>
  <c r="A37" i="1"/>
  <c r="E169" i="1"/>
  <c r="E137" i="1"/>
  <c r="E84" i="1"/>
  <c r="E18" i="1"/>
  <c r="E245" i="1"/>
  <c r="E321" i="1"/>
  <c r="E342" i="1"/>
  <c r="E299" i="1"/>
  <c r="E216" i="1"/>
  <c r="E303" i="1"/>
  <c r="E183" i="1"/>
  <c r="E329" i="1"/>
  <c r="E131" i="1"/>
  <c r="E99" i="1"/>
  <c r="E109" i="1"/>
  <c r="E61" i="1"/>
  <c r="E50" i="1"/>
  <c r="E134" i="1"/>
  <c r="E130" i="1"/>
  <c r="E24" i="1"/>
  <c r="E53" i="1"/>
  <c r="E108" i="1"/>
  <c r="E14" i="1"/>
  <c r="E323" i="1"/>
  <c r="E305" i="1"/>
  <c r="E196" i="1"/>
  <c r="E283" i="1"/>
  <c r="E232" i="1"/>
  <c r="E286" i="1"/>
  <c r="E293" i="1"/>
  <c r="A59" i="1"/>
  <c r="A172" i="1"/>
  <c r="A251" i="1"/>
  <c r="A248" i="1"/>
  <c r="A32" i="1"/>
  <c r="A349" i="1"/>
  <c r="E322" i="1"/>
  <c r="E204" i="1"/>
  <c r="E181" i="1"/>
  <c r="E149" i="1"/>
  <c r="A218" i="1"/>
  <c r="A194" i="1"/>
  <c r="A280" i="1"/>
  <c r="A39" i="1"/>
  <c r="A79" i="1"/>
  <c r="A138" i="1"/>
  <c r="A7" i="1"/>
  <c r="A250" i="1"/>
  <c r="A181" i="1"/>
  <c r="A327" i="1"/>
  <c r="A278" i="1"/>
  <c r="A331" i="1"/>
  <c r="A226" i="1"/>
  <c r="A303" i="1"/>
  <c r="A206" i="1"/>
  <c r="A267" i="1"/>
  <c r="A319" i="1"/>
  <c r="A123" i="1"/>
  <c r="A121" i="1"/>
  <c r="A130" i="1"/>
  <c r="A165" i="1"/>
  <c r="A53" i="1"/>
  <c r="A127" i="1"/>
  <c r="A20" i="1"/>
  <c r="A93" i="1"/>
  <c r="A188" i="1"/>
  <c r="A243" i="1"/>
  <c r="A304" i="1"/>
  <c r="A208" i="1"/>
  <c r="A255" i="1"/>
  <c r="A316" i="1"/>
  <c r="A228" i="1"/>
  <c r="A312" i="1"/>
  <c r="A254" i="1"/>
  <c r="E16" i="1"/>
  <c r="E122" i="1"/>
  <c r="E79" i="1"/>
  <c r="E136" i="1"/>
  <c r="E97" i="1"/>
  <c r="A76" i="1"/>
  <c r="E249" i="1"/>
  <c r="E207" i="1"/>
  <c r="E214" i="1"/>
  <c r="E237" i="1"/>
  <c r="E244" i="1"/>
  <c r="E298" i="1"/>
  <c r="E194" i="1"/>
  <c r="E302" i="1"/>
  <c r="E206" i="1"/>
  <c r="E309" i="1"/>
  <c r="E267" i="1"/>
  <c r="E336" i="1"/>
  <c r="E163" i="1"/>
  <c r="E54" i="1"/>
  <c r="E132" i="1"/>
  <c r="E141" i="1"/>
  <c r="E64" i="1"/>
  <c r="E22" i="1"/>
  <c r="E82" i="1"/>
  <c r="E144" i="1"/>
  <c r="E74" i="1"/>
  <c r="E261" i="1"/>
  <c r="E252" i="1"/>
  <c r="E233" i="1"/>
  <c r="E311" i="1"/>
  <c r="E191" i="1"/>
  <c r="E262" i="1"/>
  <c r="E349" i="1"/>
  <c r="E221" i="1"/>
  <c r="E282" i="1"/>
  <c r="E210" i="1"/>
  <c r="E231" i="1"/>
  <c r="E222" i="1"/>
  <c r="E308" i="1"/>
  <c r="A13" i="1"/>
  <c r="A48" i="1"/>
  <c r="A170" i="1"/>
  <c r="A159" i="1"/>
  <c r="A61" i="1"/>
  <c r="A276" i="1"/>
  <c r="A328" i="1"/>
  <c r="A293" i="1"/>
  <c r="A41" i="1"/>
  <c r="A146" i="1"/>
  <c r="A175" i="1"/>
  <c r="E292" i="1"/>
  <c r="A51" i="1"/>
  <c r="A72" i="1"/>
  <c r="A151" i="1"/>
  <c r="A63" i="1"/>
  <c r="A81" i="1"/>
  <c r="A163" i="1"/>
  <c r="A17" i="1"/>
  <c r="A64" i="1"/>
  <c r="A6" i="1"/>
  <c r="A339" i="1"/>
  <c r="A289" i="1"/>
  <c r="A185" i="1"/>
  <c r="A301" i="1"/>
  <c r="A205" i="1"/>
  <c r="A258" i="1"/>
  <c r="A193" i="1"/>
  <c r="A335" i="1"/>
  <c r="A238" i="1"/>
  <c r="A196" i="1"/>
  <c r="A242" i="1"/>
  <c r="A155" i="1"/>
  <c r="A98" i="1"/>
  <c r="A114" i="1"/>
  <c r="A149" i="1"/>
  <c r="A69" i="1"/>
  <c r="A126" i="1"/>
  <c r="A9" i="1"/>
  <c r="A92" i="1"/>
  <c r="A220" i="1"/>
  <c r="A275" i="1"/>
  <c r="A336" i="1"/>
  <c r="A240" i="1"/>
  <c r="A198" i="1"/>
  <c r="A348" i="1"/>
  <c r="A283" i="1"/>
  <c r="A325" i="1"/>
  <c r="E158" i="1"/>
  <c r="E151" i="1"/>
  <c r="E168" i="1"/>
  <c r="E119" i="1"/>
  <c r="A169" i="1"/>
  <c r="E116" i="1"/>
  <c r="E46" i="1"/>
  <c r="E236" i="1"/>
  <c r="E339" i="1"/>
  <c r="E259" i="1"/>
  <c r="E256" i="1"/>
  <c r="E296" i="1"/>
  <c r="E257" i="1"/>
  <c r="E247" i="1"/>
  <c r="E324" i="1"/>
  <c r="E266" i="1"/>
  <c r="E123" i="1"/>
  <c r="E101" i="1"/>
  <c r="E51" i="1"/>
  <c r="E42" i="1"/>
  <c r="E166" i="1"/>
  <c r="E159" i="1"/>
  <c r="E89" i="1"/>
  <c r="E23" i="1"/>
  <c r="E111" i="1"/>
  <c r="E21" i="1"/>
  <c r="E145" i="1"/>
  <c r="E38" i="1"/>
  <c r="E243" i="1"/>
  <c r="E240" i="1"/>
  <c r="E326" i="1"/>
  <c r="E348" i="1"/>
  <c r="E312" i="1"/>
  <c r="E273" i="1"/>
  <c r="E319" i="1"/>
  <c r="E179" i="1"/>
  <c r="E5" i="1"/>
  <c r="A122" i="1"/>
  <c r="A95" i="1"/>
  <c r="A179" i="1"/>
  <c r="A90" i="1"/>
  <c r="A66" i="1"/>
  <c r="A214" i="1"/>
  <c r="A337" i="1"/>
  <c r="E225" i="1"/>
  <c r="E128" i="1"/>
  <c r="E65" i="1"/>
  <c r="A246" i="1"/>
  <c r="A157" i="1"/>
  <c r="A142" i="1"/>
  <c r="A113" i="1"/>
  <c r="A28" i="1"/>
  <c r="A100" i="1"/>
  <c r="A307" i="1"/>
  <c r="A108" i="1"/>
  <c r="A12" i="1"/>
  <c r="A135" i="1"/>
  <c r="A33" i="1"/>
  <c r="A104" i="1"/>
  <c r="A147" i="1"/>
  <c r="A140" i="1"/>
  <c r="A57" i="1"/>
  <c r="A213" i="1"/>
  <c r="A290" i="1"/>
  <c r="A321" i="1"/>
  <c r="A217" i="1"/>
  <c r="A310" i="1"/>
  <c r="A182" i="1"/>
  <c r="A333" i="1"/>
  <c r="A237" i="1"/>
  <c r="A298" i="1"/>
  <c r="A281" i="1"/>
  <c r="A225" i="1"/>
  <c r="A270" i="1"/>
  <c r="A260" i="1"/>
  <c r="A297" i="1"/>
  <c r="A318" i="1"/>
  <c r="A14" i="1"/>
  <c r="A132" i="1"/>
  <c r="A82" i="1"/>
  <c r="A133" i="1"/>
  <c r="A31" i="1"/>
  <c r="A94" i="1"/>
  <c r="A8" i="1"/>
  <c r="A56" i="1"/>
  <c r="A252" i="1"/>
  <c r="A202" i="1"/>
  <c r="A272" i="1"/>
  <c r="A230" i="1"/>
  <c r="A282" i="1"/>
  <c r="A178" i="1"/>
  <c r="A209" i="1"/>
  <c r="E129" i="1"/>
  <c r="E60" i="1"/>
  <c r="E29" i="1"/>
  <c r="E6" i="1"/>
  <c r="E277" i="1"/>
  <c r="E185" i="1"/>
  <c r="E301" i="1"/>
  <c r="E180" i="1"/>
  <c r="E331" i="1"/>
  <c r="E248" i="1"/>
  <c r="E335" i="1"/>
  <c r="E203" i="1"/>
  <c r="E155" i="1"/>
  <c r="E83" i="1"/>
  <c r="E165" i="1"/>
  <c r="E52" i="1"/>
  <c r="E197" i="1"/>
  <c r="E188" i="1"/>
  <c r="E337" i="1"/>
  <c r="E176" i="1"/>
  <c r="E198" i="1"/>
  <c r="E285" i="1"/>
  <c r="E177" i="1"/>
  <c r="E228" i="1"/>
  <c r="E315" i="1"/>
  <c r="E264" i="1"/>
  <c r="E318" i="1"/>
  <c r="E325" i="1"/>
  <c r="A24" i="1"/>
  <c r="A112" i="1"/>
  <c r="A156" i="1"/>
  <c r="A131" i="1"/>
  <c r="A180" i="1"/>
  <c r="A346" i="1"/>
  <c r="A200" i="1"/>
  <c r="A143" i="1"/>
  <c r="A145" i="1"/>
  <c r="E76" i="1"/>
  <c r="E307" i="1"/>
  <c r="E224" i="1"/>
  <c r="E140" i="1"/>
  <c r="A85" i="1"/>
  <c r="A50" i="1"/>
  <c r="A77" i="1"/>
  <c r="A207" i="1"/>
  <c r="A269" i="1"/>
  <c r="A330" i="1"/>
  <c r="A183" i="1"/>
  <c r="A313" i="1"/>
  <c r="A257" i="1"/>
  <c r="A302" i="1"/>
  <c r="A309" i="1"/>
  <c r="A315" i="1"/>
  <c r="A344" i="1"/>
  <c r="A350" i="1"/>
  <c r="A231" i="1"/>
  <c r="A47" i="1"/>
  <c r="A166" i="1"/>
  <c r="A70" i="1"/>
  <c r="A105" i="1"/>
  <c r="A42" i="1"/>
  <c r="A58" i="1"/>
  <c r="A164" i="1"/>
  <c r="A65" i="1"/>
  <c r="A291" i="1"/>
  <c r="A234" i="1"/>
  <c r="A311" i="1"/>
  <c r="A262" i="1"/>
  <c r="A235" i="1"/>
  <c r="A273" i="1"/>
  <c r="A308" i="1"/>
  <c r="E106" i="1"/>
  <c r="E66" i="1"/>
  <c r="E153" i="1"/>
  <c r="E73" i="1"/>
  <c r="E195" i="1"/>
  <c r="E192" i="1"/>
  <c r="E295" i="1"/>
  <c r="E239" i="1"/>
  <c r="E246" i="1"/>
  <c r="E300" i="1"/>
  <c r="E269" i="1"/>
  <c r="E276" i="1"/>
  <c r="E330" i="1"/>
  <c r="E226" i="1"/>
  <c r="E193" i="1"/>
  <c r="E334" i="1"/>
  <c r="E238" i="1"/>
  <c r="E341" i="1"/>
  <c r="E202" i="1"/>
  <c r="E115" i="1"/>
  <c r="E125" i="1"/>
  <c r="E77" i="1"/>
  <c r="E43" i="1"/>
  <c r="E34" i="1"/>
  <c r="E114" i="1"/>
  <c r="E12" i="1"/>
  <c r="E121" i="1"/>
  <c r="E47" i="1"/>
  <c r="E58" i="1"/>
  <c r="E92" i="1"/>
  <c r="E175" i="1"/>
  <c r="E265" i="1"/>
  <c r="E343" i="1"/>
  <c r="E223" i="1"/>
  <c r="E284" i="1"/>
  <c r="E253" i="1"/>
  <c r="E314" i="1"/>
  <c r="E242" i="1"/>
  <c r="E209" i="1"/>
  <c r="E263" i="1"/>
  <c r="E254" i="1"/>
  <c r="E340" i="1"/>
  <c r="A107" i="1"/>
  <c r="A49" i="1"/>
  <c r="A80" i="1"/>
  <c r="A306" i="1"/>
  <c r="A221" i="1"/>
  <c r="A199" i="1"/>
  <c r="E167" i="1"/>
  <c r="E327" i="1"/>
  <c r="E278" i="1"/>
  <c r="E258" i="1"/>
  <c r="E215" i="1"/>
  <c r="E171" i="1"/>
  <c r="A78" i="1"/>
  <c r="A129" i="1"/>
  <c r="A154" i="1"/>
  <c r="A29" i="1"/>
  <c r="A116" i="1"/>
  <c r="A18" i="1"/>
  <c r="A268" i="1"/>
  <c r="A195" i="1"/>
  <c r="A249" i="1"/>
  <c r="A342" i="1"/>
  <c r="A111" i="1"/>
  <c r="A171" i="1"/>
  <c r="A99" i="1"/>
  <c r="A152" i="1"/>
  <c r="A34" i="1"/>
  <c r="A118" i="1"/>
  <c r="A137" i="1"/>
  <c r="A46" i="1"/>
  <c r="A277" i="1"/>
  <c r="A227" i="1"/>
  <c r="A288" i="1"/>
  <c r="A192" i="1"/>
  <c r="A239" i="1"/>
  <c r="A300" i="1"/>
  <c r="A212" i="1"/>
  <c r="A187" i="1"/>
  <c r="A345" i="1"/>
  <c r="A184" i="1"/>
  <c r="A334" i="1"/>
  <c r="A174" i="1"/>
  <c r="A341" i="1"/>
  <c r="A347" i="1"/>
  <c r="A190" i="1"/>
  <c r="A110" i="1"/>
  <c r="A150" i="1"/>
  <c r="A54" i="1"/>
  <c r="A89" i="1"/>
  <c r="A173" i="1"/>
  <c r="A67" i="1"/>
  <c r="A148" i="1"/>
  <c r="A27" i="1"/>
  <c r="A323" i="1"/>
  <c r="A266" i="1"/>
  <c r="A176" i="1"/>
  <c r="A343" i="1"/>
  <c r="A285" i="1"/>
  <c r="A177" i="1"/>
  <c r="A210" i="1"/>
  <c r="A232" i="1"/>
  <c r="E25" i="1"/>
  <c r="E142" i="1"/>
  <c r="E63" i="1"/>
  <c r="E152" i="1"/>
  <c r="E81" i="1"/>
  <c r="A60" i="1"/>
  <c r="E103" i="1"/>
  <c r="E17" i="1"/>
  <c r="E100" i="1"/>
  <c r="E30" i="1"/>
  <c r="E213" i="1"/>
  <c r="E268" i="1"/>
  <c r="E289" i="1"/>
  <c r="E310" i="1"/>
  <c r="E182" i="1"/>
  <c r="E328" i="1"/>
  <c r="E184" i="1"/>
  <c r="E174" i="1"/>
  <c r="E279" i="1"/>
  <c r="E297" i="1"/>
  <c r="E138" i="1"/>
  <c r="E147" i="1"/>
  <c r="E126" i="1"/>
  <c r="E70" i="1"/>
  <c r="E157" i="1"/>
  <c r="E85" i="1"/>
  <c r="E150" i="1"/>
  <c r="E143" i="1"/>
  <c r="E71" i="1"/>
  <c r="E68" i="1"/>
  <c r="E11" i="1"/>
  <c r="E95" i="1"/>
  <c r="E9" i="1"/>
  <c r="E124" i="1"/>
  <c r="E26" i="1"/>
  <c r="E291" i="1"/>
  <c r="E306" i="1"/>
  <c r="E275" i="1"/>
  <c r="E272" i="1"/>
  <c r="E344" i="1"/>
  <c r="E200" i="1"/>
  <c r="A83" i="1"/>
  <c r="A124" i="1"/>
  <c r="A109" i="1"/>
  <c r="A87" i="1"/>
  <c r="A97" i="1"/>
  <c r="AK288" i="7"/>
  <c r="AK464" i="7"/>
  <c r="AK336" i="7"/>
  <c r="AK560" i="7"/>
  <c r="AK567" i="7"/>
  <c r="AK608" i="7"/>
  <c r="AK352" i="7"/>
  <c r="AK400" i="7"/>
  <c r="AK480" i="7"/>
  <c r="AK615" i="7"/>
  <c r="AK583" i="7"/>
  <c r="AK592" i="7"/>
  <c r="AK31" i="7"/>
  <c r="AK6" i="7"/>
  <c r="AK17" i="7"/>
  <c r="AK5" i="7"/>
  <c r="AK368" i="7"/>
  <c r="AK140" i="7"/>
  <c r="AK120" i="7"/>
  <c r="AK88" i="7"/>
  <c r="AK61" i="7"/>
  <c r="AK134" i="7"/>
  <c r="AK79" i="7"/>
  <c r="AK35" i="7"/>
  <c r="AK55" i="7"/>
  <c r="AK16" i="7"/>
  <c r="AK202" i="7"/>
  <c r="AK266" i="7"/>
  <c r="AK424" i="7"/>
  <c r="AK488" i="7"/>
  <c r="AK552" i="7"/>
  <c r="AK619" i="7"/>
  <c r="AK587" i="7"/>
  <c r="AK225" i="7"/>
  <c r="AK287" i="7"/>
  <c r="AK351" i="7"/>
  <c r="AK183" i="7"/>
  <c r="AK247" i="7"/>
  <c r="AK222" i="7"/>
  <c r="AK412" i="7"/>
  <c r="AK476" i="7"/>
  <c r="AK540" i="7"/>
  <c r="AK485" i="7"/>
  <c r="AK421" i="7"/>
  <c r="AK593" i="7"/>
  <c r="AK205" i="7"/>
  <c r="AK269" i="7"/>
  <c r="AK299" i="7"/>
  <c r="AK363" i="7"/>
  <c r="AK330" i="7"/>
  <c r="AK594" i="7"/>
  <c r="AK561" i="7"/>
  <c r="AK178" i="7"/>
  <c r="AK235" i="7"/>
  <c r="AK329" i="7"/>
  <c r="AK296" i="7"/>
  <c r="AK360" i="7"/>
  <c r="AK192" i="7"/>
  <c r="AK256" i="7"/>
  <c r="AK326" i="7"/>
  <c r="AK385" i="7"/>
  <c r="AK451" i="7"/>
  <c r="AK604" i="7"/>
  <c r="AK572" i="7"/>
  <c r="AK555" i="7"/>
  <c r="AK523" i="7"/>
  <c r="AK223" i="7"/>
  <c r="AK182" i="7"/>
  <c r="AK246" i="7"/>
  <c r="AK388" i="7"/>
  <c r="AK452" i="7"/>
  <c r="AK516" i="7"/>
  <c r="AK375" i="7"/>
  <c r="AK461" i="7"/>
  <c r="AK397" i="7"/>
  <c r="AK605" i="7"/>
  <c r="AK573" i="7"/>
  <c r="AK172" i="7"/>
  <c r="AK204" i="7"/>
  <c r="AK268" i="7"/>
  <c r="AK394" i="7"/>
  <c r="AK458" i="7"/>
  <c r="AK522" i="7"/>
  <c r="AK503" i="7"/>
  <c r="AK439" i="7"/>
  <c r="AK598" i="7"/>
  <c r="AK566" i="7"/>
  <c r="AK549" i="7"/>
  <c r="AK512" i="7"/>
  <c r="AK379" i="7"/>
  <c r="AK457" i="7"/>
  <c r="AK393" i="7"/>
  <c r="AK591" i="7"/>
  <c r="AK181" i="7"/>
  <c r="AK233" i="7"/>
  <c r="AK200" i="7"/>
  <c r="AK264" i="7"/>
  <c r="AK327" i="7"/>
  <c r="AK302" i="7"/>
  <c r="AK366" i="7"/>
  <c r="AK430" i="7"/>
  <c r="AK494" i="7"/>
  <c r="AK558" i="7"/>
  <c r="AK475" i="7"/>
  <c r="AK411" i="7"/>
  <c r="AK600" i="7"/>
  <c r="AK568" i="7"/>
  <c r="AK535" i="7"/>
  <c r="AK129" i="7"/>
  <c r="AK121" i="7"/>
  <c r="AK113" i="7"/>
  <c r="AK105" i="7"/>
  <c r="AK97" i="7"/>
  <c r="AK18" i="7"/>
  <c r="AK123" i="7"/>
  <c r="AK115" i="7"/>
  <c r="AK107" i="7"/>
  <c r="AK99" i="7"/>
  <c r="AK75" i="7"/>
  <c r="AK67" i="7"/>
  <c r="AK59" i="7"/>
  <c r="AK49" i="7"/>
  <c r="AK41" i="7"/>
  <c r="AK33" i="7"/>
  <c r="AK48" i="7"/>
  <c r="AK40" i="7"/>
  <c r="AK32" i="7"/>
  <c r="AK25" i="7"/>
  <c r="AK171" i="7"/>
  <c r="AK148" i="7"/>
  <c r="AK96" i="7"/>
  <c r="AK69" i="7"/>
  <c r="AK50" i="7"/>
  <c r="AK34" i="7"/>
  <c r="AK22" i="7"/>
  <c r="AK10" i="7"/>
  <c r="AK21" i="7"/>
  <c r="AK72" i="7"/>
  <c r="AK43" i="7"/>
  <c r="AK19" i="7"/>
  <c r="AK63" i="7"/>
  <c r="AK12" i="7"/>
  <c r="AK195" i="7"/>
  <c r="AK259" i="7"/>
  <c r="AK289" i="7"/>
  <c r="AK353" i="7"/>
  <c r="AK595" i="7"/>
  <c r="AK422" i="7"/>
  <c r="AK486" i="7"/>
  <c r="AK550" i="7"/>
  <c r="AK309" i="7"/>
  <c r="AK292" i="7"/>
  <c r="AK356" i="7"/>
  <c r="AK601" i="7"/>
  <c r="AK569" i="7"/>
  <c r="AK196" i="7"/>
  <c r="AK260" i="7"/>
  <c r="AK402" i="7"/>
  <c r="AK466" i="7"/>
  <c r="AK530" i="7"/>
  <c r="AK562" i="7"/>
  <c r="AK511" i="7"/>
  <c r="AK447" i="7"/>
  <c r="AK602" i="7"/>
  <c r="AK570" i="7"/>
  <c r="AK553" i="7"/>
  <c r="AK521" i="7"/>
  <c r="AK226" i="7"/>
  <c r="AK387" i="7"/>
  <c r="AK449" i="7"/>
  <c r="AK596" i="7"/>
  <c r="AK563" i="7"/>
  <c r="AK285" i="7"/>
  <c r="AK349" i="7"/>
  <c r="AK316" i="7"/>
  <c r="AK564" i="7"/>
  <c r="AK597" i="7"/>
  <c r="AK229" i="7"/>
  <c r="AK323" i="7"/>
  <c r="AK306" i="7"/>
  <c r="AK590" i="7"/>
  <c r="AK517" i="7"/>
  <c r="AK23" i="7"/>
  <c r="AK14" i="7"/>
  <c r="AK565" i="7"/>
  <c r="AK156" i="7"/>
  <c r="AK165" i="7"/>
  <c r="AK133" i="7"/>
  <c r="AK104" i="7"/>
  <c r="AK77" i="7"/>
  <c r="AK42" i="7"/>
  <c r="AK150" i="7"/>
  <c r="AK127" i="7"/>
  <c r="AK95" i="7"/>
  <c r="AK74" i="7"/>
  <c r="AK58" i="7"/>
  <c r="AK37" i="7"/>
  <c r="AK101" i="7"/>
  <c r="AK64" i="7"/>
  <c r="AK27" i="7"/>
  <c r="AK15" i="7"/>
  <c r="AK135" i="7"/>
  <c r="AK98" i="7"/>
  <c r="AK71" i="7"/>
  <c r="AK44" i="7"/>
  <c r="AK28" i="7"/>
  <c r="AK4" i="7"/>
  <c r="AK211" i="7"/>
  <c r="AK275" i="7"/>
  <c r="AK234" i="7"/>
  <c r="AK305" i="7"/>
  <c r="AK392" i="7"/>
  <c r="AK456" i="7"/>
  <c r="AK520" i="7"/>
  <c r="AK603" i="7"/>
  <c r="AK571" i="7"/>
  <c r="AK193" i="7"/>
  <c r="AK257" i="7"/>
  <c r="AK319" i="7"/>
  <c r="AK374" i="7"/>
  <c r="AK438" i="7"/>
  <c r="AK502" i="7"/>
  <c r="AK179" i="7"/>
  <c r="AK215" i="7"/>
  <c r="AK190" i="7"/>
  <c r="AK254" i="7"/>
  <c r="AK325" i="7"/>
  <c r="AK308" i="7"/>
  <c r="AK380" i="7"/>
  <c r="AK444" i="7"/>
  <c r="AK508" i="7"/>
  <c r="AK383" i="7"/>
  <c r="AK453" i="7"/>
  <c r="AK389" i="7"/>
  <c r="AK609" i="7"/>
  <c r="AK577" i="7"/>
  <c r="AK180" i="7"/>
  <c r="AK237" i="7"/>
  <c r="AK212" i="7"/>
  <c r="AK276" i="7"/>
  <c r="AK331" i="7"/>
  <c r="AK298" i="7"/>
  <c r="AK362" i="7"/>
  <c r="AK418" i="7"/>
  <c r="AK482" i="7"/>
  <c r="AK546" i="7"/>
  <c r="AK495" i="7"/>
  <c r="AK431" i="7"/>
  <c r="AK610" i="7"/>
  <c r="AK578" i="7"/>
  <c r="AK545" i="7"/>
  <c r="AK513" i="7"/>
  <c r="AK203" i="7"/>
  <c r="AK267" i="7"/>
  <c r="AK242" i="7"/>
  <c r="AK297" i="7"/>
  <c r="AK361" i="7"/>
  <c r="AK328" i="7"/>
  <c r="AK371" i="7"/>
  <c r="AK465" i="7"/>
  <c r="AK401" i="7"/>
  <c r="AK224" i="7"/>
  <c r="AK294" i="7"/>
  <c r="AK358" i="7"/>
  <c r="AK483" i="7"/>
  <c r="AK419" i="7"/>
  <c r="AK620" i="7"/>
  <c r="AK588" i="7"/>
  <c r="AK539" i="7"/>
  <c r="AK191" i="7"/>
  <c r="AK255" i="7"/>
  <c r="AK214" i="7"/>
  <c r="AK278" i="7"/>
  <c r="AK333" i="7"/>
  <c r="AK300" i="7"/>
  <c r="AK364" i="7"/>
  <c r="AK420" i="7"/>
  <c r="AK484" i="7"/>
  <c r="AK548" i="7"/>
  <c r="AK493" i="7"/>
  <c r="AK429" i="7"/>
  <c r="AK589" i="7"/>
  <c r="AK213" i="7"/>
  <c r="AK277" i="7"/>
  <c r="AK236" i="7"/>
  <c r="AK307" i="7"/>
  <c r="AK290" i="7"/>
  <c r="AK354" i="7"/>
  <c r="AK426" i="7"/>
  <c r="AK490" i="7"/>
  <c r="AK554" i="7"/>
  <c r="AK471" i="7"/>
  <c r="AK407" i="7"/>
  <c r="AK614" i="7"/>
  <c r="AK582" i="7"/>
  <c r="AK533" i="7"/>
  <c r="AK384" i="7"/>
  <c r="AK528" i="7"/>
  <c r="AK544" i="7"/>
  <c r="AK505" i="7"/>
  <c r="AK489" i="7"/>
  <c r="AK441" i="7"/>
  <c r="AK425" i="7"/>
  <c r="AK607" i="7"/>
  <c r="AK575" i="7"/>
  <c r="AK185" i="7"/>
  <c r="AK201" i="7"/>
  <c r="AK249" i="7"/>
  <c r="AK265" i="7"/>
  <c r="AK216" i="7"/>
  <c r="AK232" i="7"/>
  <c r="AK279" i="7"/>
  <c r="AK295" i="7"/>
  <c r="AK343" i="7"/>
  <c r="AK359" i="7"/>
  <c r="AK318" i="7"/>
  <c r="AK334" i="7"/>
  <c r="AK382" i="7"/>
  <c r="AK398" i="7"/>
  <c r="AK446" i="7"/>
  <c r="AK462" i="7"/>
  <c r="AK510" i="7"/>
  <c r="AK526" i="7"/>
  <c r="AK377" i="7"/>
  <c r="AK507" i="7"/>
  <c r="AK443" i="7"/>
  <c r="AK551" i="7"/>
  <c r="AK519" i="7"/>
  <c r="AK136" i="7"/>
  <c r="AK169" i="7"/>
  <c r="AK161" i="7"/>
  <c r="AK153" i="7"/>
  <c r="AK145" i="7"/>
  <c r="AK81" i="7"/>
  <c r="AK124" i="7"/>
  <c r="AK68" i="7"/>
  <c r="AK60" i="7"/>
  <c r="AK52" i="7"/>
  <c r="AK138" i="7"/>
  <c r="AK130" i="7"/>
  <c r="AK163" i="7"/>
  <c r="AK155" i="7"/>
  <c r="AK147" i="7"/>
  <c r="AK139" i="7"/>
  <c r="AK83" i="7"/>
  <c r="AK126" i="7"/>
  <c r="AK70" i="7"/>
  <c r="AK62" i="7"/>
  <c r="AK149" i="7"/>
  <c r="AK166" i="7"/>
  <c r="AK111" i="7"/>
  <c r="AK117" i="7"/>
  <c r="AK85" i="7"/>
  <c r="AK167" i="7"/>
  <c r="AK151" i="7"/>
  <c r="AK114" i="7"/>
  <c r="AK82" i="7"/>
  <c r="AK243" i="7"/>
  <c r="AK337" i="7"/>
  <c r="AK406" i="7"/>
  <c r="AK470" i="7"/>
  <c r="AK534" i="7"/>
  <c r="AK293" i="7"/>
  <c r="AK357" i="7"/>
  <c r="AK340" i="7"/>
  <c r="AK244" i="7"/>
  <c r="AK386" i="7"/>
  <c r="AK450" i="7"/>
  <c r="AK514" i="7"/>
  <c r="AK373" i="7"/>
  <c r="AK463" i="7"/>
  <c r="AK399" i="7"/>
  <c r="AK529" i="7"/>
  <c r="AK210" i="7"/>
  <c r="AK274" i="7"/>
  <c r="AK497" i="7"/>
  <c r="AK433" i="7"/>
  <c r="AK301" i="7"/>
  <c r="AK365" i="7"/>
  <c r="AK332" i="7"/>
  <c r="AK245" i="7"/>
  <c r="AK339" i="7"/>
  <c r="AK322" i="7"/>
  <c r="AK320" i="7"/>
  <c r="AK448" i="7"/>
  <c r="AK496" i="7"/>
  <c r="AK473" i="7"/>
  <c r="AK409" i="7"/>
  <c r="AK217" i="7"/>
  <c r="AK184" i="7"/>
  <c r="AK248" i="7"/>
  <c r="AK311" i="7"/>
  <c r="AK286" i="7"/>
  <c r="AK350" i="7"/>
  <c r="AK414" i="7"/>
  <c r="AK478" i="7"/>
  <c r="AK542" i="7"/>
  <c r="AK491" i="7"/>
  <c r="AK427" i="7"/>
  <c r="AK543" i="7"/>
  <c r="AK168" i="7"/>
  <c r="AK152" i="7"/>
  <c r="AK137" i="7"/>
  <c r="AK116" i="7"/>
  <c r="AK100" i="7"/>
  <c r="AK84" i="7"/>
  <c r="AK73" i="7"/>
  <c r="AK57" i="7"/>
  <c r="AK39" i="7"/>
  <c r="AK46" i="7"/>
  <c r="AK170" i="7"/>
  <c r="AK154" i="7"/>
  <c r="AK131" i="7"/>
  <c r="AK118" i="7"/>
  <c r="AK102" i="7"/>
  <c r="AK86" i="7"/>
  <c r="AK54" i="7"/>
  <c r="AK157" i="7"/>
  <c r="AK128" i="7"/>
  <c r="AK158" i="7"/>
  <c r="AK119" i="7"/>
  <c r="AK87" i="7"/>
  <c r="AK51" i="7"/>
  <c r="AK109" i="7"/>
  <c r="AK143" i="7"/>
  <c r="AK106" i="7"/>
  <c r="AK218" i="7"/>
  <c r="AK408" i="7"/>
  <c r="AK472" i="7"/>
  <c r="AK536" i="7"/>
  <c r="AK173" i="7"/>
  <c r="AK241" i="7"/>
  <c r="AK303" i="7"/>
  <c r="AK367" i="7"/>
  <c r="AK199" i="7"/>
  <c r="AK263" i="7"/>
  <c r="AK238" i="7"/>
  <c r="AK428" i="7"/>
  <c r="AK492" i="7"/>
  <c r="AK556" i="7"/>
  <c r="AK469" i="7"/>
  <c r="AK405" i="7"/>
  <c r="AK221" i="7"/>
  <c r="AK315" i="7"/>
  <c r="AK282" i="7"/>
  <c r="AK346" i="7"/>
  <c r="AK187" i="7"/>
  <c r="AK251" i="7"/>
  <c r="AK281" i="7"/>
  <c r="AK345" i="7"/>
  <c r="AK312" i="7"/>
  <c r="AK176" i="7"/>
  <c r="AK240" i="7"/>
  <c r="AK310" i="7"/>
  <c r="AK369" i="7"/>
  <c r="AK467" i="7"/>
  <c r="AK403" i="7"/>
  <c r="AK531" i="7"/>
  <c r="AK207" i="7"/>
  <c r="AK271" i="7"/>
  <c r="AK230" i="7"/>
  <c r="AK372" i="7"/>
  <c r="AK436" i="7"/>
  <c r="AK500" i="7"/>
  <c r="AK477" i="7"/>
  <c r="AK413" i="7"/>
  <c r="AK177" i="7"/>
  <c r="AK188" i="7"/>
  <c r="AK252" i="7"/>
  <c r="AK378" i="7"/>
  <c r="AK442" i="7"/>
  <c r="AK506" i="7"/>
  <c r="AK381" i="7"/>
  <c r="AK455" i="7"/>
  <c r="AK391" i="7"/>
  <c r="AK557" i="7"/>
  <c r="AK525" i="7"/>
  <c r="AK459" i="7"/>
  <c r="AK395" i="7"/>
  <c r="AK616" i="7"/>
  <c r="AK584" i="7"/>
  <c r="AK559" i="7"/>
  <c r="AK527" i="7"/>
  <c r="AK160" i="7"/>
  <c r="AK144" i="7"/>
  <c r="AK89" i="7"/>
  <c r="AK108" i="7"/>
  <c r="AK92" i="7"/>
  <c r="AK76" i="7"/>
  <c r="AK65" i="7"/>
  <c r="AK47" i="7"/>
  <c r="AK38" i="7"/>
  <c r="AK162" i="7"/>
  <c r="AK146" i="7"/>
  <c r="AK91" i="7"/>
  <c r="AK110" i="7"/>
  <c r="AK94" i="7"/>
  <c r="AK78" i="7"/>
  <c r="AK20" i="7"/>
  <c r="AK164" i="7"/>
  <c r="AK132" i="7"/>
  <c r="AK141" i="7"/>
  <c r="AK112" i="7"/>
  <c r="AK80" i="7"/>
  <c r="AK53" i="7"/>
  <c r="AK142" i="7"/>
  <c r="AK103" i="7"/>
  <c r="AK66" i="7"/>
  <c r="AK45" i="7"/>
  <c r="AK29" i="7"/>
  <c r="AK9" i="7"/>
  <c r="AK125" i="7"/>
  <c r="AK93" i="7"/>
  <c r="AK56" i="7"/>
  <c r="AK7" i="7"/>
  <c r="AK159" i="7"/>
  <c r="AK122" i="7"/>
  <c r="AK90" i="7"/>
  <c r="AK36" i="7"/>
  <c r="AK24" i="7"/>
  <c r="AK227" i="7"/>
  <c r="AK186" i="7"/>
  <c r="AK250" i="7"/>
  <c r="AK321" i="7"/>
  <c r="AK376" i="7"/>
  <c r="AK440" i="7"/>
  <c r="AK504" i="7"/>
  <c r="AK611" i="7"/>
  <c r="AK579" i="7"/>
  <c r="AK209" i="7"/>
  <c r="AK273" i="7"/>
  <c r="AK335" i="7"/>
  <c r="AK390" i="7"/>
  <c r="AK454" i="7"/>
  <c r="AK518" i="7"/>
  <c r="AK174" i="7"/>
  <c r="AK231" i="7"/>
  <c r="AK206" i="7"/>
  <c r="AK270" i="7"/>
  <c r="AK341" i="7"/>
  <c r="AK324" i="7"/>
  <c r="AK396" i="7"/>
  <c r="AK460" i="7"/>
  <c r="AK524" i="7"/>
  <c r="AK501" i="7"/>
  <c r="AK437" i="7"/>
  <c r="AK617" i="7"/>
  <c r="AK585" i="7"/>
  <c r="AK189" i="7"/>
  <c r="AK253" i="7"/>
  <c r="AK228" i="7"/>
  <c r="AK283" i="7"/>
  <c r="AK347" i="7"/>
  <c r="AK314" i="7"/>
  <c r="AK370" i="7"/>
  <c r="AK434" i="7"/>
  <c r="AK498" i="7"/>
  <c r="AK479" i="7"/>
  <c r="AK415" i="7"/>
  <c r="AK618" i="7"/>
  <c r="AK586" i="7"/>
  <c r="AK537" i="7"/>
  <c r="AK175" i="7"/>
  <c r="AK219" i="7"/>
  <c r="AK194" i="7"/>
  <c r="AK258" i="7"/>
  <c r="AK313" i="7"/>
  <c r="AK280" i="7"/>
  <c r="AK344" i="7"/>
  <c r="AK481" i="7"/>
  <c r="AK417" i="7"/>
  <c r="AK208" i="7"/>
  <c r="AK272" i="7"/>
  <c r="AK342" i="7"/>
  <c r="AK499" i="7"/>
  <c r="AK435" i="7"/>
  <c r="AK612" i="7"/>
  <c r="AK580" i="7"/>
  <c r="AK547" i="7"/>
  <c r="AK515" i="7"/>
  <c r="AK239" i="7"/>
  <c r="AK198" i="7"/>
  <c r="AK262" i="7"/>
  <c r="AK317" i="7"/>
  <c r="AK284" i="7"/>
  <c r="AK348" i="7"/>
  <c r="AK404" i="7"/>
  <c r="AK468" i="7"/>
  <c r="AK532" i="7"/>
  <c r="AK509" i="7"/>
  <c r="AK445" i="7"/>
  <c r="AK613" i="7"/>
  <c r="AK581" i="7"/>
  <c r="AK197" i="7"/>
  <c r="AK261" i="7"/>
  <c r="AK220" i="7"/>
  <c r="AK291" i="7"/>
  <c r="AK355" i="7"/>
  <c r="AK338" i="7"/>
  <c r="AK410" i="7"/>
  <c r="AK474" i="7"/>
  <c r="AK538" i="7"/>
  <c r="AK487" i="7"/>
  <c r="AK423" i="7"/>
  <c r="AK606" i="7"/>
  <c r="AK574" i="7"/>
  <c r="AK541" i="7"/>
  <c r="AK3" i="7"/>
  <c r="AJ81" i="7"/>
  <c r="AJ60" i="7"/>
  <c r="AJ77" i="7"/>
  <c r="AJ61" i="7"/>
  <c r="AJ23" i="7"/>
  <c r="AJ166" i="7"/>
  <c r="AJ150" i="7"/>
  <c r="AJ134" i="7"/>
  <c r="AJ155" i="7"/>
  <c r="AJ139" i="7"/>
  <c r="AJ127" i="7"/>
  <c r="AJ111" i="7"/>
  <c r="AJ118" i="7"/>
  <c r="AJ102" i="7"/>
  <c r="AJ74" i="7"/>
  <c r="AJ59" i="7"/>
  <c r="AJ48" i="7"/>
  <c r="AJ32" i="7"/>
  <c r="AJ20" i="7"/>
  <c r="AJ8" i="7"/>
  <c r="AJ129" i="7"/>
  <c r="AJ85" i="7"/>
  <c r="AJ116" i="7"/>
  <c r="AJ100" i="7"/>
  <c r="AJ73" i="7"/>
  <c r="AJ35" i="7"/>
  <c r="AJ15" i="7"/>
  <c r="AJ14" i="7"/>
  <c r="AJ154" i="7"/>
  <c r="AJ138" i="7"/>
  <c r="AJ167" i="7"/>
  <c r="AJ151" i="7"/>
  <c r="AJ135" i="7"/>
  <c r="AJ115" i="7"/>
  <c r="AJ99" i="7"/>
  <c r="AJ82" i="7"/>
  <c r="AJ62" i="7"/>
  <c r="AJ211" i="7"/>
  <c r="AJ243" i="7"/>
  <c r="AJ275" i="7"/>
  <c r="AJ305" i="7"/>
  <c r="AJ352" i="7"/>
  <c r="AJ424" i="7"/>
  <c r="AJ488" i="7"/>
  <c r="AJ552" i="7"/>
  <c r="AJ473" i="7"/>
  <c r="AJ409" i="7"/>
  <c r="AJ619" i="7"/>
  <c r="AJ587" i="7"/>
  <c r="AJ193" i="7"/>
  <c r="AJ225" i="7"/>
  <c r="AJ257" i="7"/>
  <c r="AJ287" i="7"/>
  <c r="AJ351" i="7"/>
  <c r="AJ350" i="7"/>
  <c r="AJ438" i="7"/>
  <c r="AJ502" i="7"/>
  <c r="AJ491" i="7"/>
  <c r="AJ427" i="7"/>
  <c r="AJ608" i="7"/>
  <c r="AJ576" i="7"/>
  <c r="AJ543" i="7"/>
  <c r="AJ190" i="7"/>
  <c r="AJ222" i="7"/>
  <c r="AJ254" i="7"/>
  <c r="AJ325" i="7"/>
  <c r="AJ340" i="7"/>
  <c r="AJ380" i="7"/>
  <c r="AJ412" i="7"/>
  <c r="AJ476" i="7"/>
  <c r="AJ540" i="7"/>
  <c r="AJ485" i="7"/>
  <c r="AJ421" i="7"/>
  <c r="AJ593" i="7"/>
  <c r="AJ180" i="7"/>
  <c r="AJ212" i="7"/>
  <c r="AJ244" i="7"/>
  <c r="AJ276" i="7"/>
  <c r="AJ299" i="7"/>
  <c r="AJ363" i="7"/>
  <c r="AJ330" i="7"/>
  <c r="AJ450" i="7"/>
  <c r="AJ514" i="7"/>
  <c r="AJ373" i="7"/>
  <c r="AJ463" i="7"/>
  <c r="AJ399" i="7"/>
  <c r="AJ594" i="7"/>
  <c r="AJ561" i="7"/>
  <c r="AJ529" i="7"/>
  <c r="AJ178" i="7"/>
  <c r="AJ210" i="7"/>
  <c r="AJ242" i="7"/>
  <c r="AJ274" i="7"/>
  <c r="AJ361" i="7"/>
  <c r="AJ296" i="7"/>
  <c r="AJ360" i="7"/>
  <c r="AJ448" i="7"/>
  <c r="AJ512" i="7"/>
  <c r="AJ497" i="7"/>
  <c r="AJ433" i="7"/>
  <c r="AJ607" i="7"/>
  <c r="AJ575" i="7"/>
  <c r="AJ181" i="7"/>
  <c r="AJ192" i="7"/>
  <c r="AJ224" i="7"/>
  <c r="AJ256" i="7"/>
  <c r="AJ343" i="7"/>
  <c r="AJ294" i="7"/>
  <c r="AJ326" i="7"/>
  <c r="AJ398" i="7"/>
  <c r="AJ462" i="7"/>
  <c r="AJ526" i="7"/>
  <c r="AJ385" i="7"/>
  <c r="AJ451" i="7"/>
  <c r="AJ620" i="7"/>
  <c r="AJ588" i="7"/>
  <c r="AJ555" i="7"/>
  <c r="AJ523" i="7"/>
  <c r="AJ191" i="7"/>
  <c r="AJ223" i="7"/>
  <c r="AJ255" i="7"/>
  <c r="AJ301" i="7"/>
  <c r="AJ365" i="7"/>
  <c r="AJ332" i="7"/>
  <c r="AJ420" i="7"/>
  <c r="AJ484" i="7"/>
  <c r="AJ548" i="7"/>
  <c r="AJ375" i="7"/>
  <c r="AJ461" i="7"/>
  <c r="AJ397" i="7"/>
  <c r="AJ589" i="7"/>
  <c r="AJ213" i="7"/>
  <c r="AJ245" i="7"/>
  <c r="AJ277" i="7"/>
  <c r="AJ307" i="7"/>
  <c r="AJ322" i="7"/>
  <c r="AJ426" i="7"/>
  <c r="AJ490" i="7"/>
  <c r="AJ554" i="7"/>
  <c r="AJ503" i="7"/>
  <c r="AJ439" i="7"/>
  <c r="AJ614" i="7"/>
  <c r="AJ582" i="7"/>
  <c r="AJ549" i="7"/>
  <c r="AJ517" i="7"/>
  <c r="AJ313" i="7"/>
  <c r="AJ344" i="7"/>
  <c r="AJ432" i="7"/>
  <c r="AJ560" i="7"/>
  <c r="AJ417" i="7"/>
  <c r="AJ599" i="7"/>
  <c r="AJ240" i="7"/>
  <c r="AJ414" i="7"/>
  <c r="AJ542" i="7"/>
  <c r="AJ435" i="7"/>
  <c r="AJ580" i="7"/>
  <c r="AJ515" i="7"/>
  <c r="AJ317" i="7"/>
  <c r="AJ348" i="7"/>
  <c r="AJ372" i="7"/>
  <c r="AJ436" i="7"/>
  <c r="AJ413" i="7"/>
  <c r="AJ597" i="7"/>
  <c r="AJ410" i="7"/>
  <c r="AJ538" i="7"/>
  <c r="AJ423" i="7"/>
  <c r="AJ574" i="7"/>
  <c r="AJ121" i="7"/>
  <c r="AJ96" i="7"/>
  <c r="AJ80" i="7"/>
  <c r="AJ68" i="7"/>
  <c r="AJ52" i="7"/>
  <c r="AJ50" i="7"/>
  <c r="AJ22" i="7"/>
  <c r="AJ158" i="7"/>
  <c r="AJ142" i="7"/>
  <c r="AJ119" i="7"/>
  <c r="AJ103" i="7"/>
  <c r="AJ87" i="7"/>
  <c r="AJ126" i="7"/>
  <c r="AJ94" i="7"/>
  <c r="AJ78" i="7"/>
  <c r="AJ66" i="7"/>
  <c r="AJ51" i="7"/>
  <c r="AJ67" i="7"/>
  <c r="AJ21" i="7"/>
  <c r="AJ171" i="7"/>
  <c r="AJ169" i="7"/>
  <c r="AJ109" i="7"/>
  <c r="AJ108" i="7"/>
  <c r="AJ92" i="7"/>
  <c r="AJ46" i="7"/>
  <c r="AJ30" i="7"/>
  <c r="AJ19" i="7"/>
  <c r="AJ18" i="7"/>
  <c r="AJ7" i="7"/>
  <c r="AJ6" i="7"/>
  <c r="AJ162" i="7"/>
  <c r="AJ146" i="7"/>
  <c r="AJ159" i="7"/>
  <c r="AJ143" i="7"/>
  <c r="AJ123" i="7"/>
  <c r="AJ122" i="7"/>
  <c r="AJ70" i="7"/>
  <c r="AJ54" i="7"/>
  <c r="AJ63" i="7"/>
  <c r="AJ33" i="7"/>
  <c r="AJ24" i="7"/>
  <c r="AJ12" i="7"/>
  <c r="AJ186" i="7"/>
  <c r="AJ218" i="7"/>
  <c r="AJ250" i="7"/>
  <c r="AJ321" i="7"/>
  <c r="AJ336" i="7"/>
  <c r="AJ376" i="7"/>
  <c r="AJ408" i="7"/>
  <c r="AJ472" i="7"/>
  <c r="AJ536" i="7"/>
  <c r="AJ489" i="7"/>
  <c r="AJ425" i="7"/>
  <c r="AJ595" i="7"/>
  <c r="AJ335" i="7"/>
  <c r="AJ334" i="7"/>
  <c r="AJ390" i="7"/>
  <c r="AJ454" i="7"/>
  <c r="AJ518" i="7"/>
  <c r="AJ507" i="7"/>
  <c r="AJ443" i="7"/>
  <c r="AJ616" i="7"/>
  <c r="AJ584" i="7"/>
  <c r="AJ551" i="7"/>
  <c r="AJ519" i="7"/>
  <c r="AJ199" i="7"/>
  <c r="AJ231" i="7"/>
  <c r="AJ263" i="7"/>
  <c r="AJ270" i="7"/>
  <c r="AJ309" i="7"/>
  <c r="AJ356" i="7"/>
  <c r="AJ428" i="7"/>
  <c r="AJ492" i="7"/>
  <c r="AJ556" i="7"/>
  <c r="AJ469" i="7"/>
  <c r="AJ405" i="7"/>
  <c r="AJ617" i="7"/>
  <c r="AJ585" i="7"/>
  <c r="AJ189" i="7"/>
  <c r="AJ221" i="7"/>
  <c r="AJ253" i="7"/>
  <c r="AJ283" i="7"/>
  <c r="AJ315" i="7"/>
  <c r="AJ346" i="7"/>
  <c r="AJ402" i="7"/>
  <c r="AJ466" i="7"/>
  <c r="AJ530" i="7"/>
  <c r="AJ511" i="7"/>
  <c r="AJ447" i="7"/>
  <c r="AJ618" i="7"/>
  <c r="AJ586" i="7"/>
  <c r="AJ553" i="7"/>
  <c r="AJ521" i="7"/>
  <c r="AJ175" i="7"/>
  <c r="AJ187" i="7"/>
  <c r="AJ219" i="7"/>
  <c r="AJ251" i="7"/>
  <c r="AJ226" i="7"/>
  <c r="AJ281" i="7"/>
  <c r="AJ280" i="7"/>
  <c r="AJ400" i="7"/>
  <c r="AJ528" i="7"/>
  <c r="AJ449" i="7"/>
  <c r="AJ615" i="7"/>
  <c r="AJ208" i="7"/>
  <c r="AJ272" i="7"/>
  <c r="AJ327" i="7"/>
  <c r="AJ510" i="7"/>
  <c r="AJ467" i="7"/>
  <c r="AJ596" i="7"/>
  <c r="AJ531" i="7"/>
  <c r="AJ468" i="7"/>
  <c r="AJ509" i="7"/>
  <c r="AJ581" i="7"/>
  <c r="AJ197" i="7"/>
  <c r="AJ261" i="7"/>
  <c r="AJ252" i="7"/>
  <c r="AJ355" i="7"/>
  <c r="AJ306" i="7"/>
  <c r="AJ378" i="7"/>
  <c r="AJ442" i="7"/>
  <c r="AJ381" i="7"/>
  <c r="AJ391" i="7"/>
  <c r="AJ557" i="7"/>
  <c r="AJ565" i="7"/>
  <c r="AJ156" i="7"/>
  <c r="AJ140" i="7"/>
  <c r="AJ165" i="7"/>
  <c r="AJ149" i="7"/>
  <c r="AJ133" i="7"/>
  <c r="AJ113" i="7"/>
  <c r="AJ97" i="7"/>
  <c r="AJ120" i="7"/>
  <c r="AJ104" i="7"/>
  <c r="AJ88" i="7"/>
  <c r="AJ76" i="7"/>
  <c r="AJ47" i="7"/>
  <c r="AJ31" i="7"/>
  <c r="AJ42" i="7"/>
  <c r="AJ11" i="7"/>
  <c r="AJ95" i="7"/>
  <c r="AJ79" i="7"/>
  <c r="AJ86" i="7"/>
  <c r="AJ58" i="7"/>
  <c r="AJ75" i="7"/>
  <c r="AJ37" i="7"/>
  <c r="AJ168" i="7"/>
  <c r="AJ152" i="7"/>
  <c r="AJ136" i="7"/>
  <c r="AJ161" i="7"/>
  <c r="AJ145" i="7"/>
  <c r="AJ117" i="7"/>
  <c r="AJ101" i="7"/>
  <c r="AJ84" i="7"/>
  <c r="AJ64" i="7"/>
  <c r="AJ57" i="7"/>
  <c r="AJ38" i="7"/>
  <c r="AJ27" i="7"/>
  <c r="AJ26" i="7"/>
  <c r="AJ170" i="7"/>
  <c r="AJ83" i="7"/>
  <c r="AJ114" i="7"/>
  <c r="AJ98" i="7"/>
  <c r="AJ71" i="7"/>
  <c r="AJ55" i="7"/>
  <c r="AJ41" i="7"/>
  <c r="AJ44" i="7"/>
  <c r="AJ28" i="7"/>
  <c r="AJ17" i="7"/>
  <c r="AJ16" i="7"/>
  <c r="AJ5" i="7"/>
  <c r="AJ4" i="7"/>
  <c r="AJ202" i="7"/>
  <c r="AJ234" i="7"/>
  <c r="AJ266" i="7"/>
  <c r="AJ337" i="7"/>
  <c r="AJ288" i="7"/>
  <c r="AJ320" i="7"/>
  <c r="AJ392" i="7"/>
  <c r="AJ456" i="7"/>
  <c r="AJ520" i="7"/>
  <c r="AJ505" i="7"/>
  <c r="AJ441" i="7"/>
  <c r="AJ603" i="7"/>
  <c r="AJ571" i="7"/>
  <c r="AJ184" i="7"/>
  <c r="AJ216" i="7"/>
  <c r="AJ248" i="7"/>
  <c r="AJ319" i="7"/>
  <c r="AJ286" i="7"/>
  <c r="AJ318" i="7"/>
  <c r="AJ374" i="7"/>
  <c r="AJ406" i="7"/>
  <c r="AJ470" i="7"/>
  <c r="AJ534" i="7"/>
  <c r="AJ377" i="7"/>
  <c r="AJ459" i="7"/>
  <c r="AJ395" i="7"/>
  <c r="AJ592" i="7"/>
  <c r="AJ559" i="7"/>
  <c r="AJ527" i="7"/>
  <c r="AJ179" i="7"/>
  <c r="AJ183" i="7"/>
  <c r="AJ215" i="7"/>
  <c r="AJ247" i="7"/>
  <c r="AJ293" i="7"/>
  <c r="AJ357" i="7"/>
  <c r="AJ308" i="7"/>
  <c r="AJ444" i="7"/>
  <c r="AJ508" i="7"/>
  <c r="AJ383" i="7"/>
  <c r="AJ453" i="7"/>
  <c r="AJ389" i="7"/>
  <c r="AJ609" i="7"/>
  <c r="AJ577" i="7"/>
  <c r="AJ205" i="7"/>
  <c r="AJ237" i="7"/>
  <c r="AJ269" i="7"/>
  <c r="AJ331" i="7"/>
  <c r="AJ298" i="7"/>
  <c r="AJ362" i="7"/>
  <c r="AJ386" i="7"/>
  <c r="AJ418" i="7"/>
  <c r="AJ482" i="7"/>
  <c r="AJ546" i="7"/>
  <c r="AJ495" i="7"/>
  <c r="AJ431" i="7"/>
  <c r="AJ610" i="7"/>
  <c r="AJ578" i="7"/>
  <c r="AJ545" i="7"/>
  <c r="AJ513" i="7"/>
  <c r="AJ203" i="7"/>
  <c r="AJ235" i="7"/>
  <c r="AJ267" i="7"/>
  <c r="AJ297" i="7"/>
  <c r="AJ329" i="7"/>
  <c r="AJ328" i="7"/>
  <c r="AJ384" i="7"/>
  <c r="AJ416" i="7"/>
  <c r="AJ480" i="7"/>
  <c r="AJ544" i="7"/>
  <c r="AJ371" i="7"/>
  <c r="AJ465" i="7"/>
  <c r="AJ401" i="7"/>
  <c r="AJ591" i="7"/>
  <c r="AJ185" i="7"/>
  <c r="AJ217" i="7"/>
  <c r="AJ249" i="7"/>
  <c r="AJ279" i="7"/>
  <c r="AJ311" i="7"/>
  <c r="AJ358" i="7"/>
  <c r="AJ430" i="7"/>
  <c r="AJ494" i="7"/>
  <c r="AJ558" i="7"/>
  <c r="AJ483" i="7"/>
  <c r="AJ419" i="7"/>
  <c r="AJ604" i="7"/>
  <c r="AJ572" i="7"/>
  <c r="AJ539" i="7"/>
  <c r="AJ182" i="7"/>
  <c r="AJ214" i="7"/>
  <c r="AJ246" i="7"/>
  <c r="AJ278" i="7"/>
  <c r="AJ333" i="7"/>
  <c r="AJ300" i="7"/>
  <c r="AJ364" i="7"/>
  <c r="AJ388" i="7"/>
  <c r="AJ452" i="7"/>
  <c r="AJ516" i="7"/>
  <c r="AJ493" i="7"/>
  <c r="AJ429" i="7"/>
  <c r="AJ605" i="7"/>
  <c r="AJ573" i="7"/>
  <c r="AJ172" i="7"/>
  <c r="AJ204" i="7"/>
  <c r="AJ236" i="7"/>
  <c r="AJ268" i="7"/>
  <c r="AJ339" i="7"/>
  <c r="AJ290" i="7"/>
  <c r="AJ354" i="7"/>
  <c r="AJ394" i="7"/>
  <c r="AJ458" i="7"/>
  <c r="AJ522" i="7"/>
  <c r="AJ471" i="7"/>
  <c r="AJ407" i="7"/>
  <c r="AJ598" i="7"/>
  <c r="AJ566" i="7"/>
  <c r="AJ533" i="7"/>
  <c r="AJ194" i="7"/>
  <c r="AJ258" i="7"/>
  <c r="AJ345" i="7"/>
  <c r="AJ312" i="7"/>
  <c r="AJ368" i="7"/>
  <c r="AJ496" i="7"/>
  <c r="AJ481" i="7"/>
  <c r="AJ567" i="7"/>
  <c r="AJ201" i="7"/>
  <c r="AJ265" i="7"/>
  <c r="AJ295" i="7"/>
  <c r="AJ342" i="7"/>
  <c r="AJ478" i="7"/>
  <c r="AJ499" i="7"/>
  <c r="AJ612" i="7"/>
  <c r="AJ547" i="7"/>
  <c r="AJ239" i="7"/>
  <c r="AJ198" i="7"/>
  <c r="AJ262" i="7"/>
  <c r="AJ349" i="7"/>
  <c r="AJ316" i="7"/>
  <c r="AJ500" i="7"/>
  <c r="AJ564" i="7"/>
  <c r="AJ477" i="7"/>
  <c r="AJ177" i="7"/>
  <c r="AJ229" i="7"/>
  <c r="AJ188" i="7"/>
  <c r="AJ220" i="7"/>
  <c r="AJ291" i="7"/>
  <c r="AJ338" i="7"/>
  <c r="AJ474" i="7"/>
  <c r="AJ487" i="7"/>
  <c r="AJ606" i="7"/>
  <c r="AJ541" i="7"/>
  <c r="AJ164" i="7"/>
  <c r="AJ148" i="7"/>
  <c r="AJ132" i="7"/>
  <c r="AJ157" i="7"/>
  <c r="AJ141" i="7"/>
  <c r="AJ105" i="7"/>
  <c r="AJ89" i="7"/>
  <c r="AJ128" i="7"/>
  <c r="AJ112" i="7"/>
  <c r="AJ69" i="7"/>
  <c r="AJ53" i="7"/>
  <c r="AJ39" i="7"/>
  <c r="AJ34" i="7"/>
  <c r="AJ10" i="7"/>
  <c r="AJ163" i="7"/>
  <c r="AJ147" i="7"/>
  <c r="AJ131" i="7"/>
  <c r="AJ110" i="7"/>
  <c r="AJ45" i="7"/>
  <c r="AJ29" i="7"/>
  <c r="AJ40" i="7"/>
  <c r="AJ9" i="7"/>
  <c r="AJ160" i="7"/>
  <c r="AJ144" i="7"/>
  <c r="AJ153" i="7"/>
  <c r="AJ137" i="7"/>
  <c r="AJ125" i="7"/>
  <c r="AJ93" i="7"/>
  <c r="AJ124" i="7"/>
  <c r="AJ72" i="7"/>
  <c r="AJ56" i="7"/>
  <c r="AJ65" i="7"/>
  <c r="AJ43" i="7"/>
  <c r="AJ130" i="7"/>
  <c r="AJ107" i="7"/>
  <c r="AJ91" i="7"/>
  <c r="AJ106" i="7"/>
  <c r="AJ90" i="7"/>
  <c r="AJ49" i="7"/>
  <c r="AJ36" i="7"/>
  <c r="AJ25" i="7"/>
  <c r="AJ13" i="7"/>
  <c r="AJ195" i="7"/>
  <c r="AJ227" i="7"/>
  <c r="AJ259" i="7"/>
  <c r="AJ289" i="7"/>
  <c r="AJ353" i="7"/>
  <c r="AJ304" i="7"/>
  <c r="AJ440" i="7"/>
  <c r="AJ504" i="7"/>
  <c r="AJ379" i="7"/>
  <c r="AJ457" i="7"/>
  <c r="AJ393" i="7"/>
  <c r="AJ611" i="7"/>
  <c r="AJ579" i="7"/>
  <c r="AJ173" i="7"/>
  <c r="AJ209" i="7"/>
  <c r="AJ241" i="7"/>
  <c r="AJ273" i="7"/>
  <c r="AJ200" i="7"/>
  <c r="AJ232" i="7"/>
  <c r="AJ264" i="7"/>
  <c r="AJ303" i="7"/>
  <c r="AJ367" i="7"/>
  <c r="AJ302" i="7"/>
  <c r="AJ366" i="7"/>
  <c r="AJ422" i="7"/>
  <c r="AJ486" i="7"/>
  <c r="AJ550" i="7"/>
  <c r="AJ475" i="7"/>
  <c r="AJ411" i="7"/>
  <c r="AJ600" i="7"/>
  <c r="AJ568" i="7"/>
  <c r="AJ535" i="7"/>
  <c r="AJ174" i="7"/>
  <c r="AJ206" i="7"/>
  <c r="AJ238" i="7"/>
  <c r="AJ341" i="7"/>
  <c r="AJ292" i="7"/>
  <c r="AJ324" i="7"/>
  <c r="AJ396" i="7"/>
  <c r="AJ460" i="7"/>
  <c r="AJ524" i="7"/>
  <c r="AJ501" i="7"/>
  <c r="AJ437" i="7"/>
  <c r="AJ601" i="7"/>
  <c r="AJ569" i="7"/>
  <c r="AJ196" i="7"/>
  <c r="AJ228" i="7"/>
  <c r="AJ260" i="7"/>
  <c r="AJ347" i="7"/>
  <c r="AJ282" i="7"/>
  <c r="AJ314" i="7"/>
  <c r="AJ370" i="7"/>
  <c r="AJ434" i="7"/>
  <c r="AJ498" i="7"/>
  <c r="AJ562" i="7"/>
  <c r="AJ479" i="7"/>
  <c r="AJ415" i="7"/>
  <c r="AJ602" i="7"/>
  <c r="AJ570" i="7"/>
  <c r="AJ537" i="7"/>
  <c r="AJ464" i="7"/>
  <c r="AJ387" i="7"/>
  <c r="AJ583" i="7"/>
  <c r="AJ176" i="7"/>
  <c r="AJ233" i="7"/>
  <c r="AJ359" i="7"/>
  <c r="AJ310" i="7"/>
  <c r="AJ382" i="7"/>
  <c r="AJ446" i="7"/>
  <c r="AJ369" i="7"/>
  <c r="AJ403" i="7"/>
  <c r="AJ563" i="7"/>
  <c r="AJ207" i="7"/>
  <c r="AJ271" i="7"/>
  <c r="AJ230" i="7"/>
  <c r="AJ285" i="7"/>
  <c r="AJ284" i="7"/>
  <c r="AJ404" i="7"/>
  <c r="AJ532" i="7"/>
  <c r="AJ445" i="7"/>
  <c r="AJ613" i="7"/>
  <c r="AJ323" i="7"/>
  <c r="AJ506" i="7"/>
  <c r="AJ455" i="7"/>
  <c r="AJ590" i="7"/>
  <c r="AJ525" i="7"/>
  <c r="F262" i="1" l="1"/>
  <c r="D311" i="1"/>
  <c r="F51" i="1"/>
  <c r="F74" i="1"/>
  <c r="D128" i="1"/>
  <c r="F150" i="1"/>
  <c r="D283" i="1"/>
  <c r="F198" i="1"/>
  <c r="D5" i="1"/>
  <c r="F286" i="1"/>
  <c r="D329" i="1"/>
  <c r="D177" i="1"/>
  <c r="F316" i="1"/>
  <c r="D285" i="1"/>
  <c r="D255" i="1"/>
  <c r="F208" i="1"/>
  <c r="F176" i="1"/>
  <c r="F304" i="1"/>
  <c r="F266" i="1"/>
  <c r="F15" i="1"/>
  <c r="F93" i="1"/>
  <c r="D161" i="1"/>
  <c r="D8" i="1"/>
  <c r="D32" i="1"/>
  <c r="F58" i="1"/>
  <c r="F162" i="1"/>
  <c r="D53" i="1"/>
  <c r="D98" i="1"/>
  <c r="F107" i="1"/>
  <c r="F134" i="1"/>
  <c r="F222" i="1"/>
  <c r="F318" i="1"/>
  <c r="F200" i="1"/>
  <c r="F314" i="1"/>
  <c r="F196" i="1"/>
  <c r="F292" i="1"/>
  <c r="F238" i="1"/>
  <c r="D215" i="1"/>
  <c r="F216" i="1"/>
  <c r="D193" i="1"/>
  <c r="F310" i="1"/>
  <c r="F218" i="1"/>
  <c r="D195" i="1"/>
  <c r="F322" i="1"/>
  <c r="F268" i="1"/>
  <c r="D245" i="1"/>
  <c r="F43" i="1"/>
  <c r="D84" i="1"/>
  <c r="D169" i="1"/>
  <c r="D16" i="1"/>
  <c r="F103" i="1"/>
  <c r="D10" i="1"/>
  <c r="F39" i="1"/>
  <c r="F81" i="1"/>
  <c r="D141" i="1"/>
  <c r="F33" i="1"/>
  <c r="F158" i="1"/>
  <c r="D287" i="1"/>
  <c r="F274" i="1"/>
  <c r="D211" i="1"/>
  <c r="F188" i="1"/>
  <c r="D38" i="1"/>
  <c r="F56" i="1"/>
  <c r="F164" i="1"/>
  <c r="F21" i="1"/>
  <c r="D67" i="1"/>
  <c r="F23" i="1"/>
  <c r="F105" i="1"/>
  <c r="D165" i="1"/>
  <c r="D55" i="1"/>
  <c r="D159" i="1"/>
  <c r="D241" i="1"/>
  <c r="D297" i="1"/>
  <c r="F346" i="1"/>
  <c r="F324" i="1"/>
  <c r="F328" i="1"/>
  <c r="D281" i="1"/>
  <c r="D251" i="1"/>
  <c r="F298" i="1"/>
  <c r="F276" i="1"/>
  <c r="D237" i="1"/>
  <c r="D333" i="1"/>
  <c r="F214" i="1"/>
  <c r="F182" i="1"/>
  <c r="F342" i="1"/>
  <c r="D295" i="1"/>
  <c r="D249" i="1"/>
  <c r="D321" i="1"/>
  <c r="D57" i="1"/>
  <c r="D100" i="1"/>
  <c r="F117" i="1"/>
  <c r="F140" i="1"/>
  <c r="D17" i="1"/>
  <c r="D40" i="1"/>
  <c r="F87" i="1"/>
  <c r="D147" i="1"/>
  <c r="F129" i="1"/>
  <c r="F152" i="1"/>
  <c r="D44" i="1"/>
  <c r="D106" i="1"/>
  <c r="F132" i="1"/>
  <c r="F5" i="1"/>
  <c r="F325" i="1"/>
  <c r="F209" i="1"/>
  <c r="D228" i="1"/>
  <c r="F343" i="1"/>
  <c r="F243" i="1"/>
  <c r="D338" i="1"/>
  <c r="F291" i="1"/>
  <c r="F261" i="1"/>
  <c r="D35" i="1"/>
  <c r="D72" i="1"/>
  <c r="F126" i="1"/>
  <c r="F139" i="1"/>
  <c r="F42" i="1"/>
  <c r="F112" i="1"/>
  <c r="D121" i="1"/>
  <c r="D144" i="1"/>
  <c r="F36" i="1"/>
  <c r="F71" i="1"/>
  <c r="D242" i="1"/>
  <c r="F335" i="1"/>
  <c r="D296" i="1"/>
  <c r="D258" i="1"/>
  <c r="F219" i="1"/>
  <c r="D244" i="1"/>
  <c r="F205" i="1"/>
  <c r="D246" i="1"/>
  <c r="F207" i="1"/>
  <c r="D256" i="1"/>
  <c r="F217" i="1"/>
  <c r="F18" i="1"/>
  <c r="D101" i="1"/>
  <c r="D37" i="1"/>
  <c r="F86" i="1"/>
  <c r="F163" i="1"/>
  <c r="D76" i="1"/>
  <c r="D168" i="1"/>
  <c r="D62" i="1"/>
  <c r="F122" i="1"/>
  <c r="F135" i="1"/>
  <c r="F199" i="1"/>
  <c r="D178" i="1"/>
  <c r="F253" i="1"/>
  <c r="D284" i="1"/>
  <c r="D262" i="1"/>
  <c r="F223" i="1"/>
  <c r="F311" i="1"/>
  <c r="F265" i="1"/>
  <c r="D234" i="1"/>
  <c r="F323" i="1"/>
  <c r="F14" i="1"/>
  <c r="F124" i="1"/>
  <c r="F145" i="1"/>
  <c r="F110" i="1"/>
  <c r="D127" i="1"/>
  <c r="D146" i="1"/>
  <c r="F69" i="1"/>
  <c r="F96" i="1"/>
  <c r="F24" i="1"/>
  <c r="F82" i="1"/>
  <c r="D91" i="1"/>
  <c r="D190" i="1"/>
  <c r="D260" i="1"/>
  <c r="D270" i="1"/>
  <c r="F247" i="1"/>
  <c r="D248" i="1"/>
  <c r="F225" i="1"/>
  <c r="D186" i="1"/>
  <c r="D290" i="1"/>
  <c r="D236" i="1"/>
  <c r="F213" i="1"/>
  <c r="D19" i="1"/>
  <c r="D66" i="1"/>
  <c r="D170" i="1"/>
  <c r="F50" i="1"/>
  <c r="D60" i="1"/>
  <c r="F120" i="1"/>
  <c r="F79" i="1"/>
  <c r="D115" i="1"/>
  <c r="D142" i="1"/>
  <c r="D265" i="1"/>
  <c r="F234" i="1"/>
  <c r="D26" i="1"/>
  <c r="D345" i="1"/>
  <c r="F186" i="1"/>
  <c r="F290" i="1"/>
  <c r="F236" i="1"/>
  <c r="D213" i="1"/>
  <c r="F19" i="1"/>
  <c r="D102" i="1"/>
  <c r="F119" i="1"/>
  <c r="F138" i="1"/>
  <c r="D22" i="1"/>
  <c r="D61" i="1"/>
  <c r="F97" i="1"/>
  <c r="D157" i="1"/>
  <c r="F13" i="1"/>
  <c r="F49" i="1"/>
  <c r="F78" i="1"/>
  <c r="D325" i="1"/>
  <c r="F282" i="1"/>
  <c r="D349" i="1"/>
  <c r="F272" i="1"/>
  <c r="D175" i="1"/>
  <c r="F338" i="1"/>
  <c r="D291" i="1"/>
  <c r="D261" i="1"/>
  <c r="F35" i="1"/>
  <c r="F72" i="1"/>
  <c r="D126" i="1"/>
  <c r="D139" i="1"/>
  <c r="D42" i="1"/>
  <c r="D112" i="1"/>
  <c r="F121" i="1"/>
  <c r="F144" i="1"/>
  <c r="D36" i="1"/>
  <c r="D71" i="1"/>
  <c r="D231" i="1"/>
  <c r="F242" i="1"/>
  <c r="D335" i="1"/>
  <c r="F296" i="1"/>
  <c r="F258" i="1"/>
  <c r="D219" i="1"/>
  <c r="F244" i="1"/>
  <c r="D205" i="1"/>
  <c r="F332" i="1"/>
  <c r="D271" i="1"/>
  <c r="F256" i="1"/>
  <c r="D217" i="1"/>
  <c r="D339" i="1"/>
  <c r="D6" i="1"/>
  <c r="D30" i="1"/>
  <c r="D73" i="1"/>
  <c r="D116" i="1"/>
  <c r="F156" i="1"/>
  <c r="F37" i="1"/>
  <c r="D86" i="1"/>
  <c r="D163" i="1"/>
  <c r="F76" i="1"/>
  <c r="F168" i="1"/>
  <c r="F62" i="1"/>
  <c r="D122" i="1"/>
  <c r="D135" i="1"/>
  <c r="F284" i="1"/>
  <c r="F174" i="1"/>
  <c r="F184" i="1"/>
  <c r="D254" i="1"/>
  <c r="F287" i="1"/>
  <c r="D210" i="1"/>
  <c r="F211" i="1"/>
  <c r="D252" i="1"/>
  <c r="F229" i="1"/>
  <c r="F92" i="1"/>
  <c r="D9" i="1"/>
  <c r="F155" i="1"/>
  <c r="D68" i="1"/>
  <c r="F133" i="1"/>
  <c r="D160" i="1"/>
  <c r="D54" i="1"/>
  <c r="F114" i="1"/>
  <c r="D123" i="1"/>
  <c r="F241" i="1"/>
  <c r="F267" i="1"/>
  <c r="F347" i="1"/>
  <c r="F341" i="1"/>
  <c r="D334" i="1"/>
  <c r="D226" i="1"/>
  <c r="F187" i="1"/>
  <c r="F331" i="1"/>
  <c r="D212" i="1"/>
  <c r="D180" i="1"/>
  <c r="F333" i="1"/>
  <c r="D214" i="1"/>
  <c r="D182" i="1"/>
  <c r="D224" i="1"/>
  <c r="F185" i="1"/>
  <c r="F321" i="1"/>
  <c r="F57" i="1"/>
  <c r="F100" i="1"/>
  <c r="D117" i="1"/>
  <c r="D140" i="1"/>
  <c r="F28" i="1"/>
  <c r="F59" i="1"/>
  <c r="F88" i="1"/>
  <c r="D83" i="1"/>
  <c r="F151" i="1"/>
  <c r="D232" i="1"/>
  <c r="D312" i="1"/>
  <c r="D274" i="1"/>
  <c r="F221" i="1"/>
  <c r="D230" i="1"/>
  <c r="F191" i="1"/>
  <c r="D326" i="1"/>
  <c r="F233" i="1"/>
  <c r="F337" i="1"/>
  <c r="D202" i="1"/>
  <c r="D15" i="1"/>
  <c r="D93" i="1"/>
  <c r="F161" i="1"/>
  <c r="F8" i="1"/>
  <c r="F32" i="1"/>
  <c r="D58" i="1"/>
  <c r="D162" i="1"/>
  <c r="F53" i="1"/>
  <c r="F98" i="1"/>
  <c r="D107" i="1"/>
  <c r="D134" i="1"/>
  <c r="D340" i="1"/>
  <c r="F319" i="1"/>
  <c r="D314" i="1"/>
  <c r="D196" i="1"/>
  <c r="D292" i="1"/>
  <c r="D238" i="1"/>
  <c r="F215" i="1"/>
  <c r="D216" i="1"/>
  <c r="F193" i="1"/>
  <c r="F301" i="1"/>
  <c r="D310" i="1"/>
  <c r="D320" i="1"/>
  <c r="F289" i="1"/>
  <c r="F259" i="1"/>
  <c r="D204" i="1"/>
  <c r="F137" i="1"/>
  <c r="F17" i="1"/>
  <c r="D103" i="1"/>
  <c r="F10" i="1"/>
  <c r="D39" i="1"/>
  <c r="D81" i="1"/>
  <c r="F141" i="1"/>
  <c r="D33" i="1"/>
  <c r="D158" i="1"/>
  <c r="F306" i="1"/>
  <c r="F109" i="1"/>
  <c r="D173" i="1"/>
  <c r="D52" i="1"/>
  <c r="F190" i="1"/>
  <c r="D263" i="1"/>
  <c r="F232" i="1"/>
  <c r="F312" i="1"/>
  <c r="D221" i="1"/>
  <c r="F230" i="1"/>
  <c r="D191" i="1"/>
  <c r="F326" i="1"/>
  <c r="D233" i="1"/>
  <c r="D337" i="1"/>
  <c r="F202" i="1"/>
  <c r="F27" i="1"/>
  <c r="D65" i="1"/>
  <c r="D20" i="1"/>
  <c r="F45" i="1"/>
  <c r="D94" i="1"/>
  <c r="D171" i="1"/>
  <c r="F11" i="1"/>
  <c r="F47" i="1"/>
  <c r="D80" i="1"/>
  <c r="F41" i="1"/>
  <c r="F166" i="1"/>
  <c r="F340" i="1"/>
  <c r="D319" i="1"/>
  <c r="F344" i="1"/>
  <c r="D315" i="1"/>
  <c r="D309" i="1"/>
  <c r="D279" i="1"/>
  <c r="F302" i="1"/>
  <c r="F280" i="1"/>
  <c r="D257" i="1"/>
  <c r="D183" i="1"/>
  <c r="F330" i="1"/>
  <c r="D301" i="1"/>
  <c r="D327" i="1"/>
  <c r="F320" i="1"/>
  <c r="D289" i="1"/>
  <c r="D259" i="1"/>
  <c r="F204" i="1"/>
  <c r="D137" i="1"/>
  <c r="F29" i="1"/>
  <c r="D75" i="1"/>
  <c r="D118" i="1"/>
  <c r="D131" i="1"/>
  <c r="F154" i="1"/>
  <c r="D34" i="1"/>
  <c r="D104" i="1"/>
  <c r="D63" i="1"/>
  <c r="F99" i="1"/>
  <c r="F254" i="1"/>
  <c r="D273" i="1"/>
  <c r="F210" i="1"/>
  <c r="F348" i="1"/>
  <c r="F336" i="1"/>
  <c r="D305" i="1"/>
  <c r="D275" i="1"/>
  <c r="F252" i="1"/>
  <c r="D229" i="1"/>
  <c r="D92" i="1"/>
  <c r="F9" i="1"/>
  <c r="D155" i="1"/>
  <c r="F68" i="1"/>
  <c r="D133" i="1"/>
  <c r="F160" i="1"/>
  <c r="F54" i="1"/>
  <c r="D114" i="1"/>
  <c r="F123" i="1"/>
  <c r="D293" i="1"/>
  <c r="D179" i="1"/>
  <c r="F350" i="1"/>
  <c r="D267" i="1"/>
  <c r="D347" i="1"/>
  <c r="D341" i="1"/>
  <c r="F334" i="1"/>
  <c r="F226" i="1"/>
  <c r="D187" i="1"/>
  <c r="D331" i="1"/>
  <c r="F212" i="1"/>
  <c r="F180" i="1"/>
  <c r="F278" i="1"/>
  <c r="D239" i="1"/>
  <c r="F224" i="1"/>
  <c r="D185" i="1"/>
  <c r="D46" i="1"/>
  <c r="F64" i="1"/>
  <c r="D28" i="1"/>
  <c r="D59" i="1"/>
  <c r="D88" i="1"/>
  <c r="F83" i="1"/>
  <c r="D151" i="1"/>
  <c r="D48" i="1"/>
  <c r="F206" i="1"/>
  <c r="D308" i="1"/>
  <c r="F235" i="1"/>
  <c r="D282" i="1"/>
  <c r="F349" i="1"/>
  <c r="D272" i="1"/>
  <c r="F175" i="1"/>
  <c r="D220" i="1"/>
  <c r="F197" i="1"/>
  <c r="F108" i="1"/>
  <c r="D125" i="1"/>
  <c r="D148" i="1"/>
  <c r="D111" i="1"/>
  <c r="D89" i="1"/>
  <c r="F149" i="1"/>
  <c r="F12" i="1"/>
  <c r="D70" i="1"/>
  <c r="F130" i="1"/>
  <c r="F143" i="1"/>
  <c r="F231" i="1"/>
  <c r="F203" i="1"/>
  <c r="F313" i="1"/>
  <c r="D194" i="1"/>
  <c r="F299" i="1"/>
  <c r="F269" i="1"/>
  <c r="D332" i="1"/>
  <c r="F271" i="1"/>
  <c r="D192" i="1"/>
  <c r="F181" i="1"/>
  <c r="F339" i="1"/>
  <c r="F6" i="1"/>
  <c r="F30" i="1"/>
  <c r="F73" i="1"/>
  <c r="F116" i="1"/>
  <c r="D156" i="1"/>
  <c r="F77" i="1"/>
  <c r="D113" i="1"/>
  <c r="D136" i="1"/>
  <c r="D25" i="1"/>
  <c r="F90" i="1"/>
  <c r="F167" i="1"/>
  <c r="F283" i="1"/>
  <c r="F189" i="1"/>
  <c r="F317" i="1"/>
  <c r="D198" i="1"/>
  <c r="D294" i="1"/>
  <c r="D240" i="1"/>
  <c r="F201" i="1"/>
  <c r="D306" i="1"/>
  <c r="F26" i="1"/>
  <c r="D51" i="1"/>
  <c r="D109" i="1"/>
  <c r="D132" i="1"/>
  <c r="F48" i="1"/>
  <c r="D74" i="1"/>
  <c r="D95" i="1"/>
  <c r="F173" i="1"/>
  <c r="D31" i="1"/>
  <c r="F128" i="1"/>
  <c r="F52" i="1"/>
  <c r="D150" i="1"/>
  <c r="D264" i="1"/>
  <c r="D206" i="1"/>
  <c r="D174" i="1"/>
  <c r="F303" i="1"/>
  <c r="D184" i="1"/>
  <c r="F345" i="1"/>
  <c r="D300" i="1"/>
  <c r="D288" i="1"/>
  <c r="D250" i="1"/>
  <c r="F227" i="1"/>
  <c r="F307" i="1"/>
  <c r="F277" i="1"/>
  <c r="D7" i="1"/>
  <c r="D85" i="1"/>
  <c r="F153" i="1"/>
  <c r="D172" i="1"/>
  <c r="F102" i="1"/>
  <c r="D119" i="1"/>
  <c r="D138" i="1"/>
  <c r="F22" i="1"/>
  <c r="F61" i="1"/>
  <c r="D97" i="1"/>
  <c r="F157" i="1"/>
  <c r="D13" i="1"/>
  <c r="D49" i="1"/>
  <c r="D78" i="1"/>
  <c r="D223" i="1"/>
  <c r="F95" i="1"/>
  <c r="F178" i="1"/>
  <c r="F294" i="1"/>
  <c r="F240" i="1"/>
  <c r="D201" i="1"/>
  <c r="D323" i="1"/>
  <c r="D14" i="1"/>
  <c r="D124" i="1"/>
  <c r="D145" i="1"/>
  <c r="D110" i="1"/>
  <c r="F127" i="1"/>
  <c r="F146" i="1"/>
  <c r="D69" i="1"/>
  <c r="D96" i="1"/>
  <c r="D24" i="1"/>
  <c r="D82" i="1"/>
  <c r="F91" i="1"/>
  <c r="F264" i="1"/>
  <c r="F260" i="1"/>
  <c r="F270" i="1"/>
  <c r="D247" i="1"/>
  <c r="F248" i="1"/>
  <c r="D225" i="1"/>
  <c r="F300" i="1"/>
  <c r="F288" i="1"/>
  <c r="F250" i="1"/>
  <c r="D227" i="1"/>
  <c r="D307" i="1"/>
  <c r="D277" i="1"/>
  <c r="F7" i="1"/>
  <c r="F85" i="1"/>
  <c r="D153" i="1"/>
  <c r="F172" i="1"/>
  <c r="F66" i="1"/>
  <c r="F170" i="1"/>
  <c r="D50" i="1"/>
  <c r="F60" i="1"/>
  <c r="D120" i="1"/>
  <c r="D79" i="1"/>
  <c r="F115" i="1"/>
  <c r="F142" i="1"/>
  <c r="F308" i="1"/>
  <c r="D209" i="1"/>
  <c r="D235" i="1"/>
  <c r="F228" i="1"/>
  <c r="D343" i="1"/>
  <c r="D243" i="1"/>
  <c r="F220" i="1"/>
  <c r="D197" i="1"/>
  <c r="D108" i="1"/>
  <c r="F125" i="1"/>
  <c r="F148" i="1"/>
  <c r="F111" i="1"/>
  <c r="F89" i="1"/>
  <c r="D149" i="1"/>
  <c r="D12" i="1"/>
  <c r="F70" i="1"/>
  <c r="D130" i="1"/>
  <c r="D143" i="1"/>
  <c r="D203" i="1"/>
  <c r="D313" i="1"/>
  <c r="F194" i="1"/>
  <c r="D299" i="1"/>
  <c r="D269" i="1"/>
  <c r="F246" i="1"/>
  <c r="D207" i="1"/>
  <c r="F192" i="1"/>
  <c r="D181" i="1"/>
  <c r="D18" i="1"/>
  <c r="F101" i="1"/>
  <c r="D77" i="1"/>
  <c r="F113" i="1"/>
  <c r="F136" i="1"/>
  <c r="F25" i="1"/>
  <c r="D90" i="1"/>
  <c r="D167" i="1"/>
  <c r="D253" i="1"/>
  <c r="F31" i="1"/>
  <c r="D303" i="1"/>
  <c r="D199" i="1"/>
  <c r="D189" i="1"/>
  <c r="D317" i="1"/>
  <c r="F273" i="1"/>
  <c r="D348" i="1"/>
  <c r="D336" i="1"/>
  <c r="F305" i="1"/>
  <c r="F275" i="1"/>
  <c r="D188" i="1"/>
  <c r="F38" i="1"/>
  <c r="D56" i="1"/>
  <c r="D164" i="1"/>
  <c r="D21" i="1"/>
  <c r="F67" i="1"/>
  <c r="D23" i="1"/>
  <c r="D105" i="1"/>
  <c r="F165" i="1"/>
  <c r="F55" i="1"/>
  <c r="F159" i="1"/>
  <c r="F293" i="1"/>
  <c r="F179" i="1"/>
  <c r="D350" i="1"/>
  <c r="F297" i="1"/>
  <c r="D346" i="1"/>
  <c r="D324" i="1"/>
  <c r="D328" i="1"/>
  <c r="F281" i="1"/>
  <c r="F251" i="1"/>
  <c r="D298" i="1"/>
  <c r="D276" i="1"/>
  <c r="F237" i="1"/>
  <c r="D278" i="1"/>
  <c r="F239" i="1"/>
  <c r="D342" i="1"/>
  <c r="F295" i="1"/>
  <c r="F249" i="1"/>
  <c r="F46" i="1"/>
  <c r="D64" i="1"/>
  <c r="F40" i="1"/>
  <c r="D87" i="1"/>
  <c r="F147" i="1"/>
  <c r="D129" i="1"/>
  <c r="D152" i="1"/>
  <c r="F44" i="1"/>
  <c r="F106" i="1"/>
  <c r="F263" i="1"/>
  <c r="D286" i="1"/>
  <c r="F329" i="1"/>
  <c r="F177" i="1"/>
  <c r="D316" i="1"/>
  <c r="F285" i="1"/>
  <c r="F255" i="1"/>
  <c r="D208" i="1"/>
  <c r="D176" i="1"/>
  <c r="D304" i="1"/>
  <c r="D266" i="1"/>
  <c r="D27" i="1"/>
  <c r="F65" i="1"/>
  <c r="F20" i="1"/>
  <c r="D45" i="1"/>
  <c r="F94" i="1"/>
  <c r="F171" i="1"/>
  <c r="D11" i="1"/>
  <c r="D47" i="1"/>
  <c r="F80" i="1"/>
  <c r="D41" i="1"/>
  <c r="D166" i="1"/>
  <c r="D222" i="1"/>
  <c r="D318" i="1"/>
  <c r="D200" i="1"/>
  <c r="D344" i="1"/>
  <c r="F315" i="1"/>
  <c r="F309" i="1"/>
  <c r="F279" i="1"/>
  <c r="D302" i="1"/>
  <c r="D280" i="1"/>
  <c r="F257" i="1"/>
  <c r="F183" i="1"/>
  <c r="D330" i="1"/>
  <c r="F327" i="1"/>
  <c r="D218" i="1"/>
  <c r="F195" i="1"/>
  <c r="D322" i="1"/>
  <c r="D268" i="1"/>
  <c r="F245" i="1"/>
  <c r="D43" i="1"/>
  <c r="F84" i="1"/>
  <c r="F169" i="1"/>
  <c r="F16" i="1"/>
  <c r="D29" i="1"/>
  <c r="F75" i="1"/>
  <c r="F118" i="1"/>
  <c r="F131" i="1"/>
  <c r="D154" i="1"/>
  <c r="F34" i="1"/>
  <c r="F104" i="1"/>
  <c r="F63" i="1"/>
  <c r="D99" i="1"/>
</calcChain>
</file>

<file path=xl/comments1.xml><?xml version="1.0" encoding="utf-8"?>
<comments xmlns="http://schemas.openxmlformats.org/spreadsheetml/2006/main">
  <authors>
    <author>作者</author>
  </authors>
  <commentList>
    <comment ref="C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1、Raid商店
2、LOST商店
3、PVP商店
4、VIP商店
5、公会商店
6、装备商店
7、活动商店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1、玩家等级
2、玩家VIP等级
3、公会等级</t>
        </r>
      </text>
    </comment>
    <comment ref="F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刷新间隔：秒</t>
        </r>
      </text>
    </comment>
    <comment ref="G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1、可刷新
0、不可刷新</t>
        </r>
      </text>
    </comment>
    <comment ref="H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物品ID+数量
</t>
        </r>
      </text>
    </comment>
    <comment ref="K2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UNIX开始时间戳+UNIX结束时间戳
为空是常开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商店位置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商品ID</t>
        </r>
      </text>
    </comment>
    <comment ref="E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当前商店位置物品权重</t>
        </r>
      </text>
    </comment>
    <comment ref="F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购买花费物品ID</t>
        </r>
      </text>
    </comment>
    <comment ref="G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是否打折
0、不打折
1、原来价格数量打折
2、可用新消耗类型对应数量来购买</t>
        </r>
      </text>
    </comment>
    <comment ref="H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万分比值</t>
        </r>
      </text>
    </comment>
    <comment ref="I2" authorId="0">
      <text>
        <r>
          <rPr>
            <b/>
            <sz val="9"/>
            <color indexed="81"/>
            <rFont val="宋体"/>
            <family val="3"/>
            <charset val="134"/>
          </rPr>
          <t>作者：
根据DiscountTpye
使用这列数据
2、Cost使用这列数据</t>
        </r>
      </text>
    </comment>
    <comment ref="J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1、每次刷新可重置
2、每天可重置</t>
        </r>
      </text>
    </comment>
    <comment ref="K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正常购买次数
1、每次刷新重置
2、每天重置
3、无次数限制</t>
        </r>
      </text>
    </comment>
    <comment ref="L2" authorId="0">
      <text>
        <r>
          <rPr>
            <b/>
            <sz val="9"/>
            <color indexed="81"/>
            <rFont val="宋体"/>
            <family val="3"/>
            <charset val="134"/>
          </rPr>
          <t>作者:
看到商品需要达到的条件
1、等级
2、VIP</t>
        </r>
      </text>
    </comment>
    <comment ref="M2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购买需要达到的条件
1、等级
2、VIP</t>
        </r>
      </text>
    </comment>
  </commentList>
</comments>
</file>

<file path=xl/sharedStrings.xml><?xml version="1.0" encoding="utf-8"?>
<sst xmlns="http://schemas.openxmlformats.org/spreadsheetml/2006/main" count="3685" uniqueCount="394">
  <si>
    <t>计算用：</t>
  </si>
  <si>
    <t>掉落入库：</t>
  </si>
  <si>
    <t>掉落总和</t>
  </si>
  <si>
    <t>含行数</t>
  </si>
  <si>
    <t>行偏移</t>
  </si>
  <si>
    <t>序列</t>
  </si>
  <si>
    <t>编号</t>
  </si>
  <si>
    <t>随机物品1</t>
    <phoneticPr fontId="1" type="noConversion"/>
  </si>
  <si>
    <t>随机物品2</t>
  </si>
  <si>
    <t>随机物品3</t>
  </si>
  <si>
    <t>随机物品4</t>
  </si>
  <si>
    <t>随机物品5</t>
  </si>
  <si>
    <t>随机概率1</t>
    <phoneticPr fontId="1" type="noConversion"/>
  </si>
  <si>
    <t>随机概率2</t>
  </si>
  <si>
    <t>随机概率3</t>
  </si>
  <si>
    <t>随机概率4</t>
  </si>
  <si>
    <t>随机概率5</t>
  </si>
  <si>
    <t>物品名称</t>
    <phoneticPr fontId="1" type="noConversion"/>
  </si>
  <si>
    <t>物品栏位</t>
    <phoneticPr fontId="1" type="noConversion"/>
  </si>
  <si>
    <t>物品ID</t>
    <phoneticPr fontId="1" type="noConversion"/>
  </si>
  <si>
    <t>物品权重</t>
    <phoneticPr fontId="1" type="noConversion"/>
  </si>
  <si>
    <t>售价1</t>
    <phoneticPr fontId="1" type="noConversion"/>
  </si>
  <si>
    <t>售价2</t>
  </si>
  <si>
    <t>售价3</t>
  </si>
  <si>
    <t>售价4</t>
  </si>
  <si>
    <t>售价5</t>
  </si>
  <si>
    <t>花费ID</t>
    <phoneticPr fontId="1" type="noConversion"/>
  </si>
  <si>
    <t>花费数量</t>
    <phoneticPr fontId="1" type="noConversion"/>
  </si>
  <si>
    <t>商店类型</t>
    <phoneticPr fontId="1" type="noConversion"/>
  </si>
  <si>
    <t>物品名称</t>
    <phoneticPr fontId="1" type="noConversion"/>
  </si>
  <si>
    <t>ID</t>
    <phoneticPr fontId="1" type="noConversion"/>
  </si>
  <si>
    <t>商店名称</t>
    <phoneticPr fontId="1" type="noConversion"/>
  </si>
  <si>
    <t>商品栏位</t>
    <phoneticPr fontId="1" type="noConversion"/>
  </si>
  <si>
    <t>参数1</t>
    <phoneticPr fontId="1" type="noConversion"/>
  </si>
  <si>
    <t>商店子类型</t>
    <phoneticPr fontId="1" type="noConversion"/>
  </si>
  <si>
    <t>物品售价</t>
    <phoneticPr fontId="1" type="noConversion"/>
  </si>
  <si>
    <t>主编号</t>
    <phoneticPr fontId="1" type="noConversion"/>
  </si>
  <si>
    <t>所属库ID</t>
    <phoneticPr fontId="1" type="noConversion"/>
  </si>
  <si>
    <t>是否平均随？</t>
    <phoneticPr fontId="1" type="noConversion"/>
  </si>
  <si>
    <t>物品组说明</t>
    <phoneticPr fontId="1" type="noConversion"/>
  </si>
  <si>
    <t>编号</t>
    <phoneticPr fontId="1" type="noConversion"/>
  </si>
  <si>
    <t>商店名</t>
    <phoneticPr fontId="1" type="noConversion"/>
  </si>
  <si>
    <t>shop_name</t>
    <phoneticPr fontId="1" type="noConversion"/>
  </si>
  <si>
    <t>int</t>
  </si>
  <si>
    <t>int</t>
    <phoneticPr fontId="1" type="noConversion"/>
  </si>
  <si>
    <t>string</t>
    <phoneticPr fontId="1" type="noConversion"/>
  </si>
  <si>
    <t>List</t>
    <phoneticPr fontId="1" type="noConversion"/>
  </si>
  <si>
    <t>Map</t>
  </si>
  <si>
    <t>Map</t>
    <phoneticPr fontId="1" type="noConversion"/>
  </si>
  <si>
    <t>shop_type</t>
    <phoneticPr fontId="1" type="noConversion"/>
  </si>
  <si>
    <t>商店类型</t>
    <phoneticPr fontId="1" type="noConversion"/>
  </si>
  <si>
    <t>限制条件</t>
    <phoneticPr fontId="1" type="noConversion"/>
  </si>
  <si>
    <t>limit_cond</t>
    <phoneticPr fontId="1" type="noConversion"/>
  </si>
  <si>
    <t>cond_para</t>
    <phoneticPr fontId="1" type="noConversion"/>
  </si>
  <si>
    <t>条件参数</t>
    <phoneticPr fontId="1" type="noConversion"/>
  </si>
  <si>
    <t>refresh_gap</t>
    <phoneticPr fontId="1" type="noConversion"/>
  </si>
  <si>
    <t>刷新间隔</t>
    <phoneticPr fontId="1" type="noConversion"/>
  </si>
  <si>
    <t>手动刷新</t>
    <phoneticPr fontId="1" type="noConversion"/>
  </si>
  <si>
    <t>is_refresh</t>
    <phoneticPr fontId="1" type="noConversion"/>
  </si>
  <si>
    <t>refresh_cost</t>
    <phoneticPr fontId="1" type="noConversion"/>
  </si>
  <si>
    <t>刷新消耗</t>
    <phoneticPr fontId="1" type="noConversion"/>
  </si>
  <si>
    <t>cost_tikect</t>
    <phoneticPr fontId="1" type="noConversion"/>
  </si>
  <si>
    <t>刷新券ID</t>
    <phoneticPr fontId="1" type="noConversion"/>
  </si>
  <si>
    <t>商品库</t>
  </si>
  <si>
    <t>商品库</t>
    <phoneticPr fontId="1" type="noConversion"/>
  </si>
  <si>
    <t>开启时间</t>
    <phoneticPr fontId="1" type="noConversion"/>
  </si>
  <si>
    <t>open_limit</t>
    <phoneticPr fontId="1" type="noConversion"/>
  </si>
  <si>
    <t>编号</t>
    <phoneticPr fontId="1" type="noConversion"/>
  </si>
  <si>
    <t>id</t>
  </si>
  <si>
    <t>id</t>
    <phoneticPr fontId="1" type="noConversion"/>
  </si>
  <si>
    <t>goods_bank</t>
  </si>
  <si>
    <t>goods_bank</t>
    <phoneticPr fontId="1" type="noConversion"/>
  </si>
  <si>
    <t>商品库</t>
    <phoneticPr fontId="1" type="noConversion"/>
  </si>
  <si>
    <t>goods_rank</t>
  </si>
  <si>
    <t>goods_rank</t>
    <phoneticPr fontId="1" type="noConversion"/>
  </si>
  <si>
    <t>商品位置</t>
  </si>
  <si>
    <t>商品位置</t>
    <phoneticPr fontId="1" type="noConversion"/>
  </si>
  <si>
    <t>商品ID</t>
  </si>
  <si>
    <t>商品ID</t>
    <phoneticPr fontId="1" type="noConversion"/>
  </si>
  <si>
    <t>goods_id</t>
  </si>
  <si>
    <t>goods_id</t>
    <phoneticPr fontId="1" type="noConversion"/>
  </si>
  <si>
    <t>11001=2</t>
  </si>
  <si>
    <t>100005=1500</t>
  </si>
  <si>
    <t>11015=2</t>
  </si>
  <si>
    <t>82110=5</t>
  </si>
  <si>
    <t>100005=1000</t>
  </si>
  <si>
    <t>92220=5</t>
  </si>
  <si>
    <t>100005=1100</t>
  </si>
  <si>
    <t>92230=5</t>
  </si>
  <si>
    <t>92240=5</t>
  </si>
  <si>
    <t>92120=5</t>
  </si>
  <si>
    <t>92320=5</t>
  </si>
  <si>
    <t>100005=1200</t>
  </si>
  <si>
    <t>92130=5</t>
  </si>
  <si>
    <t>92330=5</t>
  </si>
  <si>
    <t>92140=5</t>
  </si>
  <si>
    <t>92340=5</t>
  </si>
  <si>
    <t>92420=5</t>
  </si>
  <si>
    <t>100005=1300</t>
  </si>
  <si>
    <t>92430=5</t>
  </si>
  <si>
    <t>92440=5</t>
  </si>
  <si>
    <t>92520=5</t>
  </si>
  <si>
    <t>100005=1400</t>
  </si>
  <si>
    <t>92530=5</t>
  </si>
  <si>
    <t>92540=5</t>
  </si>
  <si>
    <t>92620=5</t>
  </si>
  <si>
    <t>92630=5</t>
  </si>
  <si>
    <t>92640=5</t>
  </si>
  <si>
    <t>92720=5</t>
  </si>
  <si>
    <t>92730=5</t>
  </si>
  <si>
    <t>92740=5</t>
  </si>
  <si>
    <t>11016=2</t>
  </si>
  <si>
    <t>100003=1200</t>
  </si>
  <si>
    <t>11011=2</t>
  </si>
  <si>
    <t>81110=5</t>
  </si>
  <si>
    <t>100003=200</t>
  </si>
  <si>
    <t>91220=5</t>
  </si>
  <si>
    <t>100003=275</t>
  </si>
  <si>
    <t>91230=5</t>
  </si>
  <si>
    <t>91240=5</t>
  </si>
  <si>
    <t>91120=5</t>
  </si>
  <si>
    <t>91320=5</t>
  </si>
  <si>
    <t>100003=250</t>
  </si>
  <si>
    <t>100003=300</t>
  </si>
  <si>
    <t>91130=5</t>
  </si>
  <si>
    <t>91330=5</t>
  </si>
  <si>
    <t>91140=5</t>
  </si>
  <si>
    <t>91340=5</t>
  </si>
  <si>
    <t>91420=5</t>
  </si>
  <si>
    <t>100003=270</t>
  </si>
  <si>
    <t>100003=325</t>
  </si>
  <si>
    <t>91430=5</t>
  </si>
  <si>
    <t>91440=5</t>
  </si>
  <si>
    <t>91520=5</t>
  </si>
  <si>
    <t>100003=350</t>
  </si>
  <si>
    <t>91530=5</t>
  </si>
  <si>
    <t>91540=5</t>
  </si>
  <si>
    <t>91620=5</t>
  </si>
  <si>
    <t>100003=375</t>
  </si>
  <si>
    <t>91630=5</t>
  </si>
  <si>
    <t>91640=5</t>
  </si>
  <si>
    <t>91720=5</t>
  </si>
  <si>
    <t>100003=400</t>
  </si>
  <si>
    <t>91730=5</t>
  </si>
  <si>
    <t>91740=5</t>
  </si>
  <si>
    <t>11017=2</t>
  </si>
  <si>
    <t>100004=12000</t>
  </si>
  <si>
    <t>11014=2</t>
  </si>
  <si>
    <t>100004=4000</t>
  </si>
  <si>
    <t>100004=5500</t>
  </si>
  <si>
    <t>100004=5000</t>
  </si>
  <si>
    <t>100004=6000</t>
  </si>
  <si>
    <t>100004=6500</t>
  </si>
  <si>
    <t>100004=7000</t>
  </si>
  <si>
    <t>100004=7500</t>
  </si>
  <si>
    <t>100004=8000</t>
  </si>
  <si>
    <t>71150=1</t>
  </si>
  <si>
    <t>100000=500</t>
  </si>
  <si>
    <t>100000=400</t>
  </si>
  <si>
    <t>100000=600</t>
  </si>
  <si>
    <t>100000=700</t>
  </si>
  <si>
    <t>100000=800</t>
  </si>
  <si>
    <t>100000=900</t>
  </si>
  <si>
    <t>100000=100</t>
  </si>
  <si>
    <t>100000=150</t>
  </si>
  <si>
    <t>100000=175</t>
  </si>
  <si>
    <t>100000=200</t>
  </si>
  <si>
    <t>100000=225</t>
  </si>
  <si>
    <t>100000=1000</t>
  </si>
  <si>
    <t>100000=250</t>
  </si>
  <si>
    <t>100000=275</t>
  </si>
  <si>
    <t>72150=1</t>
  </si>
  <si>
    <t>100000=2000</t>
  </si>
  <si>
    <t>100000=10</t>
  </si>
  <si>
    <t>971161=1</t>
  </si>
  <si>
    <t>971162=1</t>
  </si>
  <si>
    <t>971163=1</t>
  </si>
  <si>
    <t>871161=1</t>
  </si>
  <si>
    <t>871162=1</t>
  </si>
  <si>
    <t>871163=1</t>
  </si>
  <si>
    <t>771161=1</t>
  </si>
  <si>
    <t>771162=1</t>
  </si>
  <si>
    <t>771163=1</t>
  </si>
  <si>
    <t>671161=1</t>
  </si>
  <si>
    <t>671162=1</t>
  </si>
  <si>
    <t>671163=1</t>
  </si>
  <si>
    <t>571161=1</t>
  </si>
  <si>
    <t>571162=1</t>
  </si>
  <si>
    <t>571163=1</t>
  </si>
  <si>
    <t>100000=20</t>
  </si>
  <si>
    <t>972161=1</t>
  </si>
  <si>
    <t>972162=1</t>
  </si>
  <si>
    <t>972163=1</t>
  </si>
  <si>
    <t>872161=1</t>
  </si>
  <si>
    <t>872162=1</t>
  </si>
  <si>
    <t>872163=1</t>
  </si>
  <si>
    <t>772161=1</t>
  </si>
  <si>
    <t>772162=1</t>
  </si>
  <si>
    <t>772163=1</t>
  </si>
  <si>
    <t>672161=1</t>
  </si>
  <si>
    <t>672162=1</t>
  </si>
  <si>
    <t>672163=1</t>
  </si>
  <si>
    <t>572161=1</t>
  </si>
  <si>
    <t>572162=1</t>
  </si>
  <si>
    <t>572163=1</t>
  </si>
  <si>
    <t>rank_goods_weight</t>
  </si>
  <si>
    <t>rank_goods_weight</t>
    <phoneticPr fontId="1" type="noConversion"/>
  </si>
  <si>
    <t>位置里多物品权重</t>
  </si>
  <si>
    <t>位置里多物品权重</t>
    <phoneticPr fontId="1" type="noConversion"/>
  </si>
  <si>
    <t>goods_cost</t>
  </si>
  <si>
    <t>goods_cost</t>
    <phoneticPr fontId="1" type="noConversion"/>
  </si>
  <si>
    <t>商品售价</t>
  </si>
  <si>
    <t>商品售价</t>
    <phoneticPr fontId="1" type="noConversion"/>
  </si>
  <si>
    <t>Map</t>
    <phoneticPr fontId="1" type="noConversion"/>
  </si>
  <si>
    <t>discount</t>
  </si>
  <si>
    <t>discount</t>
    <phoneticPr fontId="1" type="noConversion"/>
  </si>
  <si>
    <t>折扣类型</t>
  </si>
  <si>
    <t>折扣类型</t>
    <phoneticPr fontId="1" type="noConversion"/>
  </si>
  <si>
    <t>折扣参数</t>
  </si>
  <si>
    <t>折扣参数</t>
    <phoneticPr fontId="1" type="noConversion"/>
  </si>
  <si>
    <t>discount_para</t>
  </si>
  <si>
    <t>discount_para</t>
    <phoneticPr fontId="1" type="noConversion"/>
  </si>
  <si>
    <t>折扣NEW参数</t>
  </si>
  <si>
    <t>折扣NEW参数</t>
    <phoneticPr fontId="1" type="noConversion"/>
  </si>
  <si>
    <t>discount_newcost</t>
  </si>
  <si>
    <t>discount_newcost</t>
    <phoneticPr fontId="1" type="noConversion"/>
  </si>
  <si>
    <t>discount_canbuy</t>
  </si>
  <si>
    <t>discount_canbuy</t>
    <phoneticPr fontId="1" type="noConversion"/>
  </si>
  <si>
    <t>折扣次数</t>
  </si>
  <si>
    <t>折扣次数</t>
    <phoneticPr fontId="1" type="noConversion"/>
  </si>
  <si>
    <t>正常购买次数</t>
  </si>
  <si>
    <t>正常购买次数</t>
    <phoneticPr fontId="1" type="noConversion"/>
  </si>
  <si>
    <t>normal_canbuy</t>
  </si>
  <si>
    <t>normal_canbuy</t>
    <phoneticPr fontId="1" type="noConversion"/>
  </si>
  <si>
    <t>商品锁类型</t>
  </si>
  <si>
    <t>商品锁类型</t>
    <phoneticPr fontId="1" type="noConversion"/>
  </si>
  <si>
    <t>解锁条件</t>
  </si>
  <si>
    <t>解锁条件</t>
    <phoneticPr fontId="1" type="noConversion"/>
  </si>
  <si>
    <t>goods_show</t>
  </si>
  <si>
    <t>goods_show</t>
    <phoneticPr fontId="1" type="noConversion"/>
  </si>
  <si>
    <t>goods_buy</t>
  </si>
  <si>
    <t>goods_buy</t>
    <phoneticPr fontId="1" type="noConversion"/>
  </si>
  <si>
    <t>{1,2}</t>
    <phoneticPr fontId="1" type="noConversion"/>
  </si>
  <si>
    <t>{1,20|0,0}</t>
    <phoneticPr fontId="1" type="noConversion"/>
  </si>
  <si>
    <t>{21,30|0,0}</t>
    <phoneticPr fontId="1" type="noConversion"/>
  </si>
  <si>
    <t>{31,40|0,0}</t>
    <phoneticPr fontId="1" type="noConversion"/>
  </si>
  <si>
    <t>{41,50|0,0}</t>
    <phoneticPr fontId="1" type="noConversion"/>
  </si>
  <si>
    <t>{51,60|0,0}</t>
    <phoneticPr fontId="1" type="noConversion"/>
  </si>
  <si>
    <t>{1,35|0,0}</t>
    <phoneticPr fontId="1" type="noConversion"/>
  </si>
  <si>
    <t>{36,60|0,0}</t>
    <phoneticPr fontId="1" type="noConversion"/>
  </si>
  <si>
    <t>{1,35|1,15}</t>
    <phoneticPr fontId="1" type="noConversion"/>
  </si>
  <si>
    <t>{36,60|1,15}</t>
    <phoneticPr fontId="1" type="noConversion"/>
  </si>
  <si>
    <t>{1,60|0,15}</t>
    <phoneticPr fontId="1" type="noConversion"/>
  </si>
  <si>
    <t>{100000=50}</t>
    <phoneticPr fontId="1" type="noConversion"/>
  </si>
  <si>
    <t>{11001=2}</t>
  </si>
  <si>
    <t>{100005=1500}</t>
  </si>
  <si>
    <t>{11015=2}</t>
  </si>
  <si>
    <t>{82110=5}</t>
  </si>
  <si>
    <t>{100005=1000}</t>
  </si>
  <si>
    <t>{92220=5}</t>
  </si>
  <si>
    <t>{100005=1100}</t>
  </si>
  <si>
    <t>{92230=5}</t>
  </si>
  <si>
    <t>{92240=5}</t>
  </si>
  <si>
    <t>{92120=5}</t>
  </si>
  <si>
    <t>{92320=5}</t>
  </si>
  <si>
    <t>{100005=1200}</t>
  </si>
  <si>
    <t>{92130=5}</t>
  </si>
  <si>
    <t>{92330=5}</t>
  </si>
  <si>
    <t>{92140=5}</t>
  </si>
  <si>
    <t>{92340=5}</t>
  </si>
  <si>
    <t>{92420=5}</t>
  </si>
  <si>
    <t>{100005=1300}</t>
  </si>
  <si>
    <t>{92430=5}</t>
  </si>
  <si>
    <t>{92440=5}</t>
  </si>
  <si>
    <t>{92520=5}</t>
  </si>
  <si>
    <t>{100005=1400}</t>
  </si>
  <si>
    <t>{92530=5}</t>
  </si>
  <si>
    <t>{92540=5}</t>
  </si>
  <si>
    <t>{92620=5}</t>
  </si>
  <si>
    <t>{92630=5}</t>
  </si>
  <si>
    <t>{92640=5}</t>
  </si>
  <si>
    <t>{92720=5}</t>
  </si>
  <si>
    <t>{92730=5}</t>
  </si>
  <si>
    <t>{92740=5}</t>
  </si>
  <si>
    <t>{11016=2}</t>
  </si>
  <si>
    <t>{100003=1200}</t>
  </si>
  <si>
    <t>{11011=2}</t>
  </si>
  <si>
    <t>{81110=5}</t>
  </si>
  <si>
    <t>{100003=200}</t>
  </si>
  <si>
    <t>{91220=5}</t>
  </si>
  <si>
    <t>{100003=275}</t>
  </si>
  <si>
    <t>{91230=5}</t>
  </si>
  <si>
    <t>{91240=5}</t>
  </si>
  <si>
    <t>{91120=5}</t>
  </si>
  <si>
    <t>{100003=250}</t>
  </si>
  <si>
    <t>{91320=5}</t>
  </si>
  <si>
    <t>{100003=300}</t>
  </si>
  <si>
    <t>{91130=5}</t>
  </si>
  <si>
    <t>{91330=5}</t>
  </si>
  <si>
    <t>{91140=5}</t>
  </si>
  <si>
    <t>{91340=5}</t>
  </si>
  <si>
    <t>{100003=270}</t>
  </si>
  <si>
    <t>{91420=5}</t>
  </si>
  <si>
    <t>{100003=325}</t>
  </si>
  <si>
    <t>{91430=5}</t>
  </si>
  <si>
    <t>{91440=5}</t>
  </si>
  <si>
    <t>{91520=5}</t>
  </si>
  <si>
    <t>{100003=350}</t>
  </si>
  <si>
    <t>{91530=5}</t>
  </si>
  <si>
    <t>{91540=5}</t>
  </si>
  <si>
    <t>{91620=5}</t>
  </si>
  <si>
    <t>{100003=375}</t>
  </si>
  <si>
    <t>{91630=5}</t>
  </si>
  <si>
    <t>{91640=5}</t>
  </si>
  <si>
    <t>{91720=5}</t>
  </si>
  <si>
    <t>{100003=400}</t>
  </si>
  <si>
    <t>{91730=5}</t>
  </si>
  <si>
    <t>{91740=5}</t>
  </si>
  <si>
    <t>{11017=2}</t>
  </si>
  <si>
    <t>{100004=12000}</t>
  </si>
  <si>
    <t>{11014=2}</t>
  </si>
  <si>
    <t>{100004=4000}</t>
  </si>
  <si>
    <t>{100004=5500}</t>
  </si>
  <si>
    <t>{100004=5000}</t>
  </si>
  <si>
    <t>{100004=6000}</t>
  </si>
  <si>
    <t>{100004=6500}</t>
  </si>
  <si>
    <t>{100004=7000}</t>
  </si>
  <si>
    <t>{100004=7500}</t>
  </si>
  <si>
    <t>{100004=8000}</t>
  </si>
  <si>
    <t>{71150=1}</t>
  </si>
  <si>
    <t>{100000=500}</t>
  </si>
  <si>
    <t>{100000=400}</t>
  </si>
  <si>
    <t>{100000=600}</t>
  </si>
  <si>
    <t>{100000=700}</t>
  </si>
  <si>
    <t>{100000=800}</t>
  </si>
  <si>
    <t>{100000=900}</t>
  </si>
  <si>
    <t>{100000=100}</t>
  </si>
  <si>
    <t>{100000=150}</t>
  </si>
  <si>
    <t>{100000=175}</t>
  </si>
  <si>
    <t>{100000=200}</t>
  </si>
  <si>
    <t>{100000=225}</t>
  </si>
  <si>
    <t>{100000=1000}</t>
  </si>
  <si>
    <t>{100000=250}</t>
  </si>
  <si>
    <t>{100000=275}</t>
  </si>
  <si>
    <t>{72150=1}</t>
  </si>
  <si>
    <t>{100000=2000}</t>
  </si>
  <si>
    <t>{100000=10}</t>
  </si>
  <si>
    <t>{971161=1}</t>
  </si>
  <si>
    <t>{971162=1}</t>
  </si>
  <si>
    <t>{971163=1}</t>
  </si>
  <si>
    <t>{871161=1}</t>
  </si>
  <si>
    <t>{871162=1}</t>
  </si>
  <si>
    <t>{871163=1}</t>
  </si>
  <si>
    <t>{771161=1}</t>
  </si>
  <si>
    <t>{771162=1}</t>
  </si>
  <si>
    <t>{771163=1}</t>
  </si>
  <si>
    <t>{671161=1}</t>
  </si>
  <si>
    <t>{671162=1}</t>
  </si>
  <si>
    <t>{671163=1}</t>
  </si>
  <si>
    <t>{571161=1}</t>
  </si>
  <si>
    <t>{571162=1}</t>
  </si>
  <si>
    <t>{571163=1}</t>
  </si>
  <si>
    <t>{100000=20}</t>
  </si>
  <si>
    <t>{972161=1}</t>
  </si>
  <si>
    <t>{972162=1}</t>
  </si>
  <si>
    <t>{972163=1}</t>
  </si>
  <si>
    <t>{872161=1}</t>
  </si>
  <si>
    <t>{872162=1}</t>
  </si>
  <si>
    <t>{872163=1}</t>
  </si>
  <si>
    <t>{772161=1}</t>
  </si>
  <si>
    <t>{772162=1}</t>
  </si>
  <si>
    <t>{772163=1}</t>
  </si>
  <si>
    <t>{672161=1}</t>
  </si>
  <si>
    <t>{672162=1}</t>
  </si>
  <si>
    <t>{672163=1}</t>
  </si>
  <si>
    <t>{572161=1}</t>
  </si>
  <si>
    <t>{572162=1}</t>
  </si>
  <si>
    <t>{572163=1}</t>
  </si>
  <si>
    <t>MList</t>
    <phoneticPr fontId="1" type="noConversion"/>
  </si>
  <si>
    <t>{1451232000,1451491200}</t>
    <phoneticPr fontId="1" type="noConversion"/>
  </si>
  <si>
    <t>{99999=500000}</t>
    <phoneticPr fontId="1" type="noConversion"/>
  </si>
  <si>
    <t>{1=2}</t>
    <phoneticPr fontId="1" type="noConversion"/>
  </si>
  <si>
    <t>{1=20,2=10}</t>
    <phoneticPr fontId="1" type="noConversion"/>
  </si>
  <si>
    <t>shop_name</t>
  </si>
  <si>
    <t>shop_type</t>
  </si>
  <si>
    <t>limit_cond</t>
  </si>
  <si>
    <t>cond_para</t>
  </si>
  <si>
    <t>refresh_gap</t>
  </si>
  <si>
    <t>is_refresh</t>
  </si>
  <si>
    <t>refresh_cost</t>
  </si>
  <si>
    <t>cost_tikect</t>
  </si>
  <si>
    <t>{1=20,2=10}</t>
  </si>
  <si>
    <t>{1=2}</t>
    <phoneticPr fontId="1" type="noConversion"/>
  </si>
  <si>
    <t>{99999=500000}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</si>
</sst>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9" fontId="4" fillId="0" borderId="0" applyFont="0" applyFill="0" applyBorder="0" applyAlignment="0" applyProtection="0">
      <alignment vertical="center"/>
    </xf>
    <xf numFmtId="0" fontId="5" fillId="0" borderId="0"/>
    <xf numFmtId="9" fontId="5" fillId="0" borderId="0" applyFont="0" applyFill="0" applyBorder="0" applyAlignment="0" applyProtection="0">
      <alignment vertical="center"/>
    </xf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1" xfId="2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/>
    </xf>
    <xf numFmtId="0" fontId="6" fillId="2" borderId="2" xfId="2" applyFont="1" applyFill="1" applyBorder="1" applyAlignment="1">
      <alignment horizontal="center" vertical="center"/>
    </xf>
    <xf numFmtId="0" fontId="6" fillId="0" borderId="0" xfId="2" applyFont="1" applyBorder="1" applyAlignment="1">
      <alignment horizontal="center" vertical="center"/>
    </xf>
    <xf numFmtId="0" fontId="6" fillId="3" borderId="0" xfId="2" applyFont="1" applyFill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7" fillId="2" borderId="1" xfId="2" applyFont="1" applyFill="1" applyBorder="1" applyAlignment="1">
      <alignment horizontal="center" vertical="center"/>
    </xf>
    <xf numFmtId="0" fontId="6" fillId="2" borderId="4" xfId="2" applyFont="1" applyFill="1" applyBorder="1" applyAlignment="1">
      <alignment horizontal="center" vertical="center"/>
    </xf>
    <xf numFmtId="0" fontId="6" fillId="2" borderId="5" xfId="2" applyFont="1" applyFill="1" applyBorder="1" applyAlignment="1">
      <alignment horizontal="center" vertical="center"/>
    </xf>
    <xf numFmtId="0" fontId="7" fillId="2" borderId="9" xfId="2" applyFont="1" applyFill="1" applyBorder="1" applyAlignment="1">
      <alignment horizontal="center" vertical="center"/>
    </xf>
    <xf numFmtId="0" fontId="6" fillId="4" borderId="6" xfId="2" applyFont="1" applyFill="1" applyBorder="1" applyAlignment="1">
      <alignment horizontal="center" vertical="center"/>
    </xf>
    <xf numFmtId="176" fontId="6" fillId="2" borderId="1" xfId="1" applyNumberFormat="1" applyFont="1" applyFill="1" applyBorder="1" applyAlignment="1">
      <alignment horizontal="center" vertical="center"/>
    </xf>
    <xf numFmtId="176" fontId="6" fillId="2" borderId="2" xfId="1" applyNumberFormat="1" applyFont="1" applyFill="1" applyBorder="1" applyAlignment="1">
      <alignment horizontal="center" vertical="center"/>
    </xf>
    <xf numFmtId="176" fontId="6" fillId="3" borderId="0" xfId="1" applyNumberFormat="1" applyFont="1" applyFill="1" applyBorder="1" applyAlignment="1">
      <alignment horizontal="center" vertical="center"/>
    </xf>
    <xf numFmtId="176" fontId="7" fillId="2" borderId="9" xfId="1" applyNumberFormat="1" applyFont="1" applyFill="1" applyBorder="1" applyAlignment="1">
      <alignment horizontal="center" vertical="center"/>
    </xf>
    <xf numFmtId="10" fontId="6" fillId="0" borderId="10" xfId="1" applyNumberFormat="1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7" fillId="2" borderId="11" xfId="2" applyFont="1" applyFill="1" applyBorder="1" applyAlignment="1">
      <alignment horizontal="center" vertical="center"/>
    </xf>
    <xf numFmtId="0" fontId="6" fillId="2" borderId="12" xfId="2" applyFont="1" applyFill="1" applyBorder="1" applyAlignment="1">
      <alignment horizontal="center" vertical="center"/>
    </xf>
    <xf numFmtId="0" fontId="6" fillId="2" borderId="1" xfId="1" applyNumberFormat="1" applyFont="1" applyFill="1" applyBorder="1" applyAlignment="1">
      <alignment horizontal="center" vertical="center"/>
    </xf>
    <xf numFmtId="0" fontId="7" fillId="2" borderId="9" xfId="1" applyNumberFormat="1" applyFont="1" applyFill="1" applyBorder="1" applyAlignment="1">
      <alignment horizontal="center" vertical="center"/>
    </xf>
    <xf numFmtId="0" fontId="6" fillId="0" borderId="10" xfId="1" applyNumberFormat="1" applyFont="1" applyFill="1" applyBorder="1" applyAlignment="1">
      <alignment horizontal="center" vertical="center"/>
    </xf>
    <xf numFmtId="0" fontId="0" fillId="0" borderId="0" xfId="0" applyNumberFormat="1"/>
    <xf numFmtId="0" fontId="6" fillId="2" borderId="13" xfId="2" applyNumberFormat="1" applyFont="1" applyFill="1" applyBorder="1" applyAlignment="1">
      <alignment horizontal="center" vertical="center"/>
    </xf>
    <xf numFmtId="0" fontId="6" fillId="2" borderId="3" xfId="2" applyNumberFormat="1" applyFont="1" applyFill="1" applyBorder="1" applyAlignment="1">
      <alignment horizontal="center" vertical="center"/>
    </xf>
    <xf numFmtId="0" fontId="7" fillId="2" borderId="14" xfId="2" applyNumberFormat="1" applyFont="1" applyFill="1" applyBorder="1" applyAlignment="1">
      <alignment horizontal="center" vertical="center"/>
    </xf>
    <xf numFmtId="0" fontId="7" fillId="2" borderId="8" xfId="2" applyNumberFormat="1" applyFont="1" applyFill="1" applyBorder="1" applyAlignment="1">
      <alignment horizontal="center" vertical="center"/>
    </xf>
    <xf numFmtId="0" fontId="6" fillId="2" borderId="10" xfId="1" applyNumberFormat="1" applyFont="1" applyFill="1" applyBorder="1" applyAlignment="1">
      <alignment horizontal="center" vertical="center"/>
    </xf>
    <xf numFmtId="0" fontId="8" fillId="0" borderId="10" xfId="1" applyNumberFormat="1" applyFont="1" applyFill="1" applyBorder="1" applyAlignment="1">
      <alignment horizontal="center" vertical="center"/>
    </xf>
    <xf numFmtId="0" fontId="6" fillId="2" borderId="1" xfId="2" applyNumberFormat="1" applyFont="1" applyFill="1" applyBorder="1" applyAlignment="1">
      <alignment horizontal="center" vertical="center"/>
    </xf>
    <xf numFmtId="0" fontId="7" fillId="2" borderId="9" xfId="2" applyNumberFormat="1" applyFont="1" applyFill="1" applyBorder="1" applyAlignment="1">
      <alignment horizontal="center" vertical="center"/>
    </xf>
  </cellXfs>
  <cellStyles count="4">
    <cellStyle name="百分比" xfId="1" builtinId="5"/>
    <cellStyle name="百分比 2" xfId="3"/>
    <cellStyle name="常规" xfId="0" builtinId="0"/>
    <cellStyle name="常规 2" xfId="2"/>
  </cellStyles>
  <dxfs count="42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5"/>
  <sheetViews>
    <sheetView workbookViewId="0">
      <selection activeCell="E26" sqref="E26"/>
    </sheetView>
  </sheetViews>
  <sheetFormatPr defaultRowHeight="13.5" x14ac:dyDescent="0.15"/>
  <cols>
    <col min="1" max="1" width="9" style="1"/>
    <col min="2" max="3" width="10.5" style="1" bestFit="1" customWidth="1"/>
    <col min="4" max="4" width="11.625" style="1" bestFit="1" customWidth="1"/>
    <col min="5" max="5" width="13.875" style="1" bestFit="1" customWidth="1"/>
    <col min="6" max="6" width="12.75" style="1" bestFit="1" customWidth="1"/>
    <col min="7" max="7" width="10.5" style="1" bestFit="1" customWidth="1"/>
    <col min="8" max="8" width="13.875" style="1" bestFit="1" customWidth="1"/>
    <col min="9" max="9" width="12.75" style="1" bestFit="1" customWidth="1"/>
    <col min="10" max="10" width="11.625" style="1" bestFit="1" customWidth="1"/>
    <col min="11" max="11" width="23.875" style="2" bestFit="1" customWidth="1"/>
    <col min="12" max="16384" width="9" style="1"/>
  </cols>
  <sheetData>
    <row r="1" spans="1:11" x14ac:dyDescent="0.15">
      <c r="A1" s="1" t="s">
        <v>40</v>
      </c>
      <c r="B1" s="1" t="s">
        <v>41</v>
      </c>
      <c r="C1" s="1" t="s">
        <v>50</v>
      </c>
      <c r="D1" s="1" t="s">
        <v>51</v>
      </c>
      <c r="E1" s="1" t="s">
        <v>54</v>
      </c>
      <c r="F1" s="1" t="s">
        <v>56</v>
      </c>
      <c r="G1" s="1" t="s">
        <v>57</v>
      </c>
      <c r="H1" s="1" t="s">
        <v>60</v>
      </c>
      <c r="I1" s="1" t="s">
        <v>62</v>
      </c>
      <c r="J1" s="1" t="s">
        <v>64</v>
      </c>
      <c r="K1" s="2" t="s">
        <v>65</v>
      </c>
    </row>
    <row r="2" spans="1:11" x14ac:dyDescent="0.15">
      <c r="A2" s="1" t="s">
        <v>69</v>
      </c>
      <c r="B2" s="2" t="s">
        <v>42</v>
      </c>
      <c r="C2" s="1" t="s">
        <v>49</v>
      </c>
      <c r="D2" s="1" t="s">
        <v>52</v>
      </c>
      <c r="E2" s="1" t="s">
        <v>53</v>
      </c>
      <c r="F2" s="1" t="s">
        <v>55</v>
      </c>
      <c r="G2" s="1" t="s">
        <v>58</v>
      </c>
      <c r="H2" s="1" t="s">
        <v>59</v>
      </c>
      <c r="I2" s="1" t="s">
        <v>61</v>
      </c>
      <c r="J2" s="1" t="s">
        <v>71</v>
      </c>
      <c r="K2" s="2" t="s">
        <v>66</v>
      </c>
    </row>
    <row r="3" spans="1:11" s="2" customFormat="1" x14ac:dyDescent="0.15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s="2" customFormat="1" x14ac:dyDescent="0.15">
      <c r="A4" s="2" t="s">
        <v>44</v>
      </c>
      <c r="B4" s="2" t="s">
        <v>45</v>
      </c>
      <c r="C4" s="2" t="s">
        <v>44</v>
      </c>
      <c r="D4" s="2" t="s">
        <v>46</v>
      </c>
      <c r="E4" s="2" t="s">
        <v>378</v>
      </c>
      <c r="F4" s="2" t="s">
        <v>44</v>
      </c>
      <c r="G4" s="2" t="s">
        <v>44</v>
      </c>
      <c r="H4" s="2" t="s">
        <v>48</v>
      </c>
      <c r="I4" s="2" t="s">
        <v>44</v>
      </c>
      <c r="J4" s="2" t="s">
        <v>44</v>
      </c>
      <c r="K4" s="2" t="s">
        <v>46</v>
      </c>
    </row>
    <row r="5" spans="1:11" x14ac:dyDescent="0.15">
      <c r="A5" s="1">
        <f>IF(SHOP配置!A2="","",SHOP配置!A2)</f>
        <v>1</v>
      </c>
      <c r="B5" s="2">
        <f ca="1">SHOP配置!C2</f>
        <v>1001</v>
      </c>
      <c r="C5" s="2">
        <f>IF(SHOP配置!B2="","",SHOP配置!B2)</f>
        <v>1</v>
      </c>
      <c r="D5" s="2" t="str">
        <f>IF(SHOP配置!D2="","",SHOP配置!D2)</f>
        <v>{1,2}</v>
      </c>
      <c r="E5" s="2" t="str">
        <f>IF(SHOP配置!E2="","",SHOP配置!E2)</f>
        <v>{1,20|0,0}</v>
      </c>
      <c r="F5" s="2">
        <f>IF(SHOP配置!F2="","",SHOP配置!F2)</f>
        <v>21600</v>
      </c>
      <c r="G5" s="2"/>
      <c r="H5" s="2"/>
      <c r="I5" s="2"/>
      <c r="J5" s="2">
        <f>IF(SHOP配置!J2="","",SHOP配置!J2)</f>
        <v>101</v>
      </c>
    </row>
    <row r="6" spans="1:11" x14ac:dyDescent="0.15">
      <c r="A6" s="2">
        <f>IF(SHOP配置!A3="","",SHOP配置!A3)</f>
        <v>2</v>
      </c>
      <c r="B6" s="2">
        <f ca="1">SHOP配置!C3</f>
        <v>1001</v>
      </c>
      <c r="C6" s="2">
        <f>IF(SHOP配置!B3="","",SHOP配置!B3)</f>
        <v>1</v>
      </c>
      <c r="D6" s="2" t="str">
        <f>IF(SHOP配置!D3="","",SHOP配置!D3)</f>
        <v>{1,2}</v>
      </c>
      <c r="E6" s="2" t="str">
        <f>IF(SHOP配置!E3="","",SHOP配置!E3)</f>
        <v>{21,30|0,0}</v>
      </c>
      <c r="F6" s="2">
        <f>IF(SHOP配置!F3="","",SHOP配置!F3)</f>
        <v>21600</v>
      </c>
      <c r="G6" s="2"/>
      <c r="H6" s="2"/>
      <c r="I6" s="2"/>
      <c r="J6" s="2">
        <f>IF(SHOP配置!J3="","",SHOP配置!J3)</f>
        <v>102</v>
      </c>
    </row>
    <row r="7" spans="1:11" x14ac:dyDescent="0.15">
      <c r="A7" s="2">
        <f>IF(SHOP配置!A4="","",SHOP配置!A4)</f>
        <v>3</v>
      </c>
      <c r="B7" s="2">
        <f ca="1">SHOP配置!C4</f>
        <v>1001</v>
      </c>
      <c r="C7" s="2">
        <f>IF(SHOP配置!B4="","",SHOP配置!B4)</f>
        <v>1</v>
      </c>
      <c r="D7" s="2" t="str">
        <f>IF(SHOP配置!D4="","",SHOP配置!D4)</f>
        <v>{1,2}</v>
      </c>
      <c r="E7" s="2" t="str">
        <f>IF(SHOP配置!E4="","",SHOP配置!E4)</f>
        <v>{31,40|0,0}</v>
      </c>
      <c r="F7" s="2">
        <f>IF(SHOP配置!F4="","",SHOP配置!F4)</f>
        <v>21600</v>
      </c>
      <c r="G7" s="2"/>
      <c r="H7" s="2"/>
      <c r="I7" s="2"/>
      <c r="J7" s="2">
        <f>IF(SHOP配置!J4="","",SHOP配置!J4)</f>
        <v>103</v>
      </c>
    </row>
    <row r="8" spans="1:11" x14ac:dyDescent="0.15">
      <c r="A8" s="2">
        <f>IF(SHOP配置!A5="","",SHOP配置!A5)</f>
        <v>4</v>
      </c>
      <c r="B8" s="2">
        <f ca="1">SHOP配置!C5</f>
        <v>1001</v>
      </c>
      <c r="C8" s="2">
        <f>IF(SHOP配置!B5="","",SHOP配置!B5)</f>
        <v>1</v>
      </c>
      <c r="D8" s="2" t="str">
        <f>IF(SHOP配置!D5="","",SHOP配置!D5)</f>
        <v>{1,2}</v>
      </c>
      <c r="E8" s="2" t="str">
        <f>IF(SHOP配置!E5="","",SHOP配置!E5)</f>
        <v>{41,50|0,0}</v>
      </c>
      <c r="F8" s="2">
        <f>IF(SHOP配置!F5="","",SHOP配置!F5)</f>
        <v>21600</v>
      </c>
      <c r="G8" s="2"/>
      <c r="H8" s="2"/>
      <c r="I8" s="2"/>
      <c r="J8" s="2">
        <f>IF(SHOP配置!J5="","",SHOP配置!J5)</f>
        <v>104</v>
      </c>
    </row>
    <row r="9" spans="1:11" x14ac:dyDescent="0.15">
      <c r="A9" s="2">
        <f>IF(SHOP配置!A6="","",SHOP配置!A6)</f>
        <v>5</v>
      </c>
      <c r="B9" s="2">
        <f ca="1">SHOP配置!C6</f>
        <v>1001</v>
      </c>
      <c r="C9" s="2">
        <f>IF(SHOP配置!B6="","",SHOP配置!B6)</f>
        <v>1</v>
      </c>
      <c r="D9" s="2" t="str">
        <f>IF(SHOP配置!D6="","",SHOP配置!D6)</f>
        <v>{1,2}</v>
      </c>
      <c r="E9" s="2" t="str">
        <f>IF(SHOP配置!E6="","",SHOP配置!E6)</f>
        <v>{51,60|0,0}</v>
      </c>
      <c r="F9" s="2">
        <f>IF(SHOP配置!F6="","",SHOP配置!F6)</f>
        <v>21600</v>
      </c>
      <c r="G9" s="2"/>
      <c r="H9" s="2"/>
      <c r="I9" s="2"/>
      <c r="J9" s="2">
        <f>IF(SHOP配置!J6="","",SHOP配置!J6)</f>
        <v>105</v>
      </c>
    </row>
    <row r="10" spans="1:11" x14ac:dyDescent="0.15">
      <c r="A10" s="2">
        <f>IF(SHOP配置!A7="","",SHOP配置!A7)</f>
        <v>6</v>
      </c>
      <c r="B10" s="2">
        <f ca="1">SHOP配置!C7</f>
        <v>1002</v>
      </c>
      <c r="C10" s="2">
        <f>IF(SHOP配置!B7="","",SHOP配置!B7)</f>
        <v>2</v>
      </c>
      <c r="D10" s="2" t="str">
        <f>IF(SHOP配置!D7="","",SHOP配置!D7)</f>
        <v>{1,2}</v>
      </c>
      <c r="E10" s="2" t="str">
        <f>IF(SHOP配置!E7="","",SHOP配置!E7)</f>
        <v>{1,20|0,0}</v>
      </c>
      <c r="F10" s="2">
        <f>IF(SHOP配置!F7="","",SHOP配置!F7)</f>
        <v>21600</v>
      </c>
      <c r="G10" s="2"/>
      <c r="H10" s="2"/>
      <c r="I10" s="2"/>
      <c r="J10" s="2">
        <f>IF(SHOP配置!J7="","",SHOP配置!J7)</f>
        <v>201</v>
      </c>
    </row>
    <row r="11" spans="1:11" x14ac:dyDescent="0.15">
      <c r="A11" s="2">
        <f>IF(SHOP配置!A8="","",SHOP配置!A8)</f>
        <v>7</v>
      </c>
      <c r="B11" s="2">
        <f ca="1">SHOP配置!C8</f>
        <v>1002</v>
      </c>
      <c r="C11" s="2">
        <f>IF(SHOP配置!B8="","",SHOP配置!B8)</f>
        <v>2</v>
      </c>
      <c r="D11" s="2" t="str">
        <f>IF(SHOP配置!D8="","",SHOP配置!D8)</f>
        <v>{1,2}</v>
      </c>
      <c r="E11" s="2" t="str">
        <f>IF(SHOP配置!E8="","",SHOP配置!E8)</f>
        <v>{21,30|0,0}</v>
      </c>
      <c r="F11" s="2">
        <f>IF(SHOP配置!F8="","",SHOP配置!F8)</f>
        <v>21600</v>
      </c>
      <c r="G11" s="2"/>
      <c r="H11" s="2"/>
      <c r="I11" s="2"/>
      <c r="J11" s="2">
        <f>IF(SHOP配置!J8="","",SHOP配置!J8)</f>
        <v>202</v>
      </c>
    </row>
    <row r="12" spans="1:11" x14ac:dyDescent="0.15">
      <c r="A12" s="2">
        <f>IF(SHOP配置!A9="","",SHOP配置!A9)</f>
        <v>8</v>
      </c>
      <c r="B12" s="2">
        <f ca="1">SHOP配置!C9</f>
        <v>1002</v>
      </c>
      <c r="C12" s="2">
        <f>IF(SHOP配置!B9="","",SHOP配置!B9)</f>
        <v>2</v>
      </c>
      <c r="D12" s="2" t="str">
        <f>IF(SHOP配置!D9="","",SHOP配置!D9)</f>
        <v>{1,2}</v>
      </c>
      <c r="E12" s="2" t="str">
        <f>IF(SHOP配置!E9="","",SHOP配置!E9)</f>
        <v>{31,40|0,0}</v>
      </c>
      <c r="F12" s="2">
        <f>IF(SHOP配置!F9="","",SHOP配置!F9)</f>
        <v>21600</v>
      </c>
      <c r="G12" s="2"/>
      <c r="H12" s="2"/>
      <c r="I12" s="2"/>
      <c r="J12" s="2">
        <f>IF(SHOP配置!J9="","",SHOP配置!J9)</f>
        <v>203</v>
      </c>
    </row>
    <row r="13" spans="1:11" x14ac:dyDescent="0.15">
      <c r="A13" s="2">
        <f>IF(SHOP配置!A10="","",SHOP配置!A10)</f>
        <v>9</v>
      </c>
      <c r="B13" s="2">
        <f ca="1">SHOP配置!C10</f>
        <v>1002</v>
      </c>
      <c r="C13" s="2">
        <f>IF(SHOP配置!B10="","",SHOP配置!B10)</f>
        <v>2</v>
      </c>
      <c r="D13" s="2" t="str">
        <f>IF(SHOP配置!D10="","",SHOP配置!D10)</f>
        <v>{1,2}</v>
      </c>
      <c r="E13" s="2" t="str">
        <f>IF(SHOP配置!E10="","",SHOP配置!E10)</f>
        <v>{41,50|0,0}</v>
      </c>
      <c r="F13" s="2">
        <f>IF(SHOP配置!F10="","",SHOP配置!F10)</f>
        <v>21600</v>
      </c>
      <c r="G13" s="2"/>
      <c r="H13" s="2"/>
      <c r="I13" s="2"/>
      <c r="J13" s="2">
        <f>IF(SHOP配置!J10="","",SHOP配置!J10)</f>
        <v>204</v>
      </c>
    </row>
    <row r="14" spans="1:11" x14ac:dyDescent="0.15">
      <c r="A14" s="2">
        <f>IF(SHOP配置!A11="","",SHOP配置!A11)</f>
        <v>10</v>
      </c>
      <c r="B14" s="2">
        <f ca="1">SHOP配置!C11</f>
        <v>1002</v>
      </c>
      <c r="C14" s="2">
        <f>IF(SHOP配置!B11="","",SHOP配置!B11)</f>
        <v>2</v>
      </c>
      <c r="D14" s="2" t="str">
        <f>IF(SHOP配置!D11="","",SHOP配置!D11)</f>
        <v>{1,2}</v>
      </c>
      <c r="E14" s="2" t="str">
        <f>IF(SHOP配置!E11="","",SHOP配置!E11)</f>
        <v>{51,60|0,0}</v>
      </c>
      <c r="F14" s="2">
        <f>IF(SHOP配置!F11="","",SHOP配置!F11)</f>
        <v>21600</v>
      </c>
      <c r="G14" s="2"/>
      <c r="H14" s="2"/>
      <c r="I14" s="2"/>
      <c r="J14" s="2">
        <f>IF(SHOP配置!J11="","",SHOP配置!J11)</f>
        <v>205</v>
      </c>
    </row>
    <row r="15" spans="1:11" x14ac:dyDescent="0.15">
      <c r="A15" s="2">
        <f>IF(SHOP配置!A12="","",SHOP配置!A12)</f>
        <v>12</v>
      </c>
      <c r="B15" s="2">
        <f ca="1">SHOP配置!C12</f>
        <v>1003</v>
      </c>
      <c r="C15" s="2">
        <f>IF(SHOP配置!B12="","",SHOP配置!B12)</f>
        <v>3</v>
      </c>
      <c r="D15" s="2" t="str">
        <f>IF(SHOP配置!D12="","",SHOP配置!D12)</f>
        <v>{1,2}</v>
      </c>
      <c r="E15" s="2" t="str">
        <f>IF(SHOP配置!E12="","",SHOP配置!E12)</f>
        <v>{1,20|0,0}</v>
      </c>
      <c r="F15" s="2">
        <f>IF(SHOP配置!F12="","",SHOP配置!F12)</f>
        <v>21600</v>
      </c>
      <c r="G15" s="2"/>
      <c r="H15" s="2"/>
      <c r="I15" s="2"/>
      <c r="J15" s="2">
        <f>IF(SHOP配置!J12="","",SHOP配置!J12)</f>
        <v>301</v>
      </c>
    </row>
    <row r="16" spans="1:11" x14ac:dyDescent="0.15">
      <c r="A16" s="2">
        <f>IF(SHOP配置!A13="","",SHOP配置!A13)</f>
        <v>13</v>
      </c>
      <c r="B16" s="2">
        <f ca="1">SHOP配置!C13</f>
        <v>1003</v>
      </c>
      <c r="C16" s="2">
        <f>IF(SHOP配置!B13="","",SHOP配置!B13)</f>
        <v>3</v>
      </c>
      <c r="D16" s="2" t="str">
        <f>IF(SHOP配置!D13="","",SHOP配置!D13)</f>
        <v>{1,2}</v>
      </c>
      <c r="E16" s="2" t="str">
        <f>IF(SHOP配置!E13="","",SHOP配置!E13)</f>
        <v>{21,30|0,0}</v>
      </c>
      <c r="F16" s="2">
        <f>IF(SHOP配置!F13="","",SHOP配置!F13)</f>
        <v>21600</v>
      </c>
      <c r="G16" s="2"/>
      <c r="H16" s="2"/>
      <c r="I16" s="2"/>
      <c r="J16" s="2">
        <f>IF(SHOP配置!J13="","",SHOP配置!J13)</f>
        <v>302</v>
      </c>
    </row>
    <row r="17" spans="1:11" x14ac:dyDescent="0.15">
      <c r="A17" s="2">
        <f>IF(SHOP配置!A14="","",SHOP配置!A14)</f>
        <v>14</v>
      </c>
      <c r="B17" s="2">
        <f ca="1">SHOP配置!C14</f>
        <v>1003</v>
      </c>
      <c r="C17" s="2">
        <f>IF(SHOP配置!B14="","",SHOP配置!B14)</f>
        <v>3</v>
      </c>
      <c r="D17" s="2" t="str">
        <f>IF(SHOP配置!D14="","",SHOP配置!D14)</f>
        <v>{1,2}</v>
      </c>
      <c r="E17" s="2" t="str">
        <f>IF(SHOP配置!E14="","",SHOP配置!E14)</f>
        <v>{31,40|0,0}</v>
      </c>
      <c r="F17" s="2">
        <f>IF(SHOP配置!F14="","",SHOP配置!F14)</f>
        <v>21600</v>
      </c>
      <c r="G17" s="2"/>
      <c r="H17" s="2"/>
      <c r="I17" s="2"/>
      <c r="J17" s="2">
        <f>IF(SHOP配置!J14="","",SHOP配置!J14)</f>
        <v>303</v>
      </c>
    </row>
    <row r="18" spans="1:11" x14ac:dyDescent="0.15">
      <c r="A18" s="2">
        <f>IF(SHOP配置!A15="","",SHOP配置!A15)</f>
        <v>15</v>
      </c>
      <c r="B18" s="2">
        <f ca="1">SHOP配置!C15</f>
        <v>1003</v>
      </c>
      <c r="C18" s="2">
        <f>IF(SHOP配置!B15="","",SHOP配置!B15)</f>
        <v>3</v>
      </c>
      <c r="D18" s="2" t="str">
        <f>IF(SHOP配置!D15="","",SHOP配置!D15)</f>
        <v>{1,2}</v>
      </c>
      <c r="E18" s="2" t="str">
        <f>IF(SHOP配置!E15="","",SHOP配置!E15)</f>
        <v>{41,50|0,0}</v>
      </c>
      <c r="F18" s="2">
        <f>IF(SHOP配置!F15="","",SHOP配置!F15)</f>
        <v>21600</v>
      </c>
      <c r="G18" s="2"/>
      <c r="H18" s="2"/>
      <c r="I18" s="2"/>
      <c r="J18" s="2">
        <f>IF(SHOP配置!J15="","",SHOP配置!J15)</f>
        <v>304</v>
      </c>
    </row>
    <row r="19" spans="1:11" x14ac:dyDescent="0.15">
      <c r="A19" s="2">
        <f>IF(SHOP配置!A16="","",SHOP配置!A16)</f>
        <v>16</v>
      </c>
      <c r="B19" s="2">
        <f ca="1">SHOP配置!C16</f>
        <v>1003</v>
      </c>
      <c r="C19" s="2">
        <f>IF(SHOP配置!B16="","",SHOP配置!B16)</f>
        <v>3</v>
      </c>
      <c r="D19" s="2" t="str">
        <f>IF(SHOP配置!D16="","",SHOP配置!D16)</f>
        <v>{1,2}</v>
      </c>
      <c r="E19" s="2" t="str">
        <f>IF(SHOP配置!E16="","",SHOP配置!E16)</f>
        <v>{51,60|0,0}</v>
      </c>
      <c r="F19" s="2">
        <f>IF(SHOP配置!F16="","",SHOP配置!F16)</f>
        <v>21600</v>
      </c>
      <c r="G19" s="2"/>
      <c r="H19" s="2"/>
      <c r="I19" s="2"/>
      <c r="J19" s="2">
        <f>IF(SHOP配置!J16="","",SHOP配置!J16)</f>
        <v>305</v>
      </c>
    </row>
    <row r="20" spans="1:11" x14ac:dyDescent="0.15">
      <c r="A20" s="2">
        <f>IF(SHOP配置!A17="","",SHOP配置!A17)</f>
        <v>18</v>
      </c>
      <c r="B20" s="2">
        <f ca="1">SHOP配置!C17</f>
        <v>1004</v>
      </c>
      <c r="C20" s="2">
        <f>IF(SHOP配置!B17="","",SHOP配置!B17)</f>
        <v>4</v>
      </c>
      <c r="D20" s="2" t="str">
        <f>IF(SHOP配置!D17="","",SHOP配置!D17)</f>
        <v>{1,2}</v>
      </c>
      <c r="E20" s="2" t="str">
        <f>IF(SHOP配置!E17="","",SHOP配置!E17)</f>
        <v>{1,35|0,0}</v>
      </c>
      <c r="F20" s="2">
        <f>IF(SHOP配置!F17="","",SHOP配置!F17)</f>
        <v>21600</v>
      </c>
      <c r="G20" s="2">
        <f>IF(SHOP配置!G17="","",SHOP配置!G17)</f>
        <v>1</v>
      </c>
      <c r="H20" s="2" t="str">
        <f>IF(SHOP配置!H17="","",SHOP配置!H17)</f>
        <v>{100000=50}</v>
      </c>
      <c r="I20" s="2">
        <f>IF(SHOP配置!I17="","",SHOP配置!I17)</f>
        <v>3004</v>
      </c>
      <c r="J20" s="2">
        <f>IF(SHOP配置!J17="","",SHOP配置!J17)</f>
        <v>401</v>
      </c>
    </row>
    <row r="21" spans="1:11" x14ac:dyDescent="0.15">
      <c r="A21" s="2">
        <f>IF(SHOP配置!A18="","",SHOP配置!A18)</f>
        <v>19</v>
      </c>
      <c r="B21" s="2">
        <f ca="1">SHOP配置!C18</f>
        <v>1004</v>
      </c>
      <c r="C21" s="2">
        <f>IF(SHOP配置!B18="","",SHOP配置!B18)</f>
        <v>4</v>
      </c>
      <c r="D21" s="2" t="str">
        <f>IF(SHOP配置!D18="","",SHOP配置!D18)</f>
        <v>{1,2}</v>
      </c>
      <c r="E21" s="2" t="str">
        <f>IF(SHOP配置!E18="","",SHOP配置!E18)</f>
        <v>{36,60|0,0}</v>
      </c>
      <c r="F21" s="2">
        <f>IF(SHOP配置!F18="","",SHOP配置!F18)</f>
        <v>21600</v>
      </c>
      <c r="G21" s="2">
        <f>IF(SHOP配置!G18="","",SHOP配置!G18)</f>
        <v>1</v>
      </c>
      <c r="H21" s="2" t="str">
        <f>IF(SHOP配置!H18="","",SHOP配置!H18)</f>
        <v>{100000=50}</v>
      </c>
      <c r="I21" s="2">
        <f>IF(SHOP配置!I18="","",SHOP配置!I18)</f>
        <v>3004</v>
      </c>
      <c r="J21" s="2">
        <f>IF(SHOP配置!J18="","",SHOP配置!J18)</f>
        <v>402</v>
      </c>
    </row>
    <row r="22" spans="1:11" x14ac:dyDescent="0.15">
      <c r="A22" s="2">
        <f>IF(SHOP配置!A19="","",SHOP配置!A19)</f>
        <v>20</v>
      </c>
      <c r="B22" s="2">
        <f ca="1">SHOP配置!C19</f>
        <v>1004</v>
      </c>
      <c r="C22" s="2">
        <f>IF(SHOP配置!B19="","",SHOP配置!B19)</f>
        <v>4</v>
      </c>
      <c r="D22" s="2" t="str">
        <f>IF(SHOP配置!D19="","",SHOP配置!D19)</f>
        <v>{1,2}</v>
      </c>
      <c r="E22" s="2" t="str">
        <f>IF(SHOP配置!E19="","",SHOP配置!E19)</f>
        <v>{1,35|1,15}</v>
      </c>
      <c r="F22" s="2">
        <f>IF(SHOP配置!F19="","",SHOP配置!F19)</f>
        <v>21600</v>
      </c>
      <c r="G22" s="2">
        <f>IF(SHOP配置!G19="","",SHOP配置!G19)</f>
        <v>1</v>
      </c>
      <c r="H22" s="2" t="str">
        <f>IF(SHOP配置!H19="","",SHOP配置!H19)</f>
        <v>{100000=50}</v>
      </c>
      <c r="I22" s="2">
        <f>IF(SHOP配置!I19="","",SHOP配置!I19)</f>
        <v>3004</v>
      </c>
      <c r="J22" s="2">
        <f>IF(SHOP配置!J19="","",SHOP配置!J19)</f>
        <v>403</v>
      </c>
    </row>
    <row r="23" spans="1:11" x14ac:dyDescent="0.15">
      <c r="A23" s="2">
        <f>IF(SHOP配置!A20="","",SHOP配置!A20)</f>
        <v>21</v>
      </c>
      <c r="B23" s="2">
        <f ca="1">SHOP配置!C20</f>
        <v>1004</v>
      </c>
      <c r="C23" s="2">
        <f>IF(SHOP配置!B20="","",SHOP配置!B20)</f>
        <v>4</v>
      </c>
      <c r="D23" s="2" t="str">
        <f>IF(SHOP配置!D20="","",SHOP配置!D20)</f>
        <v>{1,2}</v>
      </c>
      <c r="E23" s="2" t="str">
        <f>IF(SHOP配置!E20="","",SHOP配置!E20)</f>
        <v>{36,60|1,15}</v>
      </c>
      <c r="F23" s="2">
        <f>IF(SHOP配置!F20="","",SHOP配置!F20)</f>
        <v>21600</v>
      </c>
      <c r="G23" s="2">
        <f>IF(SHOP配置!G20="","",SHOP配置!G20)</f>
        <v>1</v>
      </c>
      <c r="H23" s="2" t="str">
        <f>IF(SHOP配置!H20="","",SHOP配置!H20)</f>
        <v>{100000=50}</v>
      </c>
      <c r="I23" s="2">
        <f>IF(SHOP配置!I20="","",SHOP配置!I20)</f>
        <v>3004</v>
      </c>
      <c r="J23" s="2">
        <f>IF(SHOP配置!J20="","",SHOP配置!J20)</f>
        <v>404</v>
      </c>
    </row>
    <row r="24" spans="1:11" x14ac:dyDescent="0.15">
      <c r="A24" s="2">
        <f>IF(SHOP配置!A21="","",SHOP配置!A21)</f>
        <v>22</v>
      </c>
      <c r="B24" s="2">
        <f ca="1">SHOP配置!C21</f>
        <v>1006</v>
      </c>
      <c r="C24" s="2">
        <f>IF(SHOP配置!B21="","",SHOP配置!B21)</f>
        <v>6</v>
      </c>
      <c r="D24" s="2" t="str">
        <f>IF(SHOP配置!D21="","",SHOP配置!D21)</f>
        <v>{1,2}</v>
      </c>
      <c r="E24" s="2" t="str">
        <f>IF(SHOP配置!E21="","",SHOP配置!E21)</f>
        <v>{1,60|0,15}</v>
      </c>
      <c r="F24" s="2"/>
      <c r="G24" s="2"/>
      <c r="H24" s="2"/>
      <c r="I24" s="2"/>
      <c r="J24" s="2">
        <f>IF(SHOP配置!J21="","",SHOP配置!J21)</f>
        <v>601</v>
      </c>
    </row>
    <row r="25" spans="1:11" x14ac:dyDescent="0.15">
      <c r="A25" s="2">
        <f>IF(SHOP配置!A22="","",SHOP配置!A22)</f>
        <v>23</v>
      </c>
      <c r="B25" s="2">
        <f ca="1">SHOP配置!C22</f>
        <v>1007</v>
      </c>
      <c r="C25" s="2">
        <f>IF(SHOP配置!B22="","",SHOP配置!B22)</f>
        <v>7</v>
      </c>
      <c r="D25" s="2" t="str">
        <f>IF(SHOP配置!D22="","",SHOP配置!D22)</f>
        <v>{1,2}</v>
      </c>
      <c r="E25" s="2" t="str">
        <f>IF(SHOP配置!E22="","",SHOP配置!E22)</f>
        <v>{1,60|0,15}</v>
      </c>
      <c r="F25" s="2">
        <f>IF(SHOP配置!F22="","",SHOP配置!F22)</f>
        <v>21600</v>
      </c>
      <c r="G25" s="2">
        <f>IF(SHOP配置!G22="","",SHOP配置!G22)</f>
        <v>1</v>
      </c>
      <c r="H25" s="2" t="str">
        <f>IF(SHOP配置!H22="","",SHOP配置!H22)</f>
        <v>{100000=50}</v>
      </c>
      <c r="I25" s="2">
        <f>IF(SHOP配置!I22="","",SHOP配置!I22)</f>
        <v>3004</v>
      </c>
      <c r="J25" s="2">
        <f>IF(SHOP配置!J22="","",SHOP配置!J22)</f>
        <v>701</v>
      </c>
      <c r="K25" s="2" t="s">
        <v>379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0"/>
  <sheetViews>
    <sheetView workbookViewId="0">
      <selection activeCell="O15" sqref="O15"/>
    </sheetView>
  </sheetViews>
  <sheetFormatPr defaultRowHeight="13.5" x14ac:dyDescent="0.15"/>
  <cols>
    <col min="1" max="1" width="7.5" style="2" bestFit="1" customWidth="1"/>
    <col min="2" max="4" width="11.625" style="2" bestFit="1" customWidth="1"/>
    <col min="5" max="5" width="19.375" style="2" bestFit="1" customWidth="1"/>
    <col min="6" max="6" width="16.125" style="2" bestFit="1" customWidth="1"/>
    <col min="7" max="7" width="9.5" style="2" bestFit="1" customWidth="1"/>
    <col min="8" max="8" width="15" style="2" bestFit="1" customWidth="1"/>
    <col min="9" max="9" width="18.375" style="2" bestFit="1" customWidth="1"/>
    <col min="10" max="10" width="17.25" style="2" bestFit="1" customWidth="1"/>
    <col min="11" max="11" width="15" style="2" bestFit="1" customWidth="1"/>
    <col min="12" max="12" width="11.625" style="2" bestFit="1" customWidth="1"/>
    <col min="13" max="13" width="12.75" style="2" bestFit="1" customWidth="1"/>
    <col min="14" max="14" width="9.5" style="2" bestFit="1" customWidth="1"/>
    <col min="15" max="18" width="11.625" style="2" bestFit="1" customWidth="1"/>
    <col min="19" max="16384" width="9" style="2"/>
  </cols>
  <sheetData>
    <row r="1" spans="1:13" x14ac:dyDescent="0.15">
      <c r="A1" s="2" t="s">
        <v>6</v>
      </c>
      <c r="B1" s="2" t="s">
        <v>63</v>
      </c>
      <c r="C1" s="2" t="s">
        <v>75</v>
      </c>
      <c r="D1" s="2" t="s">
        <v>77</v>
      </c>
      <c r="E1" s="2" t="s">
        <v>207</v>
      </c>
      <c r="F1" s="2" t="s">
        <v>211</v>
      </c>
      <c r="G1" s="2" t="s">
        <v>216</v>
      </c>
      <c r="H1" s="2" t="s">
        <v>218</v>
      </c>
      <c r="I1" s="2" t="s">
        <v>222</v>
      </c>
      <c r="J1" s="2" t="s">
        <v>228</v>
      </c>
      <c r="K1" s="2" t="s">
        <v>230</v>
      </c>
      <c r="L1" s="2" t="s">
        <v>234</v>
      </c>
      <c r="M1" s="2" t="s">
        <v>236</v>
      </c>
    </row>
    <row r="2" spans="1:13" x14ac:dyDescent="0.15">
      <c r="A2" s="2" t="s">
        <v>68</v>
      </c>
      <c r="B2" s="2" t="s">
        <v>70</v>
      </c>
      <c r="C2" s="2" t="s">
        <v>73</v>
      </c>
      <c r="D2" s="2" t="s">
        <v>79</v>
      </c>
      <c r="E2" s="2" t="s">
        <v>205</v>
      </c>
      <c r="F2" s="2" t="s">
        <v>209</v>
      </c>
      <c r="G2" s="2" t="s">
        <v>214</v>
      </c>
      <c r="H2" s="2" t="s">
        <v>220</v>
      </c>
      <c r="I2" s="2" t="s">
        <v>224</v>
      </c>
      <c r="J2" s="2" t="s">
        <v>226</v>
      </c>
      <c r="K2" s="2" t="s">
        <v>232</v>
      </c>
      <c r="L2" s="2" t="s">
        <v>238</v>
      </c>
      <c r="M2" s="2" t="s">
        <v>240</v>
      </c>
    </row>
    <row r="3" spans="1:13" x14ac:dyDescent="0.15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x14ac:dyDescent="0.15">
      <c r="A4" s="2" t="s">
        <v>43</v>
      </c>
      <c r="B4" s="2" t="s">
        <v>43</v>
      </c>
      <c r="C4" s="2" t="s">
        <v>43</v>
      </c>
      <c r="D4" s="2" t="s">
        <v>47</v>
      </c>
      <c r="E4" s="2" t="s">
        <v>43</v>
      </c>
      <c r="F4" s="2" t="s">
        <v>47</v>
      </c>
      <c r="G4" s="2" t="s">
        <v>43</v>
      </c>
      <c r="H4" s="2" t="s">
        <v>43</v>
      </c>
      <c r="I4" s="2" t="s">
        <v>43</v>
      </c>
      <c r="J4" s="2" t="s">
        <v>47</v>
      </c>
      <c r="K4" s="2" t="s">
        <v>47</v>
      </c>
      <c r="L4" s="2" t="s">
        <v>43</v>
      </c>
      <c r="M4" s="2" t="s">
        <v>47</v>
      </c>
    </row>
    <row r="5" spans="1:13" x14ac:dyDescent="0.15">
      <c r="A5" s="2">
        <v>101011</v>
      </c>
      <c r="B5" s="2">
        <v>101</v>
      </c>
      <c r="C5" s="2">
        <v>1</v>
      </c>
      <c r="D5" s="2" t="s">
        <v>254</v>
      </c>
      <c r="E5" s="2">
        <v>10000</v>
      </c>
      <c r="F5" s="2" t="s">
        <v>255</v>
      </c>
      <c r="G5" s="2">
        <v>0</v>
      </c>
      <c r="K5" s="2" t="s">
        <v>392</v>
      </c>
      <c r="L5" s="2" t="s">
        <v>391</v>
      </c>
      <c r="M5" s="2" t="s">
        <v>391</v>
      </c>
    </row>
    <row r="6" spans="1:13" x14ac:dyDescent="0.15">
      <c r="A6" s="2">
        <v>101021</v>
      </c>
      <c r="B6" s="2">
        <v>101</v>
      </c>
      <c r="C6" s="2">
        <v>2</v>
      </c>
      <c r="D6" s="2" t="s">
        <v>256</v>
      </c>
      <c r="E6" s="2">
        <v>10000</v>
      </c>
      <c r="F6" s="2" t="s">
        <v>255</v>
      </c>
      <c r="G6" s="2">
        <v>0</v>
      </c>
      <c r="K6" s="2" t="s">
        <v>392</v>
      </c>
      <c r="L6" s="2" t="s">
        <v>391</v>
      </c>
      <c r="M6" s="2" t="s">
        <v>391</v>
      </c>
    </row>
    <row r="7" spans="1:13" x14ac:dyDescent="0.15">
      <c r="A7" s="2">
        <v>101031</v>
      </c>
      <c r="B7" s="2">
        <v>101</v>
      </c>
      <c r="C7" s="2">
        <v>3</v>
      </c>
      <c r="D7" s="2" t="s">
        <v>257</v>
      </c>
      <c r="E7" s="2">
        <v>10000</v>
      </c>
      <c r="F7" s="2" t="s">
        <v>258</v>
      </c>
      <c r="G7" s="2">
        <v>0</v>
      </c>
      <c r="K7" s="2" t="s">
        <v>392</v>
      </c>
      <c r="L7" s="2" t="s">
        <v>391</v>
      </c>
      <c r="M7" s="2" t="s">
        <v>391</v>
      </c>
    </row>
    <row r="8" spans="1:13" x14ac:dyDescent="0.15">
      <c r="A8" s="2">
        <v>101041</v>
      </c>
      <c r="B8" s="2">
        <v>101</v>
      </c>
      <c r="C8" s="2">
        <v>4</v>
      </c>
      <c r="D8" s="2" t="s">
        <v>259</v>
      </c>
      <c r="E8" s="2">
        <v>10000</v>
      </c>
      <c r="F8" s="2" t="s">
        <v>260</v>
      </c>
      <c r="G8" s="2">
        <v>0</v>
      </c>
      <c r="K8" s="2" t="s">
        <v>392</v>
      </c>
      <c r="L8" s="2" t="s">
        <v>391</v>
      </c>
      <c r="M8" s="2" t="s">
        <v>391</v>
      </c>
    </row>
    <row r="9" spans="1:13" x14ac:dyDescent="0.15">
      <c r="A9" s="2">
        <v>101051</v>
      </c>
      <c r="B9" s="2">
        <v>101</v>
      </c>
      <c r="C9" s="2">
        <v>5</v>
      </c>
      <c r="D9" s="2" t="s">
        <v>261</v>
      </c>
      <c r="E9" s="2">
        <v>10000</v>
      </c>
      <c r="F9" s="2" t="s">
        <v>260</v>
      </c>
      <c r="G9" s="2">
        <v>0</v>
      </c>
      <c r="K9" s="2" t="s">
        <v>392</v>
      </c>
      <c r="L9" s="2" t="s">
        <v>391</v>
      </c>
      <c r="M9" s="2" t="s">
        <v>391</v>
      </c>
    </row>
    <row r="10" spans="1:13" x14ac:dyDescent="0.15">
      <c r="A10" s="2">
        <v>101061</v>
      </c>
      <c r="B10" s="2">
        <v>101</v>
      </c>
      <c r="C10" s="2">
        <v>6</v>
      </c>
      <c r="D10" s="2" t="s">
        <v>262</v>
      </c>
      <c r="E10" s="2">
        <v>10000</v>
      </c>
      <c r="F10" s="2" t="s">
        <v>260</v>
      </c>
      <c r="G10" s="2">
        <v>0</v>
      </c>
      <c r="K10" s="2" t="s">
        <v>392</v>
      </c>
      <c r="L10" s="2" t="s">
        <v>391</v>
      </c>
      <c r="M10" s="2" t="s">
        <v>391</v>
      </c>
    </row>
    <row r="11" spans="1:13" x14ac:dyDescent="0.15">
      <c r="A11" s="2">
        <v>101071</v>
      </c>
      <c r="B11" s="2">
        <v>101</v>
      </c>
      <c r="C11" s="2">
        <v>7</v>
      </c>
      <c r="D11" s="2" t="s">
        <v>263</v>
      </c>
      <c r="E11" s="2">
        <v>7000</v>
      </c>
      <c r="F11" s="2" t="s">
        <v>258</v>
      </c>
      <c r="G11" s="2">
        <v>0</v>
      </c>
      <c r="K11" s="2" t="s">
        <v>392</v>
      </c>
      <c r="L11" s="2" t="s">
        <v>391</v>
      </c>
      <c r="M11" s="2" t="s">
        <v>391</v>
      </c>
    </row>
    <row r="12" spans="1:13" x14ac:dyDescent="0.15">
      <c r="A12" s="2">
        <v>101072</v>
      </c>
      <c r="B12" s="2">
        <v>101</v>
      </c>
      <c r="C12" s="2">
        <v>7</v>
      </c>
      <c r="D12" s="2" t="s">
        <v>264</v>
      </c>
      <c r="E12" s="2">
        <v>3000</v>
      </c>
      <c r="F12" s="2" t="s">
        <v>265</v>
      </c>
      <c r="G12" s="2">
        <v>0</v>
      </c>
      <c r="K12" s="2" t="s">
        <v>392</v>
      </c>
      <c r="L12" s="2" t="s">
        <v>391</v>
      </c>
      <c r="M12" s="2" t="s">
        <v>391</v>
      </c>
    </row>
    <row r="13" spans="1:13" x14ac:dyDescent="0.15">
      <c r="A13" s="2">
        <v>101081</v>
      </c>
      <c r="B13" s="2">
        <v>101</v>
      </c>
      <c r="C13" s="2">
        <v>8</v>
      </c>
      <c r="D13" s="2" t="s">
        <v>266</v>
      </c>
      <c r="E13" s="2">
        <v>7000</v>
      </c>
      <c r="F13" s="2" t="s">
        <v>258</v>
      </c>
      <c r="G13" s="2">
        <v>0</v>
      </c>
      <c r="K13" s="2" t="s">
        <v>392</v>
      </c>
      <c r="L13" s="2" t="s">
        <v>391</v>
      </c>
      <c r="M13" s="2" t="s">
        <v>391</v>
      </c>
    </row>
    <row r="14" spans="1:13" x14ac:dyDescent="0.15">
      <c r="A14" s="2">
        <v>101082</v>
      </c>
      <c r="B14" s="2">
        <v>101</v>
      </c>
      <c r="C14" s="2">
        <v>8</v>
      </c>
      <c r="D14" s="2" t="s">
        <v>267</v>
      </c>
      <c r="E14" s="2">
        <v>3000</v>
      </c>
      <c r="F14" s="2" t="s">
        <v>265</v>
      </c>
      <c r="G14" s="2">
        <v>0</v>
      </c>
      <c r="K14" s="2" t="s">
        <v>392</v>
      </c>
      <c r="L14" s="2" t="s">
        <v>391</v>
      </c>
      <c r="M14" s="2" t="s">
        <v>391</v>
      </c>
    </row>
    <row r="15" spans="1:13" x14ac:dyDescent="0.15">
      <c r="A15" s="2">
        <v>101091</v>
      </c>
      <c r="B15" s="2">
        <v>101</v>
      </c>
      <c r="C15" s="2">
        <v>9</v>
      </c>
      <c r="D15" s="2" t="s">
        <v>268</v>
      </c>
      <c r="E15" s="2">
        <v>7000</v>
      </c>
      <c r="F15" s="2" t="s">
        <v>258</v>
      </c>
      <c r="G15" s="2">
        <v>0</v>
      </c>
      <c r="K15" s="2" t="s">
        <v>392</v>
      </c>
      <c r="L15" s="2" t="s">
        <v>391</v>
      </c>
      <c r="M15" s="2" t="s">
        <v>391</v>
      </c>
    </row>
    <row r="16" spans="1:13" x14ac:dyDescent="0.15">
      <c r="A16" s="2">
        <v>101092</v>
      </c>
      <c r="B16" s="2">
        <v>101</v>
      </c>
      <c r="C16" s="2">
        <v>9</v>
      </c>
      <c r="D16" s="2" t="s">
        <v>269</v>
      </c>
      <c r="E16" s="2">
        <v>3000</v>
      </c>
      <c r="F16" s="2" t="s">
        <v>265</v>
      </c>
      <c r="G16" s="2">
        <v>0</v>
      </c>
      <c r="K16" s="2" t="s">
        <v>392</v>
      </c>
      <c r="L16" s="2" t="s">
        <v>391</v>
      </c>
      <c r="M16" s="2" t="s">
        <v>391</v>
      </c>
    </row>
    <row r="17" spans="1:13" x14ac:dyDescent="0.15">
      <c r="A17" s="2">
        <v>102011</v>
      </c>
      <c r="B17" s="2">
        <v>102</v>
      </c>
      <c r="C17" s="2">
        <v>1</v>
      </c>
      <c r="D17" s="2" t="s">
        <v>254</v>
      </c>
      <c r="E17" s="2">
        <v>10000</v>
      </c>
      <c r="F17" s="2" t="s">
        <v>255</v>
      </c>
      <c r="G17" s="2">
        <v>0</v>
      </c>
      <c r="K17" s="2" t="s">
        <v>392</v>
      </c>
      <c r="L17" s="2" t="s">
        <v>391</v>
      </c>
      <c r="M17" s="2" t="s">
        <v>391</v>
      </c>
    </row>
    <row r="18" spans="1:13" x14ac:dyDescent="0.15">
      <c r="A18" s="2">
        <v>102021</v>
      </c>
      <c r="B18" s="2">
        <v>102</v>
      </c>
      <c r="C18" s="2">
        <v>2</v>
      </c>
      <c r="D18" s="2" t="s">
        <v>256</v>
      </c>
      <c r="E18" s="2">
        <v>10000</v>
      </c>
      <c r="F18" s="2" t="s">
        <v>255</v>
      </c>
      <c r="G18" s="2">
        <v>0</v>
      </c>
      <c r="K18" s="2" t="s">
        <v>392</v>
      </c>
      <c r="L18" s="2" t="s">
        <v>391</v>
      </c>
      <c r="M18" s="2" t="s">
        <v>391</v>
      </c>
    </row>
    <row r="19" spans="1:13" x14ac:dyDescent="0.15">
      <c r="A19" s="2">
        <v>102031</v>
      </c>
      <c r="B19" s="2">
        <v>102</v>
      </c>
      <c r="C19" s="2">
        <v>3</v>
      </c>
      <c r="D19" s="2" t="s">
        <v>257</v>
      </c>
      <c r="E19" s="2">
        <v>10000</v>
      </c>
      <c r="F19" s="2" t="s">
        <v>258</v>
      </c>
      <c r="G19" s="2">
        <v>0</v>
      </c>
      <c r="K19" s="2" t="s">
        <v>392</v>
      </c>
      <c r="L19" s="2" t="s">
        <v>391</v>
      </c>
      <c r="M19" s="2" t="s">
        <v>391</v>
      </c>
    </row>
    <row r="20" spans="1:13" x14ac:dyDescent="0.15">
      <c r="A20" s="2">
        <v>102041</v>
      </c>
      <c r="B20" s="2">
        <v>102</v>
      </c>
      <c r="C20" s="2">
        <v>4</v>
      </c>
      <c r="D20" s="2" t="s">
        <v>264</v>
      </c>
      <c r="E20" s="2">
        <v>10000</v>
      </c>
      <c r="F20" s="2" t="s">
        <v>265</v>
      </c>
      <c r="G20" s="2">
        <v>0</v>
      </c>
      <c r="K20" s="2" t="s">
        <v>392</v>
      </c>
      <c r="L20" s="2" t="s">
        <v>391</v>
      </c>
      <c r="M20" s="2" t="s">
        <v>391</v>
      </c>
    </row>
    <row r="21" spans="1:13" x14ac:dyDescent="0.15">
      <c r="A21" s="2">
        <v>102051</v>
      </c>
      <c r="B21" s="2">
        <v>102</v>
      </c>
      <c r="C21" s="2">
        <v>5</v>
      </c>
      <c r="D21" s="2" t="s">
        <v>267</v>
      </c>
      <c r="E21" s="2">
        <v>10000</v>
      </c>
      <c r="F21" s="2" t="s">
        <v>265</v>
      </c>
      <c r="G21" s="2">
        <v>0</v>
      </c>
      <c r="K21" s="2" t="s">
        <v>392</v>
      </c>
      <c r="L21" s="2" t="s">
        <v>391</v>
      </c>
      <c r="M21" s="2" t="s">
        <v>391</v>
      </c>
    </row>
    <row r="22" spans="1:13" x14ac:dyDescent="0.15">
      <c r="A22" s="2">
        <v>102061</v>
      </c>
      <c r="B22" s="2">
        <v>102</v>
      </c>
      <c r="C22" s="2">
        <v>6</v>
      </c>
      <c r="D22" s="2" t="s">
        <v>269</v>
      </c>
      <c r="E22" s="2">
        <v>10000</v>
      </c>
      <c r="F22" s="2" t="s">
        <v>265</v>
      </c>
      <c r="G22" s="2">
        <v>0</v>
      </c>
      <c r="K22" s="2" t="s">
        <v>392</v>
      </c>
      <c r="L22" s="2" t="s">
        <v>391</v>
      </c>
      <c r="M22" s="2" t="s">
        <v>391</v>
      </c>
    </row>
    <row r="23" spans="1:13" x14ac:dyDescent="0.15">
      <c r="A23" s="2">
        <v>102071</v>
      </c>
      <c r="B23" s="2">
        <v>102</v>
      </c>
      <c r="C23" s="2">
        <v>7</v>
      </c>
      <c r="D23" s="2" t="s">
        <v>259</v>
      </c>
      <c r="E23" s="2">
        <v>7000</v>
      </c>
      <c r="F23" s="2" t="s">
        <v>260</v>
      </c>
      <c r="G23" s="2">
        <v>0</v>
      </c>
      <c r="K23" s="2" t="s">
        <v>392</v>
      </c>
      <c r="L23" s="2" t="s">
        <v>391</v>
      </c>
      <c r="M23" s="2" t="s">
        <v>391</v>
      </c>
    </row>
    <row r="24" spans="1:13" x14ac:dyDescent="0.15">
      <c r="A24" s="2">
        <v>102072</v>
      </c>
      <c r="B24" s="2">
        <v>102</v>
      </c>
      <c r="C24" s="2">
        <v>7</v>
      </c>
      <c r="D24" s="2" t="s">
        <v>270</v>
      </c>
      <c r="E24" s="2">
        <v>3000</v>
      </c>
      <c r="F24" s="2" t="s">
        <v>271</v>
      </c>
      <c r="G24" s="2">
        <v>0</v>
      </c>
      <c r="K24" s="2" t="s">
        <v>392</v>
      </c>
      <c r="L24" s="2" t="s">
        <v>391</v>
      </c>
      <c r="M24" s="2" t="s">
        <v>391</v>
      </c>
    </row>
    <row r="25" spans="1:13" x14ac:dyDescent="0.15">
      <c r="A25" s="2">
        <v>102081</v>
      </c>
      <c r="B25" s="2">
        <v>102</v>
      </c>
      <c r="C25" s="2">
        <v>8</v>
      </c>
      <c r="D25" s="2" t="s">
        <v>261</v>
      </c>
      <c r="E25" s="2">
        <v>7000</v>
      </c>
      <c r="F25" s="2" t="s">
        <v>260</v>
      </c>
      <c r="G25" s="2">
        <v>0</v>
      </c>
      <c r="K25" s="2" t="s">
        <v>392</v>
      </c>
      <c r="L25" s="2" t="s">
        <v>391</v>
      </c>
      <c r="M25" s="2" t="s">
        <v>391</v>
      </c>
    </row>
    <row r="26" spans="1:13" x14ac:dyDescent="0.15">
      <c r="A26" s="2">
        <v>102082</v>
      </c>
      <c r="B26" s="2">
        <v>102</v>
      </c>
      <c r="C26" s="2">
        <v>8</v>
      </c>
      <c r="D26" s="2" t="s">
        <v>272</v>
      </c>
      <c r="E26" s="2">
        <v>3000</v>
      </c>
      <c r="F26" s="2" t="s">
        <v>271</v>
      </c>
      <c r="G26" s="2">
        <v>0</v>
      </c>
      <c r="K26" s="2" t="s">
        <v>392</v>
      </c>
      <c r="L26" s="2" t="s">
        <v>391</v>
      </c>
      <c r="M26" s="2" t="s">
        <v>391</v>
      </c>
    </row>
    <row r="27" spans="1:13" x14ac:dyDescent="0.15">
      <c r="A27" s="2">
        <v>102091</v>
      </c>
      <c r="B27" s="2">
        <v>102</v>
      </c>
      <c r="C27" s="2">
        <v>9</v>
      </c>
      <c r="D27" s="2" t="s">
        <v>262</v>
      </c>
      <c r="E27" s="2">
        <v>7000</v>
      </c>
      <c r="F27" s="2" t="s">
        <v>260</v>
      </c>
      <c r="G27" s="2">
        <v>0</v>
      </c>
      <c r="K27" s="2" t="s">
        <v>392</v>
      </c>
      <c r="L27" s="2" t="s">
        <v>391</v>
      </c>
      <c r="M27" s="2" t="s">
        <v>391</v>
      </c>
    </row>
    <row r="28" spans="1:13" x14ac:dyDescent="0.15">
      <c r="A28" s="2">
        <v>102092</v>
      </c>
      <c r="B28" s="2">
        <v>102</v>
      </c>
      <c r="C28" s="2">
        <v>9</v>
      </c>
      <c r="D28" s="2" t="s">
        <v>273</v>
      </c>
      <c r="E28" s="2">
        <v>3000</v>
      </c>
      <c r="F28" s="2" t="s">
        <v>271</v>
      </c>
      <c r="G28" s="2">
        <v>0</v>
      </c>
      <c r="K28" s="2" t="s">
        <v>392</v>
      </c>
      <c r="L28" s="2" t="s">
        <v>391</v>
      </c>
      <c r="M28" s="2" t="s">
        <v>391</v>
      </c>
    </row>
    <row r="29" spans="1:13" x14ac:dyDescent="0.15">
      <c r="A29" s="2">
        <v>103011</v>
      </c>
      <c r="B29" s="2">
        <v>103</v>
      </c>
      <c r="C29" s="2">
        <v>1</v>
      </c>
      <c r="D29" s="2" t="s">
        <v>254</v>
      </c>
      <c r="E29" s="2">
        <v>10000</v>
      </c>
      <c r="F29" s="2" t="s">
        <v>255</v>
      </c>
      <c r="G29" s="2">
        <v>0</v>
      </c>
      <c r="K29" s="2" t="s">
        <v>392</v>
      </c>
      <c r="L29" s="2" t="s">
        <v>391</v>
      </c>
      <c r="M29" s="2" t="s">
        <v>391</v>
      </c>
    </row>
    <row r="30" spans="1:13" x14ac:dyDescent="0.15">
      <c r="A30" s="2">
        <v>103021</v>
      </c>
      <c r="B30" s="2">
        <v>103</v>
      </c>
      <c r="C30" s="2">
        <v>2</v>
      </c>
      <c r="D30" s="2" t="s">
        <v>256</v>
      </c>
      <c r="E30" s="2">
        <v>10000</v>
      </c>
      <c r="F30" s="2" t="s">
        <v>255</v>
      </c>
      <c r="G30" s="2">
        <v>0</v>
      </c>
      <c r="K30" s="2" t="s">
        <v>392</v>
      </c>
      <c r="L30" s="2" t="s">
        <v>391</v>
      </c>
      <c r="M30" s="2" t="s">
        <v>391</v>
      </c>
    </row>
    <row r="31" spans="1:13" x14ac:dyDescent="0.15">
      <c r="A31" s="2">
        <v>103031</v>
      </c>
      <c r="B31" s="2">
        <v>103</v>
      </c>
      <c r="C31" s="2">
        <v>3</v>
      </c>
      <c r="D31" s="2" t="s">
        <v>257</v>
      </c>
      <c r="E31" s="2">
        <v>10000</v>
      </c>
      <c r="F31" s="2" t="s">
        <v>258</v>
      </c>
      <c r="G31" s="2">
        <v>0</v>
      </c>
      <c r="K31" s="2" t="s">
        <v>392</v>
      </c>
      <c r="L31" s="2" t="s">
        <v>391</v>
      </c>
      <c r="M31" s="2" t="s">
        <v>391</v>
      </c>
    </row>
    <row r="32" spans="1:13" x14ac:dyDescent="0.15">
      <c r="A32" s="2">
        <v>103041</v>
      </c>
      <c r="B32" s="2">
        <v>103</v>
      </c>
      <c r="C32" s="2">
        <v>4</v>
      </c>
      <c r="D32" s="2" t="s">
        <v>270</v>
      </c>
      <c r="E32" s="2">
        <v>10000</v>
      </c>
      <c r="F32" s="2" t="s">
        <v>271</v>
      </c>
      <c r="G32" s="2">
        <v>0</v>
      </c>
      <c r="K32" s="2" t="s">
        <v>392</v>
      </c>
      <c r="L32" s="2" t="s">
        <v>391</v>
      </c>
      <c r="M32" s="2" t="s">
        <v>391</v>
      </c>
    </row>
    <row r="33" spans="1:13" x14ac:dyDescent="0.15">
      <c r="A33" s="2">
        <v>103051</v>
      </c>
      <c r="B33" s="2">
        <v>103</v>
      </c>
      <c r="C33" s="2">
        <v>5</v>
      </c>
      <c r="D33" s="2" t="s">
        <v>272</v>
      </c>
      <c r="E33" s="2">
        <v>10000</v>
      </c>
      <c r="F33" s="2" t="s">
        <v>271</v>
      </c>
      <c r="G33" s="2">
        <v>0</v>
      </c>
      <c r="K33" s="2" t="s">
        <v>392</v>
      </c>
      <c r="L33" s="2" t="s">
        <v>391</v>
      </c>
      <c r="M33" s="2" t="s">
        <v>391</v>
      </c>
    </row>
    <row r="34" spans="1:13" x14ac:dyDescent="0.15">
      <c r="A34" s="2">
        <v>103061</v>
      </c>
      <c r="B34" s="2">
        <v>103</v>
      </c>
      <c r="C34" s="2">
        <v>6</v>
      </c>
      <c r="D34" s="2" t="s">
        <v>273</v>
      </c>
      <c r="E34" s="2">
        <v>10000</v>
      </c>
      <c r="F34" s="2" t="s">
        <v>271</v>
      </c>
      <c r="G34" s="2">
        <v>0</v>
      </c>
      <c r="K34" s="2" t="s">
        <v>392</v>
      </c>
      <c r="L34" s="2" t="s">
        <v>391</v>
      </c>
      <c r="M34" s="2" t="s">
        <v>391</v>
      </c>
    </row>
    <row r="35" spans="1:13" x14ac:dyDescent="0.15">
      <c r="A35" s="2">
        <v>103071</v>
      </c>
      <c r="B35" s="2">
        <v>103</v>
      </c>
      <c r="C35" s="2">
        <v>7</v>
      </c>
      <c r="D35" s="2" t="s">
        <v>264</v>
      </c>
      <c r="E35" s="2">
        <v>7000</v>
      </c>
      <c r="F35" s="2" t="s">
        <v>265</v>
      </c>
      <c r="G35" s="2">
        <v>0</v>
      </c>
      <c r="K35" s="2" t="s">
        <v>392</v>
      </c>
      <c r="L35" s="2" t="s">
        <v>391</v>
      </c>
      <c r="M35" s="2" t="s">
        <v>391</v>
      </c>
    </row>
    <row r="36" spans="1:13" x14ac:dyDescent="0.15">
      <c r="A36" s="2">
        <v>103072</v>
      </c>
      <c r="B36" s="2">
        <v>103</v>
      </c>
      <c r="C36" s="2">
        <v>7</v>
      </c>
      <c r="D36" s="2" t="s">
        <v>274</v>
      </c>
      <c r="E36" s="2">
        <v>3000</v>
      </c>
      <c r="F36" s="2" t="s">
        <v>275</v>
      </c>
      <c r="G36" s="2">
        <v>0</v>
      </c>
      <c r="K36" s="2" t="s">
        <v>392</v>
      </c>
      <c r="L36" s="2" t="s">
        <v>391</v>
      </c>
      <c r="M36" s="2" t="s">
        <v>391</v>
      </c>
    </row>
    <row r="37" spans="1:13" x14ac:dyDescent="0.15">
      <c r="A37" s="2">
        <v>103081</v>
      </c>
      <c r="B37" s="2">
        <v>103</v>
      </c>
      <c r="C37" s="2">
        <v>8</v>
      </c>
      <c r="D37" s="2" t="s">
        <v>267</v>
      </c>
      <c r="E37" s="2">
        <v>7000</v>
      </c>
      <c r="F37" s="2" t="s">
        <v>265</v>
      </c>
      <c r="G37" s="2">
        <v>0</v>
      </c>
      <c r="K37" s="2" t="s">
        <v>392</v>
      </c>
      <c r="L37" s="2" t="s">
        <v>391</v>
      </c>
      <c r="M37" s="2" t="s">
        <v>391</v>
      </c>
    </row>
    <row r="38" spans="1:13" x14ac:dyDescent="0.15">
      <c r="A38" s="2">
        <v>103082</v>
      </c>
      <c r="B38" s="2">
        <v>103</v>
      </c>
      <c r="C38" s="2">
        <v>8</v>
      </c>
      <c r="D38" s="2" t="s">
        <v>276</v>
      </c>
      <c r="E38" s="2">
        <v>3000</v>
      </c>
      <c r="F38" s="2" t="s">
        <v>275</v>
      </c>
      <c r="G38" s="2">
        <v>0</v>
      </c>
      <c r="K38" s="2" t="s">
        <v>392</v>
      </c>
      <c r="L38" s="2" t="s">
        <v>391</v>
      </c>
      <c r="M38" s="2" t="s">
        <v>391</v>
      </c>
    </row>
    <row r="39" spans="1:13" x14ac:dyDescent="0.15">
      <c r="A39" s="2">
        <v>103091</v>
      </c>
      <c r="B39" s="2">
        <v>103</v>
      </c>
      <c r="C39" s="2">
        <v>9</v>
      </c>
      <c r="D39" s="2" t="s">
        <v>269</v>
      </c>
      <c r="E39" s="2">
        <v>7000</v>
      </c>
      <c r="F39" s="2" t="s">
        <v>265</v>
      </c>
      <c r="G39" s="2">
        <v>0</v>
      </c>
      <c r="K39" s="2" t="s">
        <v>392</v>
      </c>
      <c r="L39" s="2" t="s">
        <v>391</v>
      </c>
      <c r="M39" s="2" t="s">
        <v>391</v>
      </c>
    </row>
    <row r="40" spans="1:13" x14ac:dyDescent="0.15">
      <c r="A40" s="2">
        <v>103092</v>
      </c>
      <c r="B40" s="2">
        <v>103</v>
      </c>
      <c r="C40" s="2">
        <v>9</v>
      </c>
      <c r="D40" s="2" t="s">
        <v>277</v>
      </c>
      <c r="E40" s="2">
        <v>3000</v>
      </c>
      <c r="F40" s="2" t="s">
        <v>275</v>
      </c>
      <c r="G40" s="2">
        <v>0</v>
      </c>
      <c r="K40" s="2" t="s">
        <v>392</v>
      </c>
      <c r="L40" s="2" t="s">
        <v>391</v>
      </c>
      <c r="M40" s="2" t="s">
        <v>391</v>
      </c>
    </row>
    <row r="41" spans="1:13" x14ac:dyDescent="0.15">
      <c r="A41" s="2">
        <v>104011</v>
      </c>
      <c r="B41" s="2">
        <v>104</v>
      </c>
      <c r="C41" s="2">
        <v>1</v>
      </c>
      <c r="D41" s="2" t="s">
        <v>254</v>
      </c>
      <c r="E41" s="2">
        <v>10000</v>
      </c>
      <c r="F41" s="2" t="s">
        <v>255</v>
      </c>
      <c r="G41" s="2">
        <v>0</v>
      </c>
      <c r="K41" s="2" t="s">
        <v>392</v>
      </c>
      <c r="L41" s="2" t="s">
        <v>391</v>
      </c>
      <c r="M41" s="2" t="s">
        <v>391</v>
      </c>
    </row>
    <row r="42" spans="1:13" x14ac:dyDescent="0.15">
      <c r="A42" s="2">
        <v>104021</v>
      </c>
      <c r="B42" s="2">
        <v>104</v>
      </c>
      <c r="C42" s="2">
        <v>2</v>
      </c>
      <c r="D42" s="2" t="s">
        <v>256</v>
      </c>
      <c r="E42" s="2">
        <v>10000</v>
      </c>
      <c r="F42" s="2" t="s">
        <v>255</v>
      </c>
      <c r="G42" s="2">
        <v>0</v>
      </c>
      <c r="K42" s="2" t="s">
        <v>392</v>
      </c>
      <c r="L42" s="2" t="s">
        <v>391</v>
      </c>
      <c r="M42" s="2" t="s">
        <v>391</v>
      </c>
    </row>
    <row r="43" spans="1:13" x14ac:dyDescent="0.15">
      <c r="A43" s="2">
        <v>104031</v>
      </c>
      <c r="B43" s="2">
        <v>104</v>
      </c>
      <c r="C43" s="2">
        <v>3</v>
      </c>
      <c r="D43" s="2" t="s">
        <v>257</v>
      </c>
      <c r="E43" s="2">
        <v>10000</v>
      </c>
      <c r="F43" s="2" t="s">
        <v>258</v>
      </c>
      <c r="G43" s="2">
        <v>0</v>
      </c>
      <c r="K43" s="2" t="s">
        <v>392</v>
      </c>
      <c r="L43" s="2" t="s">
        <v>391</v>
      </c>
      <c r="M43" s="2" t="s">
        <v>391</v>
      </c>
    </row>
    <row r="44" spans="1:13" x14ac:dyDescent="0.15">
      <c r="A44" s="2">
        <v>104041</v>
      </c>
      <c r="B44" s="2">
        <v>104</v>
      </c>
      <c r="C44" s="2">
        <v>4</v>
      </c>
      <c r="D44" s="2" t="s">
        <v>274</v>
      </c>
      <c r="E44" s="2">
        <v>10000</v>
      </c>
      <c r="F44" s="2" t="s">
        <v>275</v>
      </c>
      <c r="G44" s="2">
        <v>0</v>
      </c>
      <c r="K44" s="2" t="s">
        <v>392</v>
      </c>
      <c r="L44" s="2" t="s">
        <v>391</v>
      </c>
      <c r="M44" s="2" t="s">
        <v>391</v>
      </c>
    </row>
    <row r="45" spans="1:13" x14ac:dyDescent="0.15">
      <c r="A45" s="2">
        <v>104051</v>
      </c>
      <c r="B45" s="2">
        <v>104</v>
      </c>
      <c r="C45" s="2">
        <v>5</v>
      </c>
      <c r="D45" s="2" t="s">
        <v>276</v>
      </c>
      <c r="E45" s="2">
        <v>10000</v>
      </c>
      <c r="F45" s="2" t="s">
        <v>275</v>
      </c>
      <c r="G45" s="2">
        <v>0</v>
      </c>
      <c r="K45" s="2" t="s">
        <v>392</v>
      </c>
      <c r="L45" s="2" t="s">
        <v>391</v>
      </c>
      <c r="M45" s="2" t="s">
        <v>391</v>
      </c>
    </row>
    <row r="46" spans="1:13" x14ac:dyDescent="0.15">
      <c r="A46" s="2">
        <v>104061</v>
      </c>
      <c r="B46" s="2">
        <v>104</v>
      </c>
      <c r="C46" s="2">
        <v>6</v>
      </c>
      <c r="D46" s="2" t="s">
        <v>277</v>
      </c>
      <c r="E46" s="2">
        <v>10000</v>
      </c>
      <c r="F46" s="2" t="s">
        <v>275</v>
      </c>
      <c r="G46" s="2">
        <v>0</v>
      </c>
      <c r="K46" s="2" t="s">
        <v>392</v>
      </c>
      <c r="L46" s="2" t="s">
        <v>391</v>
      </c>
      <c r="M46" s="2" t="s">
        <v>391</v>
      </c>
    </row>
    <row r="47" spans="1:13" x14ac:dyDescent="0.15">
      <c r="A47" s="2">
        <v>104071</v>
      </c>
      <c r="B47" s="2">
        <v>104</v>
      </c>
      <c r="C47" s="2">
        <v>7</v>
      </c>
      <c r="D47" s="2" t="s">
        <v>270</v>
      </c>
      <c r="E47" s="2">
        <v>7000</v>
      </c>
      <c r="F47" s="2" t="s">
        <v>271</v>
      </c>
      <c r="G47" s="2">
        <v>0</v>
      </c>
      <c r="K47" s="2" t="s">
        <v>392</v>
      </c>
      <c r="L47" s="2" t="s">
        <v>391</v>
      </c>
      <c r="M47" s="2" t="s">
        <v>391</v>
      </c>
    </row>
    <row r="48" spans="1:13" x14ac:dyDescent="0.15">
      <c r="A48" s="2">
        <v>104072</v>
      </c>
      <c r="B48" s="2">
        <v>104</v>
      </c>
      <c r="C48" s="2">
        <v>7</v>
      </c>
      <c r="D48" s="2" t="s">
        <v>278</v>
      </c>
      <c r="E48" s="2">
        <v>3000</v>
      </c>
      <c r="F48" s="2" t="s">
        <v>255</v>
      </c>
      <c r="G48" s="2">
        <v>0</v>
      </c>
      <c r="K48" s="2" t="s">
        <v>392</v>
      </c>
      <c r="L48" s="2" t="s">
        <v>391</v>
      </c>
      <c r="M48" s="2" t="s">
        <v>391</v>
      </c>
    </row>
    <row r="49" spans="1:13" x14ac:dyDescent="0.15">
      <c r="A49" s="2">
        <v>104081</v>
      </c>
      <c r="B49" s="2">
        <v>104</v>
      </c>
      <c r="C49" s="2">
        <v>8</v>
      </c>
      <c r="D49" s="2" t="s">
        <v>272</v>
      </c>
      <c r="E49" s="2">
        <v>7000</v>
      </c>
      <c r="F49" s="2" t="s">
        <v>271</v>
      </c>
      <c r="G49" s="2">
        <v>0</v>
      </c>
      <c r="K49" s="2" t="s">
        <v>392</v>
      </c>
      <c r="L49" s="2" t="s">
        <v>391</v>
      </c>
      <c r="M49" s="2" t="s">
        <v>391</v>
      </c>
    </row>
    <row r="50" spans="1:13" x14ac:dyDescent="0.15">
      <c r="A50" s="2">
        <v>104082</v>
      </c>
      <c r="B50" s="2">
        <v>104</v>
      </c>
      <c r="C50" s="2">
        <v>8</v>
      </c>
      <c r="D50" s="2" t="s">
        <v>279</v>
      </c>
      <c r="E50" s="2">
        <v>3000</v>
      </c>
      <c r="F50" s="2" t="s">
        <v>255</v>
      </c>
      <c r="G50" s="2">
        <v>0</v>
      </c>
      <c r="K50" s="2" t="s">
        <v>392</v>
      </c>
      <c r="L50" s="2" t="s">
        <v>391</v>
      </c>
      <c r="M50" s="2" t="s">
        <v>391</v>
      </c>
    </row>
    <row r="51" spans="1:13" x14ac:dyDescent="0.15">
      <c r="A51" s="2">
        <v>104091</v>
      </c>
      <c r="B51" s="2">
        <v>104</v>
      </c>
      <c r="C51" s="2">
        <v>9</v>
      </c>
      <c r="D51" s="2" t="s">
        <v>273</v>
      </c>
      <c r="E51" s="2">
        <v>7000</v>
      </c>
      <c r="F51" s="2" t="s">
        <v>271</v>
      </c>
      <c r="G51" s="2">
        <v>0</v>
      </c>
      <c r="K51" s="2" t="s">
        <v>392</v>
      </c>
      <c r="L51" s="2" t="s">
        <v>391</v>
      </c>
      <c r="M51" s="2" t="s">
        <v>391</v>
      </c>
    </row>
    <row r="52" spans="1:13" x14ac:dyDescent="0.15">
      <c r="A52" s="2">
        <v>104092</v>
      </c>
      <c r="B52" s="2">
        <v>104</v>
      </c>
      <c r="C52" s="2">
        <v>9</v>
      </c>
      <c r="D52" s="2" t="s">
        <v>280</v>
      </c>
      <c r="E52" s="2">
        <v>3000</v>
      </c>
      <c r="F52" s="2" t="s">
        <v>255</v>
      </c>
      <c r="G52" s="2">
        <v>0</v>
      </c>
      <c r="K52" s="2" t="s">
        <v>392</v>
      </c>
      <c r="L52" s="2" t="s">
        <v>391</v>
      </c>
      <c r="M52" s="2" t="s">
        <v>391</v>
      </c>
    </row>
    <row r="53" spans="1:13" x14ac:dyDescent="0.15">
      <c r="A53" s="2">
        <v>105011</v>
      </c>
      <c r="B53" s="2">
        <v>105</v>
      </c>
      <c r="C53" s="2">
        <v>1</v>
      </c>
      <c r="D53" s="2" t="s">
        <v>254</v>
      </c>
      <c r="E53" s="2">
        <v>10000</v>
      </c>
      <c r="F53" s="2" t="s">
        <v>255</v>
      </c>
      <c r="G53" s="2">
        <v>0</v>
      </c>
      <c r="K53" s="2" t="s">
        <v>392</v>
      </c>
      <c r="L53" s="2" t="s">
        <v>391</v>
      </c>
      <c r="M53" s="2" t="s">
        <v>391</v>
      </c>
    </row>
    <row r="54" spans="1:13" x14ac:dyDescent="0.15">
      <c r="A54" s="2">
        <v>105021</v>
      </c>
      <c r="B54" s="2">
        <v>105</v>
      </c>
      <c r="C54" s="2">
        <v>2</v>
      </c>
      <c r="D54" s="2" t="s">
        <v>256</v>
      </c>
      <c r="E54" s="2">
        <v>10000</v>
      </c>
      <c r="F54" s="2" t="s">
        <v>255</v>
      </c>
      <c r="G54" s="2">
        <v>0</v>
      </c>
      <c r="K54" s="2" t="s">
        <v>392</v>
      </c>
      <c r="L54" s="2" t="s">
        <v>391</v>
      </c>
      <c r="M54" s="2" t="s">
        <v>391</v>
      </c>
    </row>
    <row r="55" spans="1:13" x14ac:dyDescent="0.15">
      <c r="A55" s="2">
        <v>105031</v>
      </c>
      <c r="B55" s="2">
        <v>105</v>
      </c>
      <c r="C55" s="2">
        <v>3</v>
      </c>
      <c r="D55" s="2" t="s">
        <v>257</v>
      </c>
      <c r="E55" s="2">
        <v>10000</v>
      </c>
      <c r="F55" s="2" t="s">
        <v>258</v>
      </c>
      <c r="G55" s="2">
        <v>0</v>
      </c>
      <c r="K55" s="2" t="s">
        <v>392</v>
      </c>
      <c r="L55" s="2" t="s">
        <v>391</v>
      </c>
      <c r="M55" s="2" t="s">
        <v>391</v>
      </c>
    </row>
    <row r="56" spans="1:13" x14ac:dyDescent="0.15">
      <c r="A56" s="2">
        <v>105041</v>
      </c>
      <c r="B56" s="2">
        <v>105</v>
      </c>
      <c r="C56" s="2">
        <v>4</v>
      </c>
      <c r="D56" s="2" t="s">
        <v>278</v>
      </c>
      <c r="E56" s="2">
        <v>10000</v>
      </c>
      <c r="F56" s="2" t="s">
        <v>265</v>
      </c>
      <c r="G56" s="2">
        <v>0</v>
      </c>
      <c r="K56" s="2" t="s">
        <v>392</v>
      </c>
      <c r="L56" s="2" t="s">
        <v>391</v>
      </c>
      <c r="M56" s="2" t="s">
        <v>391</v>
      </c>
    </row>
    <row r="57" spans="1:13" x14ac:dyDescent="0.15">
      <c r="A57" s="2">
        <v>105051</v>
      </c>
      <c r="B57" s="2">
        <v>105</v>
      </c>
      <c r="C57" s="2">
        <v>5</v>
      </c>
      <c r="D57" s="2" t="s">
        <v>279</v>
      </c>
      <c r="E57" s="2">
        <v>10000</v>
      </c>
      <c r="F57" s="2" t="s">
        <v>265</v>
      </c>
      <c r="G57" s="2">
        <v>0</v>
      </c>
      <c r="K57" s="2" t="s">
        <v>392</v>
      </c>
      <c r="L57" s="2" t="s">
        <v>391</v>
      </c>
      <c r="M57" s="2" t="s">
        <v>391</v>
      </c>
    </row>
    <row r="58" spans="1:13" x14ac:dyDescent="0.15">
      <c r="A58" s="2">
        <v>105061</v>
      </c>
      <c r="B58" s="2">
        <v>105</v>
      </c>
      <c r="C58" s="2">
        <v>6</v>
      </c>
      <c r="D58" s="2" t="s">
        <v>280</v>
      </c>
      <c r="E58" s="2">
        <v>10000</v>
      </c>
      <c r="F58" s="2" t="s">
        <v>265</v>
      </c>
      <c r="G58" s="2">
        <v>0</v>
      </c>
      <c r="K58" s="2" t="s">
        <v>392</v>
      </c>
      <c r="L58" s="2" t="s">
        <v>391</v>
      </c>
      <c r="M58" s="2" t="s">
        <v>391</v>
      </c>
    </row>
    <row r="59" spans="1:13" x14ac:dyDescent="0.15">
      <c r="A59" s="2">
        <v>105071</v>
      </c>
      <c r="B59" s="2">
        <v>105</v>
      </c>
      <c r="C59" s="2">
        <v>7</v>
      </c>
      <c r="D59" s="2" t="s">
        <v>274</v>
      </c>
      <c r="E59" s="2">
        <v>7000</v>
      </c>
      <c r="F59" s="2" t="s">
        <v>258</v>
      </c>
      <c r="G59" s="2">
        <v>0</v>
      </c>
      <c r="K59" s="2" t="s">
        <v>392</v>
      </c>
      <c r="L59" s="2" t="s">
        <v>391</v>
      </c>
      <c r="M59" s="2" t="s">
        <v>391</v>
      </c>
    </row>
    <row r="60" spans="1:13" x14ac:dyDescent="0.15">
      <c r="A60" s="2">
        <v>105072</v>
      </c>
      <c r="B60" s="2">
        <v>105</v>
      </c>
      <c r="C60" s="2">
        <v>7</v>
      </c>
      <c r="D60" s="2" t="s">
        <v>281</v>
      </c>
      <c r="E60" s="2">
        <v>3000</v>
      </c>
      <c r="F60" s="2" t="s">
        <v>275</v>
      </c>
      <c r="G60" s="2">
        <v>0</v>
      </c>
      <c r="K60" s="2" t="s">
        <v>392</v>
      </c>
      <c r="L60" s="2" t="s">
        <v>391</v>
      </c>
      <c r="M60" s="2" t="s">
        <v>391</v>
      </c>
    </row>
    <row r="61" spans="1:13" x14ac:dyDescent="0.15">
      <c r="A61" s="2">
        <v>105081</v>
      </c>
      <c r="B61" s="2">
        <v>105</v>
      </c>
      <c r="C61" s="2">
        <v>8</v>
      </c>
      <c r="D61" s="2" t="s">
        <v>276</v>
      </c>
      <c r="E61" s="2">
        <v>7000</v>
      </c>
      <c r="F61" s="2" t="s">
        <v>258</v>
      </c>
      <c r="G61" s="2">
        <v>0</v>
      </c>
      <c r="K61" s="2" t="s">
        <v>392</v>
      </c>
      <c r="L61" s="2" t="s">
        <v>391</v>
      </c>
      <c r="M61" s="2" t="s">
        <v>391</v>
      </c>
    </row>
    <row r="62" spans="1:13" x14ac:dyDescent="0.15">
      <c r="A62" s="2">
        <v>105082</v>
      </c>
      <c r="B62" s="2">
        <v>105</v>
      </c>
      <c r="C62" s="2">
        <v>8</v>
      </c>
      <c r="D62" s="2" t="s">
        <v>282</v>
      </c>
      <c r="E62" s="2">
        <v>3000</v>
      </c>
      <c r="F62" s="2" t="s">
        <v>275</v>
      </c>
      <c r="G62" s="2">
        <v>0</v>
      </c>
      <c r="K62" s="2" t="s">
        <v>392</v>
      </c>
      <c r="L62" s="2" t="s">
        <v>391</v>
      </c>
      <c r="M62" s="2" t="s">
        <v>391</v>
      </c>
    </row>
    <row r="63" spans="1:13" x14ac:dyDescent="0.15">
      <c r="A63" s="2">
        <v>105091</v>
      </c>
      <c r="B63" s="2">
        <v>105</v>
      </c>
      <c r="C63" s="2">
        <v>9</v>
      </c>
      <c r="D63" s="2" t="s">
        <v>277</v>
      </c>
      <c r="E63" s="2">
        <v>7000</v>
      </c>
      <c r="F63" s="2" t="s">
        <v>258</v>
      </c>
      <c r="G63" s="2">
        <v>0</v>
      </c>
      <c r="K63" s="2" t="s">
        <v>392</v>
      </c>
      <c r="L63" s="2" t="s">
        <v>391</v>
      </c>
      <c r="M63" s="2" t="s">
        <v>391</v>
      </c>
    </row>
    <row r="64" spans="1:13" x14ac:dyDescent="0.15">
      <c r="A64" s="2">
        <v>105092</v>
      </c>
      <c r="B64" s="2">
        <v>105</v>
      </c>
      <c r="C64" s="2">
        <v>9</v>
      </c>
      <c r="D64" s="2" t="s">
        <v>283</v>
      </c>
      <c r="E64" s="2">
        <v>3000</v>
      </c>
      <c r="F64" s="2" t="s">
        <v>275</v>
      </c>
      <c r="G64" s="2">
        <v>0</v>
      </c>
      <c r="K64" s="2" t="s">
        <v>392</v>
      </c>
      <c r="L64" s="2" t="s">
        <v>391</v>
      </c>
      <c r="M64" s="2" t="s">
        <v>391</v>
      </c>
    </row>
    <row r="65" spans="1:13" x14ac:dyDescent="0.15">
      <c r="A65" s="2">
        <v>201011</v>
      </c>
      <c r="B65" s="2">
        <v>201</v>
      </c>
      <c r="C65" s="2">
        <v>1</v>
      </c>
      <c r="D65" s="2" t="s">
        <v>284</v>
      </c>
      <c r="E65" s="2">
        <v>10000</v>
      </c>
      <c r="F65" s="2" t="s">
        <v>285</v>
      </c>
      <c r="G65" s="2">
        <v>0</v>
      </c>
      <c r="K65" s="2" t="s">
        <v>392</v>
      </c>
      <c r="L65" s="2" t="s">
        <v>391</v>
      </c>
      <c r="M65" s="2" t="s">
        <v>391</v>
      </c>
    </row>
    <row r="66" spans="1:13" x14ac:dyDescent="0.15">
      <c r="A66" s="2">
        <v>201021</v>
      </c>
      <c r="B66" s="2">
        <v>201</v>
      </c>
      <c r="C66" s="2">
        <v>2</v>
      </c>
      <c r="D66" s="2" t="s">
        <v>286</v>
      </c>
      <c r="E66" s="2">
        <v>10000</v>
      </c>
      <c r="F66" s="2" t="s">
        <v>285</v>
      </c>
      <c r="G66" s="2">
        <v>0</v>
      </c>
      <c r="K66" s="2" t="s">
        <v>392</v>
      </c>
      <c r="L66" s="2" t="s">
        <v>391</v>
      </c>
      <c r="M66" s="2" t="s">
        <v>391</v>
      </c>
    </row>
    <row r="67" spans="1:13" x14ac:dyDescent="0.15">
      <c r="A67" s="2">
        <v>201031</v>
      </c>
      <c r="B67" s="2">
        <v>201</v>
      </c>
      <c r="C67" s="2">
        <v>3</v>
      </c>
      <c r="D67" s="2" t="s">
        <v>287</v>
      </c>
      <c r="E67" s="2">
        <v>10000</v>
      </c>
      <c r="F67" s="2" t="s">
        <v>288</v>
      </c>
      <c r="G67" s="2">
        <v>0</v>
      </c>
      <c r="K67" s="2" t="s">
        <v>392</v>
      </c>
      <c r="L67" s="2" t="s">
        <v>391</v>
      </c>
      <c r="M67" s="2" t="s">
        <v>391</v>
      </c>
    </row>
    <row r="68" spans="1:13" x14ac:dyDescent="0.15">
      <c r="A68" s="2">
        <v>201041</v>
      </c>
      <c r="B68" s="2">
        <v>201</v>
      </c>
      <c r="C68" s="2">
        <v>4</v>
      </c>
      <c r="D68" s="2" t="s">
        <v>289</v>
      </c>
      <c r="E68" s="2">
        <v>10000</v>
      </c>
      <c r="F68" s="2" t="s">
        <v>290</v>
      </c>
      <c r="G68" s="2">
        <v>0</v>
      </c>
      <c r="K68" s="2" t="s">
        <v>392</v>
      </c>
      <c r="L68" s="2" t="s">
        <v>391</v>
      </c>
      <c r="M68" s="2" t="s">
        <v>391</v>
      </c>
    </row>
    <row r="69" spans="1:13" x14ac:dyDescent="0.15">
      <c r="A69" s="2">
        <v>201051</v>
      </c>
      <c r="B69" s="2">
        <v>201</v>
      </c>
      <c r="C69" s="2">
        <v>5</v>
      </c>
      <c r="D69" s="2" t="s">
        <v>291</v>
      </c>
      <c r="E69" s="2">
        <v>10000</v>
      </c>
      <c r="F69" s="2" t="s">
        <v>290</v>
      </c>
      <c r="G69" s="2">
        <v>0</v>
      </c>
      <c r="K69" s="2" t="s">
        <v>392</v>
      </c>
      <c r="L69" s="2" t="s">
        <v>391</v>
      </c>
      <c r="M69" s="2" t="s">
        <v>391</v>
      </c>
    </row>
    <row r="70" spans="1:13" x14ac:dyDescent="0.15">
      <c r="A70" s="2">
        <v>201061</v>
      </c>
      <c r="B70" s="2">
        <v>201</v>
      </c>
      <c r="C70" s="2">
        <v>6</v>
      </c>
      <c r="D70" s="2" t="s">
        <v>292</v>
      </c>
      <c r="E70" s="2">
        <v>10000</v>
      </c>
      <c r="F70" s="2" t="s">
        <v>290</v>
      </c>
      <c r="G70" s="2">
        <v>0</v>
      </c>
      <c r="K70" s="2" t="s">
        <v>392</v>
      </c>
      <c r="L70" s="2" t="s">
        <v>391</v>
      </c>
      <c r="M70" s="2" t="s">
        <v>391</v>
      </c>
    </row>
    <row r="71" spans="1:13" x14ac:dyDescent="0.15">
      <c r="A71" s="2">
        <v>201071</v>
      </c>
      <c r="B71" s="2">
        <v>201</v>
      </c>
      <c r="C71" s="2">
        <v>7</v>
      </c>
      <c r="D71" s="2" t="s">
        <v>293</v>
      </c>
      <c r="E71" s="2">
        <v>7000</v>
      </c>
      <c r="F71" s="2" t="s">
        <v>294</v>
      </c>
      <c r="G71" s="2">
        <v>0</v>
      </c>
      <c r="K71" s="2" t="s">
        <v>392</v>
      </c>
      <c r="L71" s="2" t="s">
        <v>391</v>
      </c>
      <c r="M71" s="2" t="s">
        <v>391</v>
      </c>
    </row>
    <row r="72" spans="1:13" x14ac:dyDescent="0.15">
      <c r="A72" s="2">
        <v>201072</v>
      </c>
      <c r="B72" s="2">
        <v>201</v>
      </c>
      <c r="C72" s="2">
        <v>7</v>
      </c>
      <c r="D72" s="2" t="s">
        <v>295</v>
      </c>
      <c r="E72" s="2">
        <v>3000</v>
      </c>
      <c r="F72" s="2" t="s">
        <v>296</v>
      </c>
      <c r="G72" s="2">
        <v>0</v>
      </c>
      <c r="K72" s="2" t="s">
        <v>392</v>
      </c>
      <c r="L72" s="2" t="s">
        <v>391</v>
      </c>
      <c r="M72" s="2" t="s">
        <v>391</v>
      </c>
    </row>
    <row r="73" spans="1:13" x14ac:dyDescent="0.15">
      <c r="A73" s="2">
        <v>201081</v>
      </c>
      <c r="B73" s="2">
        <v>201</v>
      </c>
      <c r="C73" s="2">
        <v>8</v>
      </c>
      <c r="D73" s="2" t="s">
        <v>297</v>
      </c>
      <c r="E73" s="2">
        <v>7000</v>
      </c>
      <c r="F73" s="2" t="s">
        <v>294</v>
      </c>
      <c r="G73" s="2">
        <v>0</v>
      </c>
      <c r="K73" s="2" t="s">
        <v>392</v>
      </c>
      <c r="L73" s="2" t="s">
        <v>391</v>
      </c>
      <c r="M73" s="2" t="s">
        <v>391</v>
      </c>
    </row>
    <row r="74" spans="1:13" x14ac:dyDescent="0.15">
      <c r="A74" s="2">
        <v>201082</v>
      </c>
      <c r="B74" s="2">
        <v>201</v>
      </c>
      <c r="C74" s="2">
        <v>8</v>
      </c>
      <c r="D74" s="2" t="s">
        <v>298</v>
      </c>
      <c r="E74" s="2">
        <v>3000</v>
      </c>
      <c r="F74" s="2" t="s">
        <v>296</v>
      </c>
      <c r="G74" s="2">
        <v>0</v>
      </c>
      <c r="K74" s="2" t="s">
        <v>392</v>
      </c>
      <c r="L74" s="2" t="s">
        <v>391</v>
      </c>
      <c r="M74" s="2" t="s">
        <v>391</v>
      </c>
    </row>
    <row r="75" spans="1:13" x14ac:dyDescent="0.15">
      <c r="A75" s="2">
        <v>201091</v>
      </c>
      <c r="B75" s="2">
        <v>201</v>
      </c>
      <c r="C75" s="2">
        <v>9</v>
      </c>
      <c r="D75" s="2" t="s">
        <v>299</v>
      </c>
      <c r="E75" s="2">
        <v>7000</v>
      </c>
      <c r="F75" s="2" t="s">
        <v>294</v>
      </c>
      <c r="G75" s="2">
        <v>0</v>
      </c>
      <c r="K75" s="2" t="s">
        <v>392</v>
      </c>
      <c r="L75" s="2" t="s">
        <v>391</v>
      </c>
      <c r="M75" s="2" t="s">
        <v>391</v>
      </c>
    </row>
    <row r="76" spans="1:13" x14ac:dyDescent="0.15">
      <c r="A76" s="2">
        <v>201092</v>
      </c>
      <c r="B76" s="2">
        <v>201</v>
      </c>
      <c r="C76" s="2">
        <v>9</v>
      </c>
      <c r="D76" s="2" t="s">
        <v>300</v>
      </c>
      <c r="E76" s="2">
        <v>3000</v>
      </c>
      <c r="F76" s="2" t="s">
        <v>296</v>
      </c>
      <c r="G76" s="2">
        <v>0</v>
      </c>
      <c r="K76" s="2" t="s">
        <v>392</v>
      </c>
      <c r="L76" s="2" t="s">
        <v>391</v>
      </c>
      <c r="M76" s="2" t="s">
        <v>391</v>
      </c>
    </row>
    <row r="77" spans="1:13" x14ac:dyDescent="0.15">
      <c r="A77" s="2">
        <v>202011</v>
      </c>
      <c r="B77" s="2">
        <v>202</v>
      </c>
      <c r="C77" s="2">
        <v>1</v>
      </c>
      <c r="D77" s="2" t="s">
        <v>284</v>
      </c>
      <c r="E77" s="2">
        <v>10000</v>
      </c>
      <c r="F77" s="2" t="s">
        <v>285</v>
      </c>
      <c r="G77" s="2">
        <v>0</v>
      </c>
      <c r="K77" s="2" t="s">
        <v>392</v>
      </c>
      <c r="L77" s="2" t="s">
        <v>391</v>
      </c>
      <c r="M77" s="2" t="s">
        <v>391</v>
      </c>
    </row>
    <row r="78" spans="1:13" x14ac:dyDescent="0.15">
      <c r="A78" s="2">
        <v>202021</v>
      </c>
      <c r="B78" s="2">
        <v>202</v>
      </c>
      <c r="C78" s="2">
        <v>2</v>
      </c>
      <c r="D78" s="2" t="s">
        <v>286</v>
      </c>
      <c r="E78" s="2">
        <v>10000</v>
      </c>
      <c r="F78" s="2" t="s">
        <v>285</v>
      </c>
      <c r="G78" s="2">
        <v>0</v>
      </c>
      <c r="K78" s="2" t="s">
        <v>392</v>
      </c>
      <c r="L78" s="2" t="s">
        <v>391</v>
      </c>
      <c r="M78" s="2" t="s">
        <v>391</v>
      </c>
    </row>
    <row r="79" spans="1:13" x14ac:dyDescent="0.15">
      <c r="A79" s="2">
        <v>202031</v>
      </c>
      <c r="B79" s="2">
        <v>202</v>
      </c>
      <c r="C79" s="2">
        <v>3</v>
      </c>
      <c r="D79" s="2" t="s">
        <v>287</v>
      </c>
      <c r="E79" s="2">
        <v>10000</v>
      </c>
      <c r="F79" s="2" t="s">
        <v>288</v>
      </c>
      <c r="G79" s="2">
        <v>0</v>
      </c>
      <c r="K79" s="2" t="s">
        <v>392</v>
      </c>
      <c r="L79" s="2" t="s">
        <v>391</v>
      </c>
      <c r="M79" s="2" t="s">
        <v>391</v>
      </c>
    </row>
    <row r="80" spans="1:13" x14ac:dyDescent="0.15">
      <c r="A80" s="2">
        <v>202041</v>
      </c>
      <c r="B80" s="2">
        <v>202</v>
      </c>
      <c r="C80" s="2">
        <v>4</v>
      </c>
      <c r="D80" s="2" t="s">
        <v>295</v>
      </c>
      <c r="E80" s="2">
        <v>10000</v>
      </c>
      <c r="F80" s="2" t="s">
        <v>296</v>
      </c>
      <c r="G80" s="2">
        <v>0</v>
      </c>
      <c r="K80" s="2" t="s">
        <v>392</v>
      </c>
      <c r="L80" s="2" t="s">
        <v>391</v>
      </c>
      <c r="M80" s="2" t="s">
        <v>391</v>
      </c>
    </row>
    <row r="81" spans="1:13" x14ac:dyDescent="0.15">
      <c r="A81" s="2">
        <v>202051</v>
      </c>
      <c r="B81" s="2">
        <v>202</v>
      </c>
      <c r="C81" s="2">
        <v>5</v>
      </c>
      <c r="D81" s="2" t="s">
        <v>298</v>
      </c>
      <c r="E81" s="2">
        <v>10000</v>
      </c>
      <c r="F81" s="2" t="s">
        <v>296</v>
      </c>
      <c r="G81" s="2">
        <v>0</v>
      </c>
      <c r="K81" s="2" t="s">
        <v>392</v>
      </c>
      <c r="L81" s="2" t="s">
        <v>391</v>
      </c>
      <c r="M81" s="2" t="s">
        <v>391</v>
      </c>
    </row>
    <row r="82" spans="1:13" x14ac:dyDescent="0.15">
      <c r="A82" s="2">
        <v>202061</v>
      </c>
      <c r="B82" s="2">
        <v>202</v>
      </c>
      <c r="C82" s="2">
        <v>6</v>
      </c>
      <c r="D82" s="2" t="s">
        <v>300</v>
      </c>
      <c r="E82" s="2">
        <v>10000</v>
      </c>
      <c r="F82" s="2" t="s">
        <v>296</v>
      </c>
      <c r="G82" s="2">
        <v>0</v>
      </c>
      <c r="K82" s="2" t="s">
        <v>392</v>
      </c>
      <c r="L82" s="2" t="s">
        <v>391</v>
      </c>
      <c r="M82" s="2" t="s">
        <v>391</v>
      </c>
    </row>
    <row r="83" spans="1:13" x14ac:dyDescent="0.15">
      <c r="A83" s="2">
        <v>202071</v>
      </c>
      <c r="B83" s="2">
        <v>202</v>
      </c>
      <c r="C83" s="2">
        <v>7</v>
      </c>
      <c r="D83" s="2" t="s">
        <v>289</v>
      </c>
      <c r="E83" s="2">
        <v>7000</v>
      </c>
      <c r="F83" s="2" t="s">
        <v>301</v>
      </c>
      <c r="G83" s="2">
        <v>0</v>
      </c>
      <c r="K83" s="2" t="s">
        <v>392</v>
      </c>
      <c r="L83" s="2" t="s">
        <v>391</v>
      </c>
      <c r="M83" s="2" t="s">
        <v>391</v>
      </c>
    </row>
    <row r="84" spans="1:13" x14ac:dyDescent="0.15">
      <c r="A84" s="2">
        <v>202072</v>
      </c>
      <c r="B84" s="2">
        <v>202</v>
      </c>
      <c r="C84" s="2">
        <v>7</v>
      </c>
      <c r="D84" s="2" t="s">
        <v>302</v>
      </c>
      <c r="E84" s="2">
        <v>3000</v>
      </c>
      <c r="F84" s="2" t="s">
        <v>303</v>
      </c>
      <c r="G84" s="2">
        <v>0</v>
      </c>
      <c r="K84" s="2" t="s">
        <v>392</v>
      </c>
      <c r="L84" s="2" t="s">
        <v>391</v>
      </c>
      <c r="M84" s="2" t="s">
        <v>391</v>
      </c>
    </row>
    <row r="85" spans="1:13" x14ac:dyDescent="0.15">
      <c r="A85" s="2">
        <v>202081</v>
      </c>
      <c r="B85" s="2">
        <v>202</v>
      </c>
      <c r="C85" s="2">
        <v>8</v>
      </c>
      <c r="D85" s="2" t="s">
        <v>291</v>
      </c>
      <c r="E85" s="2">
        <v>7000</v>
      </c>
      <c r="F85" s="2" t="s">
        <v>301</v>
      </c>
      <c r="G85" s="2">
        <v>0</v>
      </c>
      <c r="K85" s="2" t="s">
        <v>392</v>
      </c>
      <c r="L85" s="2" t="s">
        <v>391</v>
      </c>
      <c r="M85" s="2" t="s">
        <v>391</v>
      </c>
    </row>
    <row r="86" spans="1:13" x14ac:dyDescent="0.15">
      <c r="A86" s="2">
        <v>202082</v>
      </c>
      <c r="B86" s="2">
        <v>202</v>
      </c>
      <c r="C86" s="2">
        <v>8</v>
      </c>
      <c r="D86" s="2" t="s">
        <v>304</v>
      </c>
      <c r="E86" s="2">
        <v>3000</v>
      </c>
      <c r="F86" s="2" t="s">
        <v>303</v>
      </c>
      <c r="G86" s="2">
        <v>0</v>
      </c>
      <c r="K86" s="2" t="s">
        <v>392</v>
      </c>
      <c r="L86" s="2" t="s">
        <v>391</v>
      </c>
      <c r="M86" s="2" t="s">
        <v>391</v>
      </c>
    </row>
    <row r="87" spans="1:13" x14ac:dyDescent="0.15">
      <c r="A87" s="2">
        <v>202091</v>
      </c>
      <c r="B87" s="2">
        <v>202</v>
      </c>
      <c r="C87" s="2">
        <v>9</v>
      </c>
      <c r="D87" s="2" t="s">
        <v>292</v>
      </c>
      <c r="E87" s="2">
        <v>7000</v>
      </c>
      <c r="F87" s="2" t="s">
        <v>301</v>
      </c>
      <c r="G87" s="2">
        <v>0</v>
      </c>
      <c r="K87" s="2" t="s">
        <v>392</v>
      </c>
      <c r="L87" s="2" t="s">
        <v>391</v>
      </c>
      <c r="M87" s="2" t="s">
        <v>391</v>
      </c>
    </row>
    <row r="88" spans="1:13" x14ac:dyDescent="0.15">
      <c r="A88" s="2">
        <v>202092</v>
      </c>
      <c r="B88" s="2">
        <v>202</v>
      </c>
      <c r="C88" s="2">
        <v>9</v>
      </c>
      <c r="D88" s="2" t="s">
        <v>305</v>
      </c>
      <c r="E88" s="2">
        <v>3000</v>
      </c>
      <c r="F88" s="2" t="s">
        <v>303</v>
      </c>
      <c r="G88" s="2">
        <v>0</v>
      </c>
      <c r="K88" s="2" t="s">
        <v>392</v>
      </c>
      <c r="L88" s="2" t="s">
        <v>391</v>
      </c>
      <c r="M88" s="2" t="s">
        <v>391</v>
      </c>
    </row>
    <row r="89" spans="1:13" x14ac:dyDescent="0.15">
      <c r="A89" s="2">
        <v>203011</v>
      </c>
      <c r="B89" s="2">
        <v>203</v>
      </c>
      <c r="C89" s="2">
        <v>1</v>
      </c>
      <c r="D89" s="2" t="s">
        <v>284</v>
      </c>
      <c r="E89" s="2">
        <v>10000</v>
      </c>
      <c r="F89" s="2" t="s">
        <v>285</v>
      </c>
      <c r="G89" s="2">
        <v>0</v>
      </c>
      <c r="K89" s="2" t="s">
        <v>392</v>
      </c>
      <c r="L89" s="2" t="s">
        <v>391</v>
      </c>
      <c r="M89" s="2" t="s">
        <v>391</v>
      </c>
    </row>
    <row r="90" spans="1:13" x14ac:dyDescent="0.15">
      <c r="A90" s="2">
        <v>203021</v>
      </c>
      <c r="B90" s="2">
        <v>203</v>
      </c>
      <c r="C90" s="2">
        <v>2</v>
      </c>
      <c r="D90" s="2" t="s">
        <v>286</v>
      </c>
      <c r="E90" s="2">
        <v>10000</v>
      </c>
      <c r="F90" s="2" t="s">
        <v>285</v>
      </c>
      <c r="G90" s="2">
        <v>0</v>
      </c>
      <c r="K90" s="2" t="s">
        <v>392</v>
      </c>
      <c r="L90" s="2" t="s">
        <v>391</v>
      </c>
      <c r="M90" s="2" t="s">
        <v>391</v>
      </c>
    </row>
    <row r="91" spans="1:13" x14ac:dyDescent="0.15">
      <c r="A91" s="2">
        <v>203031</v>
      </c>
      <c r="B91" s="2">
        <v>203</v>
      </c>
      <c r="C91" s="2">
        <v>3</v>
      </c>
      <c r="D91" s="2" t="s">
        <v>287</v>
      </c>
      <c r="E91" s="2">
        <v>10000</v>
      </c>
      <c r="F91" s="2" t="s">
        <v>288</v>
      </c>
      <c r="G91" s="2">
        <v>0</v>
      </c>
      <c r="K91" s="2" t="s">
        <v>392</v>
      </c>
      <c r="L91" s="2" t="s">
        <v>391</v>
      </c>
      <c r="M91" s="2" t="s">
        <v>391</v>
      </c>
    </row>
    <row r="92" spans="1:13" x14ac:dyDescent="0.15">
      <c r="A92" s="2">
        <v>203041</v>
      </c>
      <c r="B92" s="2">
        <v>203</v>
      </c>
      <c r="C92" s="2">
        <v>4</v>
      </c>
      <c r="D92" s="2" t="s">
        <v>302</v>
      </c>
      <c r="E92" s="2">
        <v>10000</v>
      </c>
      <c r="F92" s="2" t="s">
        <v>303</v>
      </c>
      <c r="G92" s="2">
        <v>0</v>
      </c>
      <c r="K92" s="2" t="s">
        <v>392</v>
      </c>
      <c r="L92" s="2" t="s">
        <v>391</v>
      </c>
      <c r="M92" s="2" t="s">
        <v>391</v>
      </c>
    </row>
    <row r="93" spans="1:13" x14ac:dyDescent="0.15">
      <c r="A93" s="2">
        <v>203051</v>
      </c>
      <c r="B93" s="2">
        <v>203</v>
      </c>
      <c r="C93" s="2">
        <v>5</v>
      </c>
      <c r="D93" s="2" t="s">
        <v>304</v>
      </c>
      <c r="E93" s="2">
        <v>10000</v>
      </c>
      <c r="F93" s="2" t="s">
        <v>303</v>
      </c>
      <c r="G93" s="2">
        <v>0</v>
      </c>
      <c r="K93" s="2" t="s">
        <v>392</v>
      </c>
      <c r="L93" s="2" t="s">
        <v>391</v>
      </c>
      <c r="M93" s="2" t="s">
        <v>391</v>
      </c>
    </row>
    <row r="94" spans="1:13" x14ac:dyDescent="0.15">
      <c r="A94" s="2">
        <v>203061</v>
      </c>
      <c r="B94" s="2">
        <v>203</v>
      </c>
      <c r="C94" s="2">
        <v>6</v>
      </c>
      <c r="D94" s="2" t="s">
        <v>305</v>
      </c>
      <c r="E94" s="2">
        <v>10000</v>
      </c>
      <c r="F94" s="2" t="s">
        <v>303</v>
      </c>
      <c r="G94" s="2">
        <v>0</v>
      </c>
      <c r="K94" s="2" t="s">
        <v>392</v>
      </c>
      <c r="L94" s="2" t="s">
        <v>391</v>
      </c>
      <c r="M94" s="2" t="s">
        <v>391</v>
      </c>
    </row>
    <row r="95" spans="1:13" x14ac:dyDescent="0.15">
      <c r="A95" s="2">
        <v>203071</v>
      </c>
      <c r="B95" s="2">
        <v>203</v>
      </c>
      <c r="C95" s="2">
        <v>7</v>
      </c>
      <c r="D95" s="2" t="s">
        <v>295</v>
      </c>
      <c r="E95" s="2">
        <v>7000</v>
      </c>
      <c r="F95" s="2" t="s">
        <v>296</v>
      </c>
      <c r="G95" s="2">
        <v>0</v>
      </c>
      <c r="K95" s="2" t="s">
        <v>392</v>
      </c>
      <c r="L95" s="2" t="s">
        <v>391</v>
      </c>
      <c r="M95" s="2" t="s">
        <v>391</v>
      </c>
    </row>
    <row r="96" spans="1:13" x14ac:dyDescent="0.15">
      <c r="A96" s="2">
        <v>203072</v>
      </c>
      <c r="B96" s="2">
        <v>203</v>
      </c>
      <c r="C96" s="2">
        <v>7</v>
      </c>
      <c r="D96" s="2" t="s">
        <v>306</v>
      </c>
      <c r="E96" s="2">
        <v>3000</v>
      </c>
      <c r="F96" s="2" t="s">
        <v>307</v>
      </c>
      <c r="G96" s="2">
        <v>0</v>
      </c>
      <c r="K96" s="2" t="s">
        <v>392</v>
      </c>
      <c r="L96" s="2" t="s">
        <v>391</v>
      </c>
      <c r="M96" s="2" t="s">
        <v>391</v>
      </c>
    </row>
    <row r="97" spans="1:13" x14ac:dyDescent="0.15">
      <c r="A97" s="2">
        <v>203081</v>
      </c>
      <c r="B97" s="2">
        <v>203</v>
      </c>
      <c r="C97" s="2">
        <v>8</v>
      </c>
      <c r="D97" s="2" t="s">
        <v>298</v>
      </c>
      <c r="E97" s="2">
        <v>7000</v>
      </c>
      <c r="F97" s="2" t="s">
        <v>296</v>
      </c>
      <c r="G97" s="2">
        <v>0</v>
      </c>
      <c r="K97" s="2" t="s">
        <v>392</v>
      </c>
      <c r="L97" s="2" t="s">
        <v>391</v>
      </c>
      <c r="M97" s="2" t="s">
        <v>391</v>
      </c>
    </row>
    <row r="98" spans="1:13" x14ac:dyDescent="0.15">
      <c r="A98" s="2">
        <v>203082</v>
      </c>
      <c r="B98" s="2">
        <v>203</v>
      </c>
      <c r="C98" s="2">
        <v>8</v>
      </c>
      <c r="D98" s="2" t="s">
        <v>308</v>
      </c>
      <c r="E98" s="2">
        <v>3000</v>
      </c>
      <c r="F98" s="2" t="s">
        <v>307</v>
      </c>
      <c r="G98" s="2">
        <v>0</v>
      </c>
      <c r="K98" s="2" t="s">
        <v>392</v>
      </c>
      <c r="L98" s="2" t="s">
        <v>391</v>
      </c>
      <c r="M98" s="2" t="s">
        <v>391</v>
      </c>
    </row>
    <row r="99" spans="1:13" x14ac:dyDescent="0.15">
      <c r="A99" s="2">
        <v>203091</v>
      </c>
      <c r="B99" s="2">
        <v>203</v>
      </c>
      <c r="C99" s="2">
        <v>9</v>
      </c>
      <c r="D99" s="2" t="s">
        <v>300</v>
      </c>
      <c r="E99" s="2">
        <v>7000</v>
      </c>
      <c r="F99" s="2" t="s">
        <v>296</v>
      </c>
      <c r="G99" s="2">
        <v>0</v>
      </c>
      <c r="K99" s="2" t="s">
        <v>392</v>
      </c>
      <c r="L99" s="2" t="s">
        <v>391</v>
      </c>
      <c r="M99" s="2" t="s">
        <v>391</v>
      </c>
    </row>
    <row r="100" spans="1:13" x14ac:dyDescent="0.15">
      <c r="A100" s="2">
        <v>203092</v>
      </c>
      <c r="B100" s="2">
        <v>203</v>
      </c>
      <c r="C100" s="2">
        <v>9</v>
      </c>
      <c r="D100" s="2" t="s">
        <v>309</v>
      </c>
      <c r="E100" s="2">
        <v>3000</v>
      </c>
      <c r="F100" s="2" t="s">
        <v>307</v>
      </c>
      <c r="G100" s="2">
        <v>0</v>
      </c>
      <c r="K100" s="2" t="s">
        <v>392</v>
      </c>
      <c r="L100" s="2" t="s">
        <v>391</v>
      </c>
      <c r="M100" s="2" t="s">
        <v>391</v>
      </c>
    </row>
    <row r="101" spans="1:13" x14ac:dyDescent="0.15">
      <c r="A101" s="2">
        <v>204011</v>
      </c>
      <c r="B101" s="2">
        <v>204</v>
      </c>
      <c r="C101" s="2">
        <v>1</v>
      </c>
      <c r="D101" s="2" t="s">
        <v>284</v>
      </c>
      <c r="E101" s="2">
        <v>10000</v>
      </c>
      <c r="F101" s="2" t="s">
        <v>285</v>
      </c>
      <c r="G101" s="2">
        <v>0</v>
      </c>
      <c r="K101" s="2" t="s">
        <v>392</v>
      </c>
      <c r="L101" s="2" t="s">
        <v>391</v>
      </c>
      <c r="M101" s="2" t="s">
        <v>391</v>
      </c>
    </row>
    <row r="102" spans="1:13" x14ac:dyDescent="0.15">
      <c r="A102" s="2">
        <v>204021</v>
      </c>
      <c r="B102" s="2">
        <v>204</v>
      </c>
      <c r="C102" s="2">
        <v>2</v>
      </c>
      <c r="D102" s="2" t="s">
        <v>286</v>
      </c>
      <c r="E102" s="2">
        <v>10000</v>
      </c>
      <c r="F102" s="2" t="s">
        <v>285</v>
      </c>
      <c r="G102" s="2">
        <v>0</v>
      </c>
      <c r="K102" s="2" t="s">
        <v>392</v>
      </c>
      <c r="L102" s="2" t="s">
        <v>391</v>
      </c>
      <c r="M102" s="2" t="s">
        <v>391</v>
      </c>
    </row>
    <row r="103" spans="1:13" x14ac:dyDescent="0.15">
      <c r="A103" s="2">
        <v>204031</v>
      </c>
      <c r="B103" s="2">
        <v>204</v>
      </c>
      <c r="C103" s="2">
        <v>3</v>
      </c>
      <c r="D103" s="2" t="s">
        <v>287</v>
      </c>
      <c r="E103" s="2">
        <v>10000</v>
      </c>
      <c r="F103" s="2" t="s">
        <v>288</v>
      </c>
      <c r="G103" s="2">
        <v>0</v>
      </c>
      <c r="K103" s="2" t="s">
        <v>392</v>
      </c>
      <c r="L103" s="2" t="s">
        <v>391</v>
      </c>
      <c r="M103" s="2" t="s">
        <v>391</v>
      </c>
    </row>
    <row r="104" spans="1:13" x14ac:dyDescent="0.15">
      <c r="A104" s="2">
        <v>204041</v>
      </c>
      <c r="B104" s="2">
        <v>204</v>
      </c>
      <c r="C104" s="2">
        <v>4</v>
      </c>
      <c r="D104" s="2" t="s">
        <v>306</v>
      </c>
      <c r="E104" s="2">
        <v>10000</v>
      </c>
      <c r="F104" s="2" t="s">
        <v>307</v>
      </c>
      <c r="G104" s="2">
        <v>0</v>
      </c>
      <c r="K104" s="2" t="s">
        <v>392</v>
      </c>
      <c r="L104" s="2" t="s">
        <v>391</v>
      </c>
      <c r="M104" s="2" t="s">
        <v>391</v>
      </c>
    </row>
    <row r="105" spans="1:13" x14ac:dyDescent="0.15">
      <c r="A105" s="2">
        <v>204051</v>
      </c>
      <c r="B105" s="2">
        <v>204</v>
      </c>
      <c r="C105" s="2">
        <v>5</v>
      </c>
      <c r="D105" s="2" t="s">
        <v>308</v>
      </c>
      <c r="E105" s="2">
        <v>10000</v>
      </c>
      <c r="F105" s="2" t="s">
        <v>307</v>
      </c>
      <c r="G105" s="2">
        <v>0</v>
      </c>
      <c r="K105" s="2" t="s">
        <v>392</v>
      </c>
      <c r="L105" s="2" t="s">
        <v>391</v>
      </c>
      <c r="M105" s="2" t="s">
        <v>391</v>
      </c>
    </row>
    <row r="106" spans="1:13" x14ac:dyDescent="0.15">
      <c r="A106" s="2">
        <v>204061</v>
      </c>
      <c r="B106" s="2">
        <v>204</v>
      </c>
      <c r="C106" s="2">
        <v>6</v>
      </c>
      <c r="D106" s="2" t="s">
        <v>309</v>
      </c>
      <c r="E106" s="2">
        <v>10000</v>
      </c>
      <c r="F106" s="2" t="s">
        <v>307</v>
      </c>
      <c r="G106" s="2">
        <v>0</v>
      </c>
      <c r="K106" s="2" t="s">
        <v>392</v>
      </c>
      <c r="L106" s="2" t="s">
        <v>391</v>
      </c>
      <c r="M106" s="2" t="s">
        <v>391</v>
      </c>
    </row>
    <row r="107" spans="1:13" x14ac:dyDescent="0.15">
      <c r="A107" s="2">
        <v>204071</v>
      </c>
      <c r="B107" s="2">
        <v>204</v>
      </c>
      <c r="C107" s="2">
        <v>7</v>
      </c>
      <c r="D107" s="2" t="s">
        <v>302</v>
      </c>
      <c r="E107" s="2">
        <v>7000</v>
      </c>
      <c r="F107" s="2" t="s">
        <v>303</v>
      </c>
      <c r="G107" s="2">
        <v>0</v>
      </c>
      <c r="K107" s="2" t="s">
        <v>392</v>
      </c>
      <c r="L107" s="2" t="s">
        <v>391</v>
      </c>
      <c r="M107" s="2" t="s">
        <v>391</v>
      </c>
    </row>
    <row r="108" spans="1:13" x14ac:dyDescent="0.15">
      <c r="A108" s="2">
        <v>204072</v>
      </c>
      <c r="B108" s="2">
        <v>204</v>
      </c>
      <c r="C108" s="2">
        <v>7</v>
      </c>
      <c r="D108" s="2" t="s">
        <v>310</v>
      </c>
      <c r="E108" s="2">
        <v>3000</v>
      </c>
      <c r="F108" s="2" t="s">
        <v>311</v>
      </c>
      <c r="G108" s="2">
        <v>0</v>
      </c>
      <c r="K108" s="2" t="s">
        <v>392</v>
      </c>
      <c r="L108" s="2" t="s">
        <v>391</v>
      </c>
      <c r="M108" s="2" t="s">
        <v>391</v>
      </c>
    </row>
    <row r="109" spans="1:13" x14ac:dyDescent="0.15">
      <c r="A109" s="2">
        <v>204081</v>
      </c>
      <c r="B109" s="2">
        <v>204</v>
      </c>
      <c r="C109" s="2">
        <v>8</v>
      </c>
      <c r="D109" s="2" t="s">
        <v>304</v>
      </c>
      <c r="E109" s="2">
        <v>7000</v>
      </c>
      <c r="F109" s="2" t="s">
        <v>303</v>
      </c>
      <c r="G109" s="2">
        <v>0</v>
      </c>
      <c r="K109" s="2" t="s">
        <v>392</v>
      </c>
      <c r="L109" s="2" t="s">
        <v>391</v>
      </c>
      <c r="M109" s="2" t="s">
        <v>391</v>
      </c>
    </row>
    <row r="110" spans="1:13" x14ac:dyDescent="0.15">
      <c r="A110" s="2">
        <v>204082</v>
      </c>
      <c r="B110" s="2">
        <v>204</v>
      </c>
      <c r="C110" s="2">
        <v>8</v>
      </c>
      <c r="D110" s="2" t="s">
        <v>312</v>
      </c>
      <c r="E110" s="2">
        <v>3000</v>
      </c>
      <c r="F110" s="2" t="s">
        <v>311</v>
      </c>
      <c r="G110" s="2">
        <v>0</v>
      </c>
      <c r="K110" s="2" t="s">
        <v>392</v>
      </c>
      <c r="L110" s="2" t="s">
        <v>391</v>
      </c>
      <c r="M110" s="2" t="s">
        <v>391</v>
      </c>
    </row>
    <row r="111" spans="1:13" x14ac:dyDescent="0.15">
      <c r="A111" s="2">
        <v>204091</v>
      </c>
      <c r="B111" s="2">
        <v>204</v>
      </c>
      <c r="C111" s="2">
        <v>9</v>
      </c>
      <c r="D111" s="2" t="s">
        <v>305</v>
      </c>
      <c r="E111" s="2">
        <v>7000</v>
      </c>
      <c r="F111" s="2" t="s">
        <v>303</v>
      </c>
      <c r="G111" s="2">
        <v>0</v>
      </c>
      <c r="K111" s="2" t="s">
        <v>392</v>
      </c>
      <c r="L111" s="2" t="s">
        <v>391</v>
      </c>
      <c r="M111" s="2" t="s">
        <v>391</v>
      </c>
    </row>
    <row r="112" spans="1:13" x14ac:dyDescent="0.15">
      <c r="A112" s="2">
        <v>204092</v>
      </c>
      <c r="B112" s="2">
        <v>204</v>
      </c>
      <c r="C112" s="2">
        <v>9</v>
      </c>
      <c r="D112" s="2" t="s">
        <v>313</v>
      </c>
      <c r="E112" s="2">
        <v>3000</v>
      </c>
      <c r="F112" s="2" t="s">
        <v>311</v>
      </c>
      <c r="G112" s="2">
        <v>0</v>
      </c>
      <c r="K112" s="2" t="s">
        <v>392</v>
      </c>
      <c r="L112" s="2" t="s">
        <v>391</v>
      </c>
      <c r="M112" s="2" t="s">
        <v>391</v>
      </c>
    </row>
    <row r="113" spans="1:13" x14ac:dyDescent="0.15">
      <c r="A113" s="2">
        <v>205011</v>
      </c>
      <c r="B113" s="2">
        <v>205</v>
      </c>
      <c r="C113" s="2">
        <v>1</v>
      </c>
      <c r="D113" s="2" t="s">
        <v>284</v>
      </c>
      <c r="E113" s="2">
        <v>10000</v>
      </c>
      <c r="F113" s="2" t="s">
        <v>285</v>
      </c>
      <c r="G113" s="2">
        <v>0</v>
      </c>
      <c r="K113" s="2" t="s">
        <v>392</v>
      </c>
      <c r="L113" s="2" t="s">
        <v>391</v>
      </c>
      <c r="M113" s="2" t="s">
        <v>391</v>
      </c>
    </row>
    <row r="114" spans="1:13" x14ac:dyDescent="0.15">
      <c r="A114" s="2">
        <v>205021</v>
      </c>
      <c r="B114" s="2">
        <v>205</v>
      </c>
      <c r="C114" s="2">
        <v>2</v>
      </c>
      <c r="D114" s="2" t="s">
        <v>286</v>
      </c>
      <c r="E114" s="2">
        <v>10000</v>
      </c>
      <c r="F114" s="2" t="s">
        <v>285</v>
      </c>
      <c r="G114" s="2">
        <v>0</v>
      </c>
      <c r="K114" s="2" t="s">
        <v>392</v>
      </c>
      <c r="L114" s="2" t="s">
        <v>391</v>
      </c>
      <c r="M114" s="2" t="s">
        <v>391</v>
      </c>
    </row>
    <row r="115" spans="1:13" x14ac:dyDescent="0.15">
      <c r="A115" s="2">
        <v>205031</v>
      </c>
      <c r="B115" s="2">
        <v>205</v>
      </c>
      <c r="C115" s="2">
        <v>3</v>
      </c>
      <c r="D115" s="2" t="s">
        <v>287</v>
      </c>
      <c r="E115" s="2">
        <v>10000</v>
      </c>
      <c r="F115" s="2" t="s">
        <v>288</v>
      </c>
      <c r="G115" s="2">
        <v>0</v>
      </c>
      <c r="K115" s="2" t="s">
        <v>392</v>
      </c>
      <c r="L115" s="2" t="s">
        <v>391</v>
      </c>
      <c r="M115" s="2" t="s">
        <v>391</v>
      </c>
    </row>
    <row r="116" spans="1:13" x14ac:dyDescent="0.15">
      <c r="A116" s="2">
        <v>205041</v>
      </c>
      <c r="B116" s="2">
        <v>205</v>
      </c>
      <c r="C116" s="2">
        <v>4</v>
      </c>
      <c r="D116" s="2" t="s">
        <v>310</v>
      </c>
      <c r="E116" s="2">
        <v>10000</v>
      </c>
      <c r="F116" s="2" t="s">
        <v>311</v>
      </c>
      <c r="G116" s="2">
        <v>0</v>
      </c>
      <c r="K116" s="2" t="s">
        <v>392</v>
      </c>
      <c r="L116" s="2" t="s">
        <v>391</v>
      </c>
      <c r="M116" s="2" t="s">
        <v>391</v>
      </c>
    </row>
    <row r="117" spans="1:13" x14ac:dyDescent="0.15">
      <c r="A117" s="2">
        <v>205051</v>
      </c>
      <c r="B117" s="2">
        <v>205</v>
      </c>
      <c r="C117" s="2">
        <v>5</v>
      </c>
      <c r="D117" s="2" t="s">
        <v>312</v>
      </c>
      <c r="E117" s="2">
        <v>10000</v>
      </c>
      <c r="F117" s="2" t="s">
        <v>311</v>
      </c>
      <c r="G117" s="2">
        <v>0</v>
      </c>
      <c r="K117" s="2" t="s">
        <v>392</v>
      </c>
      <c r="L117" s="2" t="s">
        <v>391</v>
      </c>
      <c r="M117" s="2" t="s">
        <v>391</v>
      </c>
    </row>
    <row r="118" spans="1:13" x14ac:dyDescent="0.15">
      <c r="A118" s="2">
        <v>205061</v>
      </c>
      <c r="B118" s="2">
        <v>205</v>
      </c>
      <c r="C118" s="2">
        <v>6</v>
      </c>
      <c r="D118" s="2" t="s">
        <v>313</v>
      </c>
      <c r="E118" s="2">
        <v>10000</v>
      </c>
      <c r="F118" s="2" t="s">
        <v>311</v>
      </c>
      <c r="G118" s="2">
        <v>0</v>
      </c>
      <c r="K118" s="2" t="s">
        <v>392</v>
      </c>
      <c r="L118" s="2" t="s">
        <v>391</v>
      </c>
      <c r="M118" s="2" t="s">
        <v>391</v>
      </c>
    </row>
    <row r="119" spans="1:13" x14ac:dyDescent="0.15">
      <c r="A119" s="2">
        <v>205071</v>
      </c>
      <c r="B119" s="2">
        <v>205</v>
      </c>
      <c r="C119" s="2">
        <v>7</v>
      </c>
      <c r="D119" s="2" t="s">
        <v>306</v>
      </c>
      <c r="E119" s="2">
        <v>7000</v>
      </c>
      <c r="F119" s="2" t="s">
        <v>307</v>
      </c>
      <c r="G119" s="2">
        <v>0</v>
      </c>
      <c r="K119" s="2" t="s">
        <v>392</v>
      </c>
      <c r="L119" s="2" t="s">
        <v>391</v>
      </c>
      <c r="M119" s="2" t="s">
        <v>391</v>
      </c>
    </row>
    <row r="120" spans="1:13" x14ac:dyDescent="0.15">
      <c r="A120" s="2">
        <v>205072</v>
      </c>
      <c r="B120" s="2">
        <v>205</v>
      </c>
      <c r="C120" s="2">
        <v>7</v>
      </c>
      <c r="D120" s="2" t="s">
        <v>314</v>
      </c>
      <c r="E120" s="2">
        <v>3000</v>
      </c>
      <c r="F120" s="2" t="s">
        <v>315</v>
      </c>
      <c r="G120" s="2">
        <v>0</v>
      </c>
      <c r="K120" s="2" t="s">
        <v>392</v>
      </c>
      <c r="L120" s="2" t="s">
        <v>391</v>
      </c>
      <c r="M120" s="2" t="s">
        <v>391</v>
      </c>
    </row>
    <row r="121" spans="1:13" x14ac:dyDescent="0.15">
      <c r="A121" s="2">
        <v>205081</v>
      </c>
      <c r="B121" s="2">
        <v>205</v>
      </c>
      <c r="C121" s="2">
        <v>8</v>
      </c>
      <c r="D121" s="2" t="s">
        <v>308</v>
      </c>
      <c r="E121" s="2">
        <v>7000</v>
      </c>
      <c r="F121" s="2" t="s">
        <v>307</v>
      </c>
      <c r="G121" s="2">
        <v>0</v>
      </c>
      <c r="K121" s="2" t="s">
        <v>392</v>
      </c>
      <c r="L121" s="2" t="s">
        <v>391</v>
      </c>
      <c r="M121" s="2" t="s">
        <v>391</v>
      </c>
    </row>
    <row r="122" spans="1:13" x14ac:dyDescent="0.15">
      <c r="A122" s="2">
        <v>205082</v>
      </c>
      <c r="B122" s="2">
        <v>205</v>
      </c>
      <c r="C122" s="2">
        <v>8</v>
      </c>
      <c r="D122" s="2" t="s">
        <v>316</v>
      </c>
      <c r="E122" s="2">
        <v>3000</v>
      </c>
      <c r="F122" s="2" t="s">
        <v>315</v>
      </c>
      <c r="G122" s="2">
        <v>0</v>
      </c>
      <c r="K122" s="2" t="s">
        <v>392</v>
      </c>
      <c r="L122" s="2" t="s">
        <v>391</v>
      </c>
      <c r="M122" s="2" t="s">
        <v>391</v>
      </c>
    </row>
    <row r="123" spans="1:13" x14ac:dyDescent="0.15">
      <c r="A123" s="2">
        <v>205091</v>
      </c>
      <c r="B123" s="2">
        <v>205</v>
      </c>
      <c r="C123" s="2">
        <v>9</v>
      </c>
      <c r="D123" s="2" t="s">
        <v>309</v>
      </c>
      <c r="E123" s="2">
        <v>7000</v>
      </c>
      <c r="F123" s="2" t="s">
        <v>307</v>
      </c>
      <c r="G123" s="2">
        <v>0</v>
      </c>
      <c r="K123" s="2" t="s">
        <v>392</v>
      </c>
      <c r="L123" s="2" t="s">
        <v>391</v>
      </c>
      <c r="M123" s="2" t="s">
        <v>391</v>
      </c>
    </row>
    <row r="124" spans="1:13" x14ac:dyDescent="0.15">
      <c r="A124" s="2">
        <v>205092</v>
      </c>
      <c r="B124" s="2">
        <v>205</v>
      </c>
      <c r="C124" s="2">
        <v>9</v>
      </c>
      <c r="D124" s="2" t="s">
        <v>317</v>
      </c>
      <c r="E124" s="2">
        <v>3000</v>
      </c>
      <c r="F124" s="2" t="s">
        <v>315</v>
      </c>
      <c r="G124" s="2">
        <v>0</v>
      </c>
      <c r="K124" s="2" t="s">
        <v>392</v>
      </c>
      <c r="L124" s="2" t="s">
        <v>391</v>
      </c>
      <c r="M124" s="2" t="s">
        <v>391</v>
      </c>
    </row>
    <row r="125" spans="1:13" x14ac:dyDescent="0.15">
      <c r="A125" s="2">
        <v>301011</v>
      </c>
      <c r="B125" s="2">
        <v>301</v>
      </c>
      <c r="C125" s="2">
        <v>1</v>
      </c>
      <c r="D125" s="2" t="s">
        <v>318</v>
      </c>
      <c r="E125" s="2">
        <v>10000</v>
      </c>
      <c r="F125" s="2" t="s">
        <v>319</v>
      </c>
      <c r="G125" s="2">
        <v>0</v>
      </c>
      <c r="K125" s="2" t="s">
        <v>392</v>
      </c>
      <c r="L125" s="2" t="s">
        <v>391</v>
      </c>
      <c r="M125" s="2" t="s">
        <v>391</v>
      </c>
    </row>
    <row r="126" spans="1:13" x14ac:dyDescent="0.15">
      <c r="A126" s="2">
        <v>301021</v>
      </c>
      <c r="B126" s="2">
        <v>301</v>
      </c>
      <c r="C126" s="2">
        <v>2</v>
      </c>
      <c r="D126" s="2" t="s">
        <v>320</v>
      </c>
      <c r="E126" s="2">
        <v>10000</v>
      </c>
      <c r="F126" s="2" t="s">
        <v>319</v>
      </c>
      <c r="G126" s="2">
        <v>0</v>
      </c>
      <c r="K126" s="2" t="s">
        <v>392</v>
      </c>
      <c r="L126" s="2" t="s">
        <v>391</v>
      </c>
      <c r="M126" s="2" t="s">
        <v>391</v>
      </c>
    </row>
    <row r="127" spans="1:13" x14ac:dyDescent="0.15">
      <c r="A127" s="2">
        <v>301031</v>
      </c>
      <c r="B127" s="2">
        <v>301</v>
      </c>
      <c r="C127" s="2">
        <v>3</v>
      </c>
      <c r="D127" s="2" t="s">
        <v>287</v>
      </c>
      <c r="E127" s="2">
        <v>10000</v>
      </c>
      <c r="F127" s="2" t="s">
        <v>321</v>
      </c>
      <c r="G127" s="2">
        <v>0</v>
      </c>
      <c r="K127" s="2" t="s">
        <v>392</v>
      </c>
      <c r="L127" s="2" t="s">
        <v>391</v>
      </c>
      <c r="M127" s="2" t="s">
        <v>391</v>
      </c>
    </row>
    <row r="128" spans="1:13" x14ac:dyDescent="0.15">
      <c r="A128" s="2">
        <v>301041</v>
      </c>
      <c r="B128" s="2">
        <v>301</v>
      </c>
      <c r="C128" s="2">
        <v>4</v>
      </c>
      <c r="D128" s="2" t="s">
        <v>289</v>
      </c>
      <c r="E128" s="2">
        <v>10000</v>
      </c>
      <c r="F128" s="2" t="s">
        <v>322</v>
      </c>
      <c r="G128" s="2">
        <v>0</v>
      </c>
      <c r="K128" s="2" t="s">
        <v>392</v>
      </c>
      <c r="L128" s="2" t="s">
        <v>391</v>
      </c>
      <c r="M128" s="2" t="s">
        <v>391</v>
      </c>
    </row>
    <row r="129" spans="1:13" x14ac:dyDescent="0.15">
      <c r="A129" s="2">
        <v>301051</v>
      </c>
      <c r="B129" s="2">
        <v>301</v>
      </c>
      <c r="C129" s="2">
        <v>5</v>
      </c>
      <c r="D129" s="2" t="s">
        <v>291</v>
      </c>
      <c r="E129" s="2">
        <v>10000</v>
      </c>
      <c r="F129" s="2" t="s">
        <v>322</v>
      </c>
      <c r="G129" s="2">
        <v>0</v>
      </c>
      <c r="K129" s="2" t="s">
        <v>392</v>
      </c>
      <c r="L129" s="2" t="s">
        <v>391</v>
      </c>
      <c r="M129" s="2" t="s">
        <v>391</v>
      </c>
    </row>
    <row r="130" spans="1:13" x14ac:dyDescent="0.15">
      <c r="A130" s="2">
        <v>301061</v>
      </c>
      <c r="B130" s="2">
        <v>301</v>
      </c>
      <c r="C130" s="2">
        <v>6</v>
      </c>
      <c r="D130" s="2" t="s">
        <v>292</v>
      </c>
      <c r="E130" s="2">
        <v>10000</v>
      </c>
      <c r="F130" s="2" t="s">
        <v>322</v>
      </c>
      <c r="G130" s="2">
        <v>0</v>
      </c>
      <c r="K130" s="2" t="s">
        <v>392</v>
      </c>
      <c r="L130" s="2" t="s">
        <v>391</v>
      </c>
      <c r="M130" s="2" t="s">
        <v>391</v>
      </c>
    </row>
    <row r="131" spans="1:13" x14ac:dyDescent="0.15">
      <c r="A131" s="2">
        <v>301071</v>
      </c>
      <c r="B131" s="2">
        <v>301</v>
      </c>
      <c r="C131" s="2">
        <v>7</v>
      </c>
      <c r="D131" s="2" t="s">
        <v>293</v>
      </c>
      <c r="E131" s="2">
        <v>7000</v>
      </c>
      <c r="F131" s="2" t="s">
        <v>323</v>
      </c>
      <c r="G131" s="2">
        <v>0</v>
      </c>
      <c r="K131" s="2" t="s">
        <v>392</v>
      </c>
      <c r="L131" s="2" t="s">
        <v>391</v>
      </c>
      <c r="M131" s="2" t="s">
        <v>391</v>
      </c>
    </row>
    <row r="132" spans="1:13" x14ac:dyDescent="0.15">
      <c r="A132" s="2">
        <v>301072</v>
      </c>
      <c r="B132" s="2">
        <v>301</v>
      </c>
      <c r="C132" s="2">
        <v>7</v>
      </c>
      <c r="D132" s="2" t="s">
        <v>295</v>
      </c>
      <c r="E132" s="2">
        <v>3000</v>
      </c>
      <c r="F132" s="2" t="s">
        <v>324</v>
      </c>
      <c r="G132" s="2">
        <v>0</v>
      </c>
      <c r="K132" s="2" t="s">
        <v>392</v>
      </c>
      <c r="L132" s="2" t="s">
        <v>391</v>
      </c>
      <c r="M132" s="2" t="s">
        <v>391</v>
      </c>
    </row>
    <row r="133" spans="1:13" x14ac:dyDescent="0.15">
      <c r="A133" s="2">
        <v>301081</v>
      </c>
      <c r="B133" s="2">
        <v>301</v>
      </c>
      <c r="C133" s="2">
        <v>8</v>
      </c>
      <c r="D133" s="2" t="s">
        <v>297</v>
      </c>
      <c r="E133" s="2">
        <v>7000</v>
      </c>
      <c r="F133" s="2" t="s">
        <v>323</v>
      </c>
      <c r="G133" s="2">
        <v>0</v>
      </c>
      <c r="K133" s="2" t="s">
        <v>392</v>
      </c>
      <c r="L133" s="2" t="s">
        <v>391</v>
      </c>
      <c r="M133" s="2" t="s">
        <v>391</v>
      </c>
    </row>
    <row r="134" spans="1:13" x14ac:dyDescent="0.15">
      <c r="A134" s="2">
        <v>301082</v>
      </c>
      <c r="B134" s="2">
        <v>301</v>
      </c>
      <c r="C134" s="2">
        <v>8</v>
      </c>
      <c r="D134" s="2" t="s">
        <v>298</v>
      </c>
      <c r="E134" s="2">
        <v>3000</v>
      </c>
      <c r="F134" s="2" t="s">
        <v>324</v>
      </c>
      <c r="G134" s="2">
        <v>0</v>
      </c>
      <c r="K134" s="2" t="s">
        <v>392</v>
      </c>
      <c r="L134" s="2" t="s">
        <v>391</v>
      </c>
      <c r="M134" s="2" t="s">
        <v>391</v>
      </c>
    </row>
    <row r="135" spans="1:13" x14ac:dyDescent="0.15">
      <c r="A135" s="2">
        <v>301091</v>
      </c>
      <c r="B135" s="2">
        <v>301</v>
      </c>
      <c r="C135" s="2">
        <v>9</v>
      </c>
      <c r="D135" s="2" t="s">
        <v>299</v>
      </c>
      <c r="E135" s="2">
        <v>7000</v>
      </c>
      <c r="F135" s="2" t="s">
        <v>323</v>
      </c>
      <c r="G135" s="2">
        <v>0</v>
      </c>
      <c r="K135" s="2" t="s">
        <v>392</v>
      </c>
      <c r="L135" s="2" t="s">
        <v>391</v>
      </c>
      <c r="M135" s="2" t="s">
        <v>391</v>
      </c>
    </row>
    <row r="136" spans="1:13" x14ac:dyDescent="0.15">
      <c r="A136" s="2">
        <v>301092</v>
      </c>
      <c r="B136" s="2">
        <v>301</v>
      </c>
      <c r="C136" s="2">
        <v>9</v>
      </c>
      <c r="D136" s="2" t="s">
        <v>300</v>
      </c>
      <c r="E136" s="2">
        <v>3000</v>
      </c>
      <c r="F136" s="2" t="s">
        <v>324</v>
      </c>
      <c r="G136" s="2">
        <v>0</v>
      </c>
      <c r="K136" s="2" t="s">
        <v>392</v>
      </c>
      <c r="L136" s="2" t="s">
        <v>391</v>
      </c>
      <c r="M136" s="2" t="s">
        <v>391</v>
      </c>
    </row>
    <row r="137" spans="1:13" x14ac:dyDescent="0.15">
      <c r="A137" s="2">
        <v>302011</v>
      </c>
      <c r="B137" s="2">
        <v>302</v>
      </c>
      <c r="C137" s="2">
        <v>1</v>
      </c>
      <c r="D137" s="2" t="s">
        <v>318</v>
      </c>
      <c r="E137" s="2">
        <v>10000</v>
      </c>
      <c r="F137" s="2" t="s">
        <v>319</v>
      </c>
      <c r="G137" s="2">
        <v>0</v>
      </c>
      <c r="K137" s="2" t="s">
        <v>392</v>
      </c>
      <c r="L137" s="2" t="s">
        <v>391</v>
      </c>
      <c r="M137" s="2" t="s">
        <v>391</v>
      </c>
    </row>
    <row r="138" spans="1:13" x14ac:dyDescent="0.15">
      <c r="A138" s="2">
        <v>302021</v>
      </c>
      <c r="B138" s="2">
        <v>302</v>
      </c>
      <c r="C138" s="2">
        <v>2</v>
      </c>
      <c r="D138" s="2" t="s">
        <v>320</v>
      </c>
      <c r="E138" s="2">
        <v>10000</v>
      </c>
      <c r="F138" s="2" t="s">
        <v>319</v>
      </c>
      <c r="G138" s="2">
        <v>0</v>
      </c>
      <c r="K138" s="2" t="s">
        <v>392</v>
      </c>
      <c r="L138" s="2" t="s">
        <v>391</v>
      </c>
      <c r="M138" s="2" t="s">
        <v>391</v>
      </c>
    </row>
    <row r="139" spans="1:13" x14ac:dyDescent="0.15">
      <c r="A139" s="2">
        <v>302031</v>
      </c>
      <c r="B139" s="2">
        <v>302</v>
      </c>
      <c r="C139" s="2">
        <v>3</v>
      </c>
      <c r="D139" s="2" t="s">
        <v>287</v>
      </c>
      <c r="E139" s="2">
        <v>10000</v>
      </c>
      <c r="F139" s="2" t="s">
        <v>321</v>
      </c>
      <c r="G139" s="2">
        <v>0</v>
      </c>
      <c r="K139" s="2" t="s">
        <v>392</v>
      </c>
      <c r="L139" s="2" t="s">
        <v>391</v>
      </c>
      <c r="M139" s="2" t="s">
        <v>391</v>
      </c>
    </row>
    <row r="140" spans="1:13" x14ac:dyDescent="0.15">
      <c r="A140" s="2">
        <v>302041</v>
      </c>
      <c r="B140" s="2">
        <v>302</v>
      </c>
      <c r="C140" s="2">
        <v>4</v>
      </c>
      <c r="D140" s="2" t="s">
        <v>295</v>
      </c>
      <c r="E140" s="2">
        <v>10000</v>
      </c>
      <c r="F140" s="2" t="s">
        <v>324</v>
      </c>
      <c r="G140" s="2">
        <v>0</v>
      </c>
      <c r="K140" s="2" t="s">
        <v>392</v>
      </c>
      <c r="L140" s="2" t="s">
        <v>391</v>
      </c>
      <c r="M140" s="2" t="s">
        <v>391</v>
      </c>
    </row>
    <row r="141" spans="1:13" x14ac:dyDescent="0.15">
      <c r="A141" s="2">
        <v>302051</v>
      </c>
      <c r="B141" s="2">
        <v>302</v>
      </c>
      <c r="C141" s="2">
        <v>5</v>
      </c>
      <c r="D141" s="2" t="s">
        <v>298</v>
      </c>
      <c r="E141" s="2">
        <v>10000</v>
      </c>
      <c r="F141" s="2" t="s">
        <v>324</v>
      </c>
      <c r="G141" s="2">
        <v>0</v>
      </c>
      <c r="K141" s="2" t="s">
        <v>392</v>
      </c>
      <c r="L141" s="2" t="s">
        <v>391</v>
      </c>
      <c r="M141" s="2" t="s">
        <v>391</v>
      </c>
    </row>
    <row r="142" spans="1:13" x14ac:dyDescent="0.15">
      <c r="A142" s="2">
        <v>302061</v>
      </c>
      <c r="B142" s="2">
        <v>302</v>
      </c>
      <c r="C142" s="2">
        <v>6</v>
      </c>
      <c r="D142" s="2" t="s">
        <v>300</v>
      </c>
      <c r="E142" s="2">
        <v>10000</v>
      </c>
      <c r="F142" s="2" t="s">
        <v>324</v>
      </c>
      <c r="G142" s="2">
        <v>0</v>
      </c>
      <c r="K142" s="2" t="s">
        <v>392</v>
      </c>
      <c r="L142" s="2" t="s">
        <v>391</v>
      </c>
      <c r="M142" s="2" t="s">
        <v>391</v>
      </c>
    </row>
    <row r="143" spans="1:13" x14ac:dyDescent="0.15">
      <c r="A143" s="2">
        <v>302071</v>
      </c>
      <c r="B143" s="2">
        <v>302</v>
      </c>
      <c r="C143" s="2">
        <v>7</v>
      </c>
      <c r="D143" s="2" t="s">
        <v>289</v>
      </c>
      <c r="E143" s="2">
        <v>7000</v>
      </c>
      <c r="F143" s="2" t="s">
        <v>322</v>
      </c>
      <c r="G143" s="2">
        <v>0</v>
      </c>
      <c r="K143" s="2" t="s">
        <v>392</v>
      </c>
      <c r="L143" s="2" t="s">
        <v>391</v>
      </c>
      <c r="M143" s="2" t="s">
        <v>391</v>
      </c>
    </row>
    <row r="144" spans="1:13" x14ac:dyDescent="0.15">
      <c r="A144" s="2">
        <v>302072</v>
      </c>
      <c r="B144" s="2">
        <v>302</v>
      </c>
      <c r="C144" s="2">
        <v>7</v>
      </c>
      <c r="D144" s="2" t="s">
        <v>302</v>
      </c>
      <c r="E144" s="2">
        <v>3000</v>
      </c>
      <c r="F144" s="2" t="s">
        <v>325</v>
      </c>
      <c r="G144" s="2">
        <v>0</v>
      </c>
      <c r="K144" s="2" t="s">
        <v>392</v>
      </c>
      <c r="L144" s="2" t="s">
        <v>391</v>
      </c>
      <c r="M144" s="2" t="s">
        <v>391</v>
      </c>
    </row>
    <row r="145" spans="1:13" x14ac:dyDescent="0.15">
      <c r="A145" s="2">
        <v>302081</v>
      </c>
      <c r="B145" s="2">
        <v>302</v>
      </c>
      <c r="C145" s="2">
        <v>8</v>
      </c>
      <c r="D145" s="2" t="s">
        <v>291</v>
      </c>
      <c r="E145" s="2">
        <v>7000</v>
      </c>
      <c r="F145" s="2" t="s">
        <v>322</v>
      </c>
      <c r="G145" s="2">
        <v>0</v>
      </c>
      <c r="K145" s="2" t="s">
        <v>392</v>
      </c>
      <c r="L145" s="2" t="s">
        <v>391</v>
      </c>
      <c r="M145" s="2" t="s">
        <v>391</v>
      </c>
    </row>
    <row r="146" spans="1:13" x14ac:dyDescent="0.15">
      <c r="A146" s="2">
        <v>302082</v>
      </c>
      <c r="B146" s="2">
        <v>302</v>
      </c>
      <c r="C146" s="2">
        <v>8</v>
      </c>
      <c r="D146" s="2" t="s">
        <v>304</v>
      </c>
      <c r="E146" s="2">
        <v>3000</v>
      </c>
      <c r="F146" s="2" t="s">
        <v>325</v>
      </c>
      <c r="G146" s="2">
        <v>0</v>
      </c>
      <c r="K146" s="2" t="s">
        <v>392</v>
      </c>
      <c r="L146" s="2" t="s">
        <v>391</v>
      </c>
      <c r="M146" s="2" t="s">
        <v>391</v>
      </c>
    </row>
    <row r="147" spans="1:13" x14ac:dyDescent="0.15">
      <c r="A147" s="2">
        <v>302091</v>
      </c>
      <c r="B147" s="2">
        <v>302</v>
      </c>
      <c r="C147" s="2">
        <v>9</v>
      </c>
      <c r="D147" s="2" t="s">
        <v>292</v>
      </c>
      <c r="E147" s="2">
        <v>7000</v>
      </c>
      <c r="F147" s="2" t="s">
        <v>322</v>
      </c>
      <c r="G147" s="2">
        <v>0</v>
      </c>
      <c r="K147" s="2" t="s">
        <v>392</v>
      </c>
      <c r="L147" s="2" t="s">
        <v>391</v>
      </c>
      <c r="M147" s="2" t="s">
        <v>391</v>
      </c>
    </row>
    <row r="148" spans="1:13" x14ac:dyDescent="0.15">
      <c r="A148" s="2">
        <v>302092</v>
      </c>
      <c r="B148" s="2">
        <v>302</v>
      </c>
      <c r="C148" s="2">
        <v>9</v>
      </c>
      <c r="D148" s="2" t="s">
        <v>305</v>
      </c>
      <c r="E148" s="2">
        <v>3000</v>
      </c>
      <c r="F148" s="2" t="s">
        <v>325</v>
      </c>
      <c r="G148" s="2">
        <v>0</v>
      </c>
      <c r="K148" s="2" t="s">
        <v>392</v>
      </c>
      <c r="L148" s="2" t="s">
        <v>391</v>
      </c>
      <c r="M148" s="2" t="s">
        <v>391</v>
      </c>
    </row>
    <row r="149" spans="1:13" x14ac:dyDescent="0.15">
      <c r="A149" s="2">
        <v>303011</v>
      </c>
      <c r="B149" s="2">
        <v>303</v>
      </c>
      <c r="C149" s="2">
        <v>1</v>
      </c>
      <c r="D149" s="2" t="s">
        <v>318</v>
      </c>
      <c r="E149" s="2">
        <v>10000</v>
      </c>
      <c r="F149" s="2" t="s">
        <v>319</v>
      </c>
      <c r="G149" s="2">
        <v>0</v>
      </c>
      <c r="K149" s="2" t="s">
        <v>392</v>
      </c>
      <c r="L149" s="2" t="s">
        <v>391</v>
      </c>
      <c r="M149" s="2" t="s">
        <v>391</v>
      </c>
    </row>
    <row r="150" spans="1:13" x14ac:dyDescent="0.15">
      <c r="A150" s="2">
        <v>303021</v>
      </c>
      <c r="B150" s="2">
        <v>303</v>
      </c>
      <c r="C150" s="2">
        <v>2</v>
      </c>
      <c r="D150" s="2" t="s">
        <v>320</v>
      </c>
      <c r="E150" s="2">
        <v>10000</v>
      </c>
      <c r="F150" s="2" t="s">
        <v>319</v>
      </c>
      <c r="G150" s="2">
        <v>0</v>
      </c>
      <c r="K150" s="2" t="s">
        <v>392</v>
      </c>
      <c r="L150" s="2" t="s">
        <v>391</v>
      </c>
      <c r="M150" s="2" t="s">
        <v>391</v>
      </c>
    </row>
    <row r="151" spans="1:13" x14ac:dyDescent="0.15">
      <c r="A151" s="2">
        <v>303031</v>
      </c>
      <c r="B151" s="2">
        <v>303</v>
      </c>
      <c r="C151" s="2">
        <v>3</v>
      </c>
      <c r="D151" s="2" t="s">
        <v>287</v>
      </c>
      <c r="E151" s="2">
        <v>10000</v>
      </c>
      <c r="F151" s="2" t="s">
        <v>321</v>
      </c>
      <c r="G151" s="2">
        <v>0</v>
      </c>
      <c r="K151" s="2" t="s">
        <v>392</v>
      </c>
      <c r="L151" s="2" t="s">
        <v>391</v>
      </c>
      <c r="M151" s="2" t="s">
        <v>391</v>
      </c>
    </row>
    <row r="152" spans="1:13" x14ac:dyDescent="0.15">
      <c r="A152" s="2">
        <v>303041</v>
      </c>
      <c r="B152" s="2">
        <v>303</v>
      </c>
      <c r="C152" s="2">
        <v>4</v>
      </c>
      <c r="D152" s="2" t="s">
        <v>302</v>
      </c>
      <c r="E152" s="2">
        <v>10000</v>
      </c>
      <c r="F152" s="2" t="s">
        <v>325</v>
      </c>
      <c r="G152" s="2">
        <v>0</v>
      </c>
      <c r="K152" s="2" t="s">
        <v>392</v>
      </c>
      <c r="L152" s="2" t="s">
        <v>391</v>
      </c>
      <c r="M152" s="2" t="s">
        <v>391</v>
      </c>
    </row>
    <row r="153" spans="1:13" x14ac:dyDescent="0.15">
      <c r="A153" s="2">
        <v>303051</v>
      </c>
      <c r="B153" s="2">
        <v>303</v>
      </c>
      <c r="C153" s="2">
        <v>5</v>
      </c>
      <c r="D153" s="2" t="s">
        <v>304</v>
      </c>
      <c r="E153" s="2">
        <v>10000</v>
      </c>
      <c r="F153" s="2" t="s">
        <v>325</v>
      </c>
      <c r="G153" s="2">
        <v>0</v>
      </c>
      <c r="K153" s="2" t="s">
        <v>392</v>
      </c>
      <c r="L153" s="2" t="s">
        <v>391</v>
      </c>
      <c r="M153" s="2" t="s">
        <v>391</v>
      </c>
    </row>
    <row r="154" spans="1:13" x14ac:dyDescent="0.15">
      <c r="A154" s="2">
        <v>303061</v>
      </c>
      <c r="B154" s="2">
        <v>303</v>
      </c>
      <c r="C154" s="2">
        <v>6</v>
      </c>
      <c r="D154" s="2" t="s">
        <v>305</v>
      </c>
      <c r="E154" s="2">
        <v>10000</v>
      </c>
      <c r="F154" s="2" t="s">
        <v>325</v>
      </c>
      <c r="G154" s="2">
        <v>0</v>
      </c>
      <c r="K154" s="2" t="s">
        <v>392</v>
      </c>
      <c r="L154" s="2" t="s">
        <v>391</v>
      </c>
      <c r="M154" s="2" t="s">
        <v>391</v>
      </c>
    </row>
    <row r="155" spans="1:13" x14ac:dyDescent="0.15">
      <c r="A155" s="2">
        <v>303071</v>
      </c>
      <c r="B155" s="2">
        <v>303</v>
      </c>
      <c r="C155" s="2">
        <v>7</v>
      </c>
      <c r="D155" s="2" t="s">
        <v>295</v>
      </c>
      <c r="E155" s="2">
        <v>7000</v>
      </c>
      <c r="F155" s="2" t="s">
        <v>324</v>
      </c>
      <c r="G155" s="2">
        <v>0</v>
      </c>
      <c r="K155" s="2" t="s">
        <v>392</v>
      </c>
      <c r="L155" s="2" t="s">
        <v>391</v>
      </c>
      <c r="M155" s="2" t="s">
        <v>391</v>
      </c>
    </row>
    <row r="156" spans="1:13" x14ac:dyDescent="0.15">
      <c r="A156" s="2">
        <v>303072</v>
      </c>
      <c r="B156" s="2">
        <v>303</v>
      </c>
      <c r="C156" s="2">
        <v>7</v>
      </c>
      <c r="D156" s="2" t="s">
        <v>306</v>
      </c>
      <c r="E156" s="2">
        <v>3000</v>
      </c>
      <c r="F156" s="2" t="s">
        <v>326</v>
      </c>
      <c r="G156" s="2">
        <v>0</v>
      </c>
      <c r="K156" s="2" t="s">
        <v>392</v>
      </c>
      <c r="L156" s="2" t="s">
        <v>391</v>
      </c>
      <c r="M156" s="2" t="s">
        <v>391</v>
      </c>
    </row>
    <row r="157" spans="1:13" x14ac:dyDescent="0.15">
      <c r="A157" s="2">
        <v>303081</v>
      </c>
      <c r="B157" s="2">
        <v>303</v>
      </c>
      <c r="C157" s="2">
        <v>8</v>
      </c>
      <c r="D157" s="2" t="s">
        <v>298</v>
      </c>
      <c r="E157" s="2">
        <v>7000</v>
      </c>
      <c r="F157" s="2" t="s">
        <v>324</v>
      </c>
      <c r="G157" s="2">
        <v>0</v>
      </c>
      <c r="K157" s="2" t="s">
        <v>392</v>
      </c>
      <c r="L157" s="2" t="s">
        <v>391</v>
      </c>
      <c r="M157" s="2" t="s">
        <v>391</v>
      </c>
    </row>
    <row r="158" spans="1:13" x14ac:dyDescent="0.15">
      <c r="A158" s="2">
        <v>303082</v>
      </c>
      <c r="B158" s="2">
        <v>303</v>
      </c>
      <c r="C158" s="2">
        <v>8</v>
      </c>
      <c r="D158" s="2" t="s">
        <v>308</v>
      </c>
      <c r="E158" s="2">
        <v>3000</v>
      </c>
      <c r="F158" s="2" t="s">
        <v>326</v>
      </c>
      <c r="G158" s="2">
        <v>0</v>
      </c>
      <c r="K158" s="2" t="s">
        <v>392</v>
      </c>
      <c r="L158" s="2" t="s">
        <v>391</v>
      </c>
      <c r="M158" s="2" t="s">
        <v>391</v>
      </c>
    </row>
    <row r="159" spans="1:13" x14ac:dyDescent="0.15">
      <c r="A159" s="2">
        <v>303091</v>
      </c>
      <c r="B159" s="2">
        <v>303</v>
      </c>
      <c r="C159" s="2">
        <v>9</v>
      </c>
      <c r="D159" s="2" t="s">
        <v>300</v>
      </c>
      <c r="E159" s="2">
        <v>7000</v>
      </c>
      <c r="F159" s="2" t="s">
        <v>324</v>
      </c>
      <c r="G159" s="2">
        <v>0</v>
      </c>
      <c r="K159" s="2" t="s">
        <v>392</v>
      </c>
      <c r="L159" s="2" t="s">
        <v>391</v>
      </c>
      <c r="M159" s="2" t="s">
        <v>391</v>
      </c>
    </row>
    <row r="160" spans="1:13" x14ac:dyDescent="0.15">
      <c r="A160" s="2">
        <v>303092</v>
      </c>
      <c r="B160" s="2">
        <v>303</v>
      </c>
      <c r="C160" s="2">
        <v>9</v>
      </c>
      <c r="D160" s="2" t="s">
        <v>309</v>
      </c>
      <c r="E160" s="2">
        <v>3000</v>
      </c>
      <c r="F160" s="2" t="s">
        <v>326</v>
      </c>
      <c r="G160" s="2">
        <v>0</v>
      </c>
      <c r="K160" s="2" t="s">
        <v>392</v>
      </c>
      <c r="L160" s="2" t="s">
        <v>391</v>
      </c>
      <c r="M160" s="2" t="s">
        <v>391</v>
      </c>
    </row>
    <row r="161" spans="1:13" x14ac:dyDescent="0.15">
      <c r="A161" s="2">
        <v>304011</v>
      </c>
      <c r="B161" s="2">
        <v>304</v>
      </c>
      <c r="C161" s="2">
        <v>1</v>
      </c>
      <c r="D161" s="2" t="s">
        <v>318</v>
      </c>
      <c r="E161" s="2">
        <v>10000</v>
      </c>
      <c r="F161" s="2" t="s">
        <v>319</v>
      </c>
      <c r="G161" s="2">
        <v>0</v>
      </c>
      <c r="K161" s="2" t="s">
        <v>392</v>
      </c>
      <c r="L161" s="2" t="s">
        <v>391</v>
      </c>
      <c r="M161" s="2" t="s">
        <v>391</v>
      </c>
    </row>
    <row r="162" spans="1:13" x14ac:dyDescent="0.15">
      <c r="A162" s="2">
        <v>304021</v>
      </c>
      <c r="B162" s="2">
        <v>304</v>
      </c>
      <c r="C162" s="2">
        <v>2</v>
      </c>
      <c r="D162" s="2" t="s">
        <v>320</v>
      </c>
      <c r="E162" s="2">
        <v>10000</v>
      </c>
      <c r="F162" s="2" t="s">
        <v>319</v>
      </c>
      <c r="G162" s="2">
        <v>0</v>
      </c>
      <c r="K162" s="2" t="s">
        <v>392</v>
      </c>
      <c r="L162" s="2" t="s">
        <v>391</v>
      </c>
      <c r="M162" s="2" t="s">
        <v>391</v>
      </c>
    </row>
    <row r="163" spans="1:13" x14ac:dyDescent="0.15">
      <c r="A163" s="2">
        <v>304031</v>
      </c>
      <c r="B163" s="2">
        <v>304</v>
      </c>
      <c r="C163" s="2">
        <v>3</v>
      </c>
      <c r="D163" s="2" t="s">
        <v>287</v>
      </c>
      <c r="E163" s="2">
        <v>10000</v>
      </c>
      <c r="F163" s="2" t="s">
        <v>321</v>
      </c>
      <c r="G163" s="2">
        <v>0</v>
      </c>
      <c r="K163" s="2" t="s">
        <v>392</v>
      </c>
      <c r="L163" s="2" t="s">
        <v>391</v>
      </c>
      <c r="M163" s="2" t="s">
        <v>391</v>
      </c>
    </row>
    <row r="164" spans="1:13" x14ac:dyDescent="0.15">
      <c r="A164" s="2">
        <v>304041</v>
      </c>
      <c r="B164" s="2">
        <v>304</v>
      </c>
      <c r="C164" s="2">
        <v>4</v>
      </c>
      <c r="D164" s="2" t="s">
        <v>306</v>
      </c>
      <c r="E164" s="2">
        <v>10000</v>
      </c>
      <c r="F164" s="2" t="s">
        <v>326</v>
      </c>
      <c r="G164" s="2">
        <v>0</v>
      </c>
      <c r="K164" s="2" t="s">
        <v>392</v>
      </c>
      <c r="L164" s="2" t="s">
        <v>391</v>
      </c>
      <c r="M164" s="2" t="s">
        <v>391</v>
      </c>
    </row>
    <row r="165" spans="1:13" x14ac:dyDescent="0.15">
      <c r="A165" s="2">
        <v>304051</v>
      </c>
      <c r="B165" s="2">
        <v>304</v>
      </c>
      <c r="C165" s="2">
        <v>5</v>
      </c>
      <c r="D165" s="2" t="s">
        <v>308</v>
      </c>
      <c r="E165" s="2">
        <v>10000</v>
      </c>
      <c r="F165" s="2" t="s">
        <v>326</v>
      </c>
      <c r="G165" s="2">
        <v>0</v>
      </c>
      <c r="K165" s="2" t="s">
        <v>392</v>
      </c>
      <c r="L165" s="2" t="s">
        <v>391</v>
      </c>
      <c r="M165" s="2" t="s">
        <v>391</v>
      </c>
    </row>
    <row r="166" spans="1:13" x14ac:dyDescent="0.15">
      <c r="A166" s="2">
        <v>304061</v>
      </c>
      <c r="B166" s="2">
        <v>304</v>
      </c>
      <c r="C166" s="2">
        <v>6</v>
      </c>
      <c r="D166" s="2" t="s">
        <v>309</v>
      </c>
      <c r="E166" s="2">
        <v>10000</v>
      </c>
      <c r="F166" s="2" t="s">
        <v>326</v>
      </c>
      <c r="G166" s="2">
        <v>0</v>
      </c>
      <c r="K166" s="2" t="s">
        <v>392</v>
      </c>
      <c r="L166" s="2" t="s">
        <v>391</v>
      </c>
      <c r="M166" s="2" t="s">
        <v>391</v>
      </c>
    </row>
    <row r="167" spans="1:13" x14ac:dyDescent="0.15">
      <c r="A167" s="2">
        <v>304071</v>
      </c>
      <c r="B167" s="2">
        <v>304</v>
      </c>
      <c r="C167" s="2">
        <v>7</v>
      </c>
      <c r="D167" s="2" t="s">
        <v>302</v>
      </c>
      <c r="E167" s="2">
        <v>7000</v>
      </c>
      <c r="F167" s="2" t="s">
        <v>325</v>
      </c>
      <c r="G167" s="2">
        <v>0</v>
      </c>
      <c r="K167" s="2" t="s">
        <v>392</v>
      </c>
      <c r="L167" s="2" t="s">
        <v>391</v>
      </c>
      <c r="M167" s="2" t="s">
        <v>391</v>
      </c>
    </row>
    <row r="168" spans="1:13" x14ac:dyDescent="0.15">
      <c r="A168" s="2">
        <v>304072</v>
      </c>
      <c r="B168" s="2">
        <v>304</v>
      </c>
      <c r="C168" s="2">
        <v>7</v>
      </c>
      <c r="D168" s="2" t="s">
        <v>310</v>
      </c>
      <c r="E168" s="2">
        <v>3000</v>
      </c>
      <c r="F168" s="2" t="s">
        <v>327</v>
      </c>
      <c r="G168" s="2">
        <v>0</v>
      </c>
      <c r="K168" s="2" t="s">
        <v>392</v>
      </c>
      <c r="L168" s="2" t="s">
        <v>391</v>
      </c>
      <c r="M168" s="2" t="s">
        <v>391</v>
      </c>
    </row>
    <row r="169" spans="1:13" x14ac:dyDescent="0.15">
      <c r="A169" s="2">
        <v>304081</v>
      </c>
      <c r="B169" s="2">
        <v>304</v>
      </c>
      <c r="C169" s="2">
        <v>8</v>
      </c>
      <c r="D169" s="2" t="s">
        <v>304</v>
      </c>
      <c r="E169" s="2">
        <v>7000</v>
      </c>
      <c r="F169" s="2" t="s">
        <v>325</v>
      </c>
      <c r="G169" s="2">
        <v>0</v>
      </c>
      <c r="K169" s="2" t="s">
        <v>392</v>
      </c>
      <c r="L169" s="2" t="s">
        <v>391</v>
      </c>
      <c r="M169" s="2" t="s">
        <v>391</v>
      </c>
    </row>
    <row r="170" spans="1:13" x14ac:dyDescent="0.15">
      <c r="A170" s="2">
        <v>304082</v>
      </c>
      <c r="B170" s="2">
        <v>304</v>
      </c>
      <c r="C170" s="2">
        <v>8</v>
      </c>
      <c r="D170" s="2" t="s">
        <v>312</v>
      </c>
      <c r="E170" s="2">
        <v>3000</v>
      </c>
      <c r="F170" s="2" t="s">
        <v>327</v>
      </c>
      <c r="G170" s="2">
        <v>0</v>
      </c>
      <c r="K170" s="2" t="s">
        <v>392</v>
      </c>
      <c r="L170" s="2" t="s">
        <v>391</v>
      </c>
      <c r="M170" s="2" t="s">
        <v>391</v>
      </c>
    </row>
    <row r="171" spans="1:13" x14ac:dyDescent="0.15">
      <c r="A171" s="2">
        <v>304091</v>
      </c>
      <c r="B171" s="2">
        <v>304</v>
      </c>
      <c r="C171" s="2">
        <v>9</v>
      </c>
      <c r="D171" s="2" t="s">
        <v>305</v>
      </c>
      <c r="E171" s="2">
        <v>7000</v>
      </c>
      <c r="F171" s="2" t="s">
        <v>325</v>
      </c>
      <c r="G171" s="2">
        <v>0</v>
      </c>
      <c r="K171" s="2" t="s">
        <v>392</v>
      </c>
      <c r="L171" s="2" t="s">
        <v>391</v>
      </c>
      <c r="M171" s="2" t="s">
        <v>391</v>
      </c>
    </row>
    <row r="172" spans="1:13" x14ac:dyDescent="0.15">
      <c r="A172" s="2">
        <v>304092</v>
      </c>
      <c r="B172" s="2">
        <v>304</v>
      </c>
      <c r="C172" s="2">
        <v>9</v>
      </c>
      <c r="D172" s="2" t="s">
        <v>313</v>
      </c>
      <c r="E172" s="2">
        <v>3000</v>
      </c>
      <c r="F172" s="2" t="s">
        <v>327</v>
      </c>
      <c r="G172" s="2">
        <v>0</v>
      </c>
      <c r="K172" s="2" t="s">
        <v>392</v>
      </c>
      <c r="L172" s="2" t="s">
        <v>391</v>
      </c>
      <c r="M172" s="2" t="s">
        <v>391</v>
      </c>
    </row>
    <row r="173" spans="1:13" x14ac:dyDescent="0.15">
      <c r="A173" s="2">
        <v>305011</v>
      </c>
      <c r="B173" s="2">
        <v>305</v>
      </c>
      <c r="C173" s="2">
        <v>1</v>
      </c>
      <c r="D173" s="2" t="s">
        <v>318</v>
      </c>
      <c r="E173" s="2">
        <v>10000</v>
      </c>
      <c r="F173" s="2" t="s">
        <v>319</v>
      </c>
      <c r="G173" s="2">
        <v>0</v>
      </c>
      <c r="K173" s="2" t="s">
        <v>392</v>
      </c>
      <c r="L173" s="2" t="s">
        <v>391</v>
      </c>
      <c r="M173" s="2" t="s">
        <v>391</v>
      </c>
    </row>
    <row r="174" spans="1:13" x14ac:dyDescent="0.15">
      <c r="A174" s="2">
        <v>305021</v>
      </c>
      <c r="B174" s="2">
        <v>305</v>
      </c>
      <c r="C174" s="2">
        <v>2</v>
      </c>
      <c r="D174" s="2" t="s">
        <v>320</v>
      </c>
      <c r="E174" s="2">
        <v>10000</v>
      </c>
      <c r="F174" s="2" t="s">
        <v>319</v>
      </c>
      <c r="G174" s="2">
        <v>0</v>
      </c>
      <c r="K174" s="2" t="s">
        <v>392</v>
      </c>
      <c r="L174" s="2" t="s">
        <v>391</v>
      </c>
      <c r="M174" s="2" t="s">
        <v>391</v>
      </c>
    </row>
    <row r="175" spans="1:13" x14ac:dyDescent="0.15">
      <c r="A175" s="2">
        <v>305031</v>
      </c>
      <c r="B175" s="2">
        <v>305</v>
      </c>
      <c r="C175" s="2">
        <v>3</v>
      </c>
      <c r="D175" s="2" t="s">
        <v>287</v>
      </c>
      <c r="E175" s="2">
        <v>10000</v>
      </c>
      <c r="F175" s="2" t="s">
        <v>321</v>
      </c>
      <c r="G175" s="2">
        <v>0</v>
      </c>
      <c r="K175" s="2" t="s">
        <v>392</v>
      </c>
      <c r="L175" s="2" t="s">
        <v>391</v>
      </c>
      <c r="M175" s="2" t="s">
        <v>391</v>
      </c>
    </row>
    <row r="176" spans="1:13" x14ac:dyDescent="0.15">
      <c r="A176" s="2">
        <v>305041</v>
      </c>
      <c r="B176" s="2">
        <v>305</v>
      </c>
      <c r="C176" s="2">
        <v>4</v>
      </c>
      <c r="D176" s="2" t="s">
        <v>310</v>
      </c>
      <c r="E176" s="2">
        <v>10000</v>
      </c>
      <c r="F176" s="2" t="s">
        <v>327</v>
      </c>
      <c r="G176" s="2">
        <v>0</v>
      </c>
      <c r="K176" s="2" t="s">
        <v>392</v>
      </c>
      <c r="L176" s="2" t="s">
        <v>391</v>
      </c>
      <c r="M176" s="2" t="s">
        <v>391</v>
      </c>
    </row>
    <row r="177" spans="1:13" x14ac:dyDescent="0.15">
      <c r="A177" s="2">
        <v>305051</v>
      </c>
      <c r="B177" s="2">
        <v>305</v>
      </c>
      <c r="C177" s="2">
        <v>5</v>
      </c>
      <c r="D177" s="2" t="s">
        <v>312</v>
      </c>
      <c r="E177" s="2">
        <v>10000</v>
      </c>
      <c r="F177" s="2" t="s">
        <v>327</v>
      </c>
      <c r="G177" s="2">
        <v>0</v>
      </c>
      <c r="K177" s="2" t="s">
        <v>392</v>
      </c>
      <c r="L177" s="2" t="s">
        <v>391</v>
      </c>
      <c r="M177" s="2" t="s">
        <v>391</v>
      </c>
    </row>
    <row r="178" spans="1:13" x14ac:dyDescent="0.15">
      <c r="A178" s="2">
        <v>305061</v>
      </c>
      <c r="B178" s="2">
        <v>305</v>
      </c>
      <c r="C178" s="2">
        <v>6</v>
      </c>
      <c r="D178" s="2" t="s">
        <v>313</v>
      </c>
      <c r="E178" s="2">
        <v>10000</v>
      </c>
      <c r="F178" s="2" t="s">
        <v>327</v>
      </c>
      <c r="G178" s="2">
        <v>0</v>
      </c>
      <c r="K178" s="2" t="s">
        <v>392</v>
      </c>
      <c r="L178" s="2" t="s">
        <v>391</v>
      </c>
      <c r="M178" s="2" t="s">
        <v>391</v>
      </c>
    </row>
    <row r="179" spans="1:13" x14ac:dyDescent="0.15">
      <c r="A179" s="2">
        <v>305071</v>
      </c>
      <c r="B179" s="2">
        <v>305</v>
      </c>
      <c r="C179" s="2">
        <v>7</v>
      </c>
      <c r="D179" s="2" t="s">
        <v>306</v>
      </c>
      <c r="E179" s="2">
        <v>7000</v>
      </c>
      <c r="F179" s="2" t="s">
        <v>326</v>
      </c>
      <c r="G179" s="2">
        <v>0</v>
      </c>
      <c r="K179" s="2" t="s">
        <v>392</v>
      </c>
      <c r="L179" s="2" t="s">
        <v>391</v>
      </c>
      <c r="M179" s="2" t="s">
        <v>391</v>
      </c>
    </row>
    <row r="180" spans="1:13" x14ac:dyDescent="0.15">
      <c r="A180" s="2">
        <v>305072</v>
      </c>
      <c r="B180" s="2">
        <v>305</v>
      </c>
      <c r="C180" s="2">
        <v>7</v>
      </c>
      <c r="D180" s="2" t="s">
        <v>314</v>
      </c>
      <c r="E180" s="2">
        <v>3000</v>
      </c>
      <c r="F180" s="2" t="s">
        <v>328</v>
      </c>
      <c r="G180" s="2">
        <v>0</v>
      </c>
      <c r="K180" s="2" t="s">
        <v>392</v>
      </c>
      <c r="L180" s="2" t="s">
        <v>391</v>
      </c>
      <c r="M180" s="2" t="s">
        <v>391</v>
      </c>
    </row>
    <row r="181" spans="1:13" x14ac:dyDescent="0.15">
      <c r="A181" s="2">
        <v>305081</v>
      </c>
      <c r="B181" s="2">
        <v>305</v>
      </c>
      <c r="C181" s="2">
        <v>8</v>
      </c>
      <c r="D181" s="2" t="s">
        <v>308</v>
      </c>
      <c r="E181" s="2">
        <v>7000</v>
      </c>
      <c r="F181" s="2" t="s">
        <v>326</v>
      </c>
      <c r="G181" s="2">
        <v>0</v>
      </c>
      <c r="K181" s="2" t="s">
        <v>392</v>
      </c>
      <c r="L181" s="2" t="s">
        <v>391</v>
      </c>
      <c r="M181" s="2" t="s">
        <v>391</v>
      </c>
    </row>
    <row r="182" spans="1:13" x14ac:dyDescent="0.15">
      <c r="A182" s="2">
        <v>305082</v>
      </c>
      <c r="B182" s="2">
        <v>305</v>
      </c>
      <c r="C182" s="2">
        <v>8</v>
      </c>
      <c r="D182" s="2" t="s">
        <v>316</v>
      </c>
      <c r="E182" s="2">
        <v>3000</v>
      </c>
      <c r="F182" s="2" t="s">
        <v>328</v>
      </c>
      <c r="G182" s="2">
        <v>0</v>
      </c>
      <c r="K182" s="2" t="s">
        <v>392</v>
      </c>
      <c r="L182" s="2" t="s">
        <v>391</v>
      </c>
      <c r="M182" s="2" t="s">
        <v>391</v>
      </c>
    </row>
    <row r="183" spans="1:13" x14ac:dyDescent="0.15">
      <c r="A183" s="2">
        <v>305091</v>
      </c>
      <c r="B183" s="2">
        <v>305</v>
      </c>
      <c r="C183" s="2">
        <v>9</v>
      </c>
      <c r="D183" s="2" t="s">
        <v>309</v>
      </c>
      <c r="E183" s="2">
        <v>7000</v>
      </c>
      <c r="F183" s="2" t="s">
        <v>326</v>
      </c>
      <c r="G183" s="2">
        <v>0</v>
      </c>
      <c r="K183" s="2" t="s">
        <v>392</v>
      </c>
      <c r="L183" s="2" t="s">
        <v>391</v>
      </c>
      <c r="M183" s="2" t="s">
        <v>391</v>
      </c>
    </row>
    <row r="184" spans="1:13" x14ac:dyDescent="0.15">
      <c r="A184" s="2">
        <v>305092</v>
      </c>
      <c r="B184" s="2">
        <v>305</v>
      </c>
      <c r="C184" s="2">
        <v>9</v>
      </c>
      <c r="D184" s="2" t="s">
        <v>317</v>
      </c>
      <c r="E184" s="2">
        <v>3000</v>
      </c>
      <c r="F184" s="2" t="s">
        <v>328</v>
      </c>
      <c r="G184" s="2">
        <v>0</v>
      </c>
      <c r="K184" s="2" t="s">
        <v>392</v>
      </c>
      <c r="L184" s="2" t="s">
        <v>391</v>
      </c>
      <c r="M184" s="2" t="s">
        <v>391</v>
      </c>
    </row>
    <row r="185" spans="1:13" x14ac:dyDescent="0.15">
      <c r="A185" s="2">
        <v>401011</v>
      </c>
      <c r="B185" s="2">
        <v>401</v>
      </c>
      <c r="C185" s="2">
        <v>1</v>
      </c>
      <c r="D185" s="2" t="s">
        <v>329</v>
      </c>
      <c r="E185" s="2">
        <v>10000</v>
      </c>
      <c r="F185" s="2" t="s">
        <v>330</v>
      </c>
      <c r="G185" s="2">
        <v>0</v>
      </c>
      <c r="K185" s="2" t="s">
        <v>392</v>
      </c>
      <c r="L185" s="2" t="s">
        <v>391</v>
      </c>
      <c r="M185" s="2" t="s">
        <v>391</v>
      </c>
    </row>
    <row r="186" spans="1:13" x14ac:dyDescent="0.15">
      <c r="A186" s="2">
        <v>401021</v>
      </c>
      <c r="B186" s="2">
        <v>401</v>
      </c>
      <c r="C186" s="2">
        <v>2</v>
      </c>
      <c r="D186" s="2" t="s">
        <v>257</v>
      </c>
      <c r="E186" s="2">
        <v>10000</v>
      </c>
      <c r="F186" s="2" t="s">
        <v>331</v>
      </c>
      <c r="G186" s="2">
        <v>0</v>
      </c>
      <c r="K186" s="2" t="s">
        <v>392</v>
      </c>
      <c r="L186" s="2" t="s">
        <v>391</v>
      </c>
      <c r="M186" s="2" t="s">
        <v>391</v>
      </c>
    </row>
    <row r="187" spans="1:13" x14ac:dyDescent="0.15">
      <c r="A187" s="2">
        <v>401031</v>
      </c>
      <c r="B187" s="2">
        <v>401</v>
      </c>
      <c r="C187" s="2">
        <v>3</v>
      </c>
      <c r="D187" s="2" t="s">
        <v>259</v>
      </c>
      <c r="E187" s="2">
        <v>6000</v>
      </c>
      <c r="F187" s="2" t="s">
        <v>332</v>
      </c>
      <c r="G187" s="2">
        <v>0</v>
      </c>
      <c r="K187" s="2" t="s">
        <v>392</v>
      </c>
      <c r="L187" s="2" t="s">
        <v>391</v>
      </c>
      <c r="M187" s="2" t="s">
        <v>391</v>
      </c>
    </row>
    <row r="188" spans="1:13" x14ac:dyDescent="0.15">
      <c r="A188" s="2">
        <v>401032</v>
      </c>
      <c r="B188" s="2">
        <v>401</v>
      </c>
      <c r="C188" s="2">
        <v>3</v>
      </c>
      <c r="D188" s="2" t="s">
        <v>264</v>
      </c>
      <c r="E188" s="2">
        <v>4000</v>
      </c>
      <c r="F188" s="2" t="s">
        <v>333</v>
      </c>
      <c r="G188" s="2">
        <v>0</v>
      </c>
      <c r="K188" s="2" t="s">
        <v>392</v>
      </c>
      <c r="L188" s="2" t="s">
        <v>391</v>
      </c>
      <c r="M188" s="2" t="s">
        <v>391</v>
      </c>
    </row>
    <row r="189" spans="1:13" x14ac:dyDescent="0.15">
      <c r="A189" s="2">
        <v>401041</v>
      </c>
      <c r="B189" s="2">
        <v>401</v>
      </c>
      <c r="C189" s="2">
        <v>4</v>
      </c>
      <c r="D189" s="2" t="s">
        <v>261</v>
      </c>
      <c r="E189" s="2">
        <v>6000</v>
      </c>
      <c r="F189" s="2" t="s">
        <v>332</v>
      </c>
      <c r="G189" s="2">
        <v>0</v>
      </c>
      <c r="K189" s="2" t="s">
        <v>392</v>
      </c>
      <c r="L189" s="2" t="s">
        <v>391</v>
      </c>
      <c r="M189" s="2" t="s">
        <v>391</v>
      </c>
    </row>
    <row r="190" spans="1:13" x14ac:dyDescent="0.15">
      <c r="A190" s="2">
        <v>401042</v>
      </c>
      <c r="B190" s="2">
        <v>401</v>
      </c>
      <c r="C190" s="2">
        <v>4</v>
      </c>
      <c r="D190" s="2" t="s">
        <v>267</v>
      </c>
      <c r="E190" s="2">
        <v>4000</v>
      </c>
      <c r="F190" s="2" t="s">
        <v>333</v>
      </c>
      <c r="G190" s="2">
        <v>0</v>
      </c>
      <c r="K190" s="2" t="s">
        <v>392</v>
      </c>
      <c r="L190" s="2" t="s">
        <v>391</v>
      </c>
      <c r="M190" s="2" t="s">
        <v>391</v>
      </c>
    </row>
    <row r="191" spans="1:13" x14ac:dyDescent="0.15">
      <c r="A191" s="2">
        <v>401051</v>
      </c>
      <c r="B191" s="2">
        <v>401</v>
      </c>
      <c r="C191" s="2">
        <v>5</v>
      </c>
      <c r="D191" s="2" t="s">
        <v>262</v>
      </c>
      <c r="E191" s="2">
        <v>6000</v>
      </c>
      <c r="F191" s="2" t="s">
        <v>332</v>
      </c>
      <c r="G191" s="2">
        <v>0</v>
      </c>
      <c r="K191" s="2" t="s">
        <v>392</v>
      </c>
      <c r="L191" s="2" t="s">
        <v>391</v>
      </c>
      <c r="M191" s="2" t="s">
        <v>391</v>
      </c>
    </row>
    <row r="192" spans="1:13" x14ac:dyDescent="0.15">
      <c r="A192" s="2">
        <v>401052</v>
      </c>
      <c r="B192" s="2">
        <v>401</v>
      </c>
      <c r="C192" s="2">
        <v>5</v>
      </c>
      <c r="D192" s="2" t="s">
        <v>269</v>
      </c>
      <c r="E192" s="2">
        <v>4000</v>
      </c>
      <c r="F192" s="2" t="s">
        <v>333</v>
      </c>
      <c r="G192" s="2">
        <v>0</v>
      </c>
      <c r="K192" s="2" t="s">
        <v>392</v>
      </c>
      <c r="L192" s="2" t="s">
        <v>391</v>
      </c>
      <c r="M192" s="2" t="s">
        <v>391</v>
      </c>
    </row>
    <row r="193" spans="1:13" x14ac:dyDescent="0.15">
      <c r="A193" s="2">
        <v>401061</v>
      </c>
      <c r="B193" s="2">
        <v>401</v>
      </c>
      <c r="C193" s="2">
        <v>6</v>
      </c>
      <c r="D193" s="2" t="s">
        <v>270</v>
      </c>
      <c r="E193" s="2">
        <v>6000</v>
      </c>
      <c r="F193" s="2" t="s">
        <v>334</v>
      </c>
      <c r="G193" s="2">
        <v>0</v>
      </c>
      <c r="K193" s="2" t="s">
        <v>392</v>
      </c>
      <c r="L193" s="2" t="s">
        <v>391</v>
      </c>
      <c r="M193" s="2" t="s">
        <v>391</v>
      </c>
    </row>
    <row r="194" spans="1:13" x14ac:dyDescent="0.15">
      <c r="A194" s="2">
        <v>401062</v>
      </c>
      <c r="B194" s="2">
        <v>401</v>
      </c>
      <c r="C194" s="2">
        <v>6</v>
      </c>
      <c r="D194" s="2" t="s">
        <v>274</v>
      </c>
      <c r="E194" s="2">
        <v>4000</v>
      </c>
      <c r="F194" s="2" t="s">
        <v>335</v>
      </c>
      <c r="G194" s="2">
        <v>0</v>
      </c>
      <c r="K194" s="2" t="s">
        <v>392</v>
      </c>
      <c r="L194" s="2" t="s">
        <v>391</v>
      </c>
      <c r="M194" s="2" t="s">
        <v>391</v>
      </c>
    </row>
    <row r="195" spans="1:13" x14ac:dyDescent="0.15">
      <c r="A195" s="2">
        <v>401071</v>
      </c>
      <c r="B195" s="2">
        <v>401</v>
      </c>
      <c r="C195" s="2">
        <v>7</v>
      </c>
      <c r="D195" s="2" t="s">
        <v>272</v>
      </c>
      <c r="E195" s="2">
        <v>6000</v>
      </c>
      <c r="F195" s="2" t="s">
        <v>334</v>
      </c>
      <c r="G195" s="2">
        <v>0</v>
      </c>
      <c r="K195" s="2" t="s">
        <v>392</v>
      </c>
      <c r="L195" s="2" t="s">
        <v>391</v>
      </c>
      <c r="M195" s="2" t="s">
        <v>391</v>
      </c>
    </row>
    <row r="196" spans="1:13" x14ac:dyDescent="0.15">
      <c r="A196" s="2">
        <v>401072</v>
      </c>
      <c r="B196" s="2">
        <v>401</v>
      </c>
      <c r="C196" s="2">
        <v>7</v>
      </c>
      <c r="D196" s="2" t="s">
        <v>276</v>
      </c>
      <c r="E196" s="2">
        <v>4000</v>
      </c>
      <c r="F196" s="2" t="s">
        <v>335</v>
      </c>
      <c r="G196" s="2">
        <v>0</v>
      </c>
      <c r="K196" s="2" t="s">
        <v>392</v>
      </c>
      <c r="L196" s="2" t="s">
        <v>391</v>
      </c>
      <c r="M196" s="2" t="s">
        <v>391</v>
      </c>
    </row>
    <row r="197" spans="1:13" x14ac:dyDescent="0.15">
      <c r="A197" s="2">
        <v>401081</v>
      </c>
      <c r="B197" s="2">
        <v>401</v>
      </c>
      <c r="C197" s="2">
        <v>8</v>
      </c>
      <c r="D197" s="2" t="s">
        <v>273</v>
      </c>
      <c r="E197" s="2">
        <v>6000</v>
      </c>
      <c r="F197" s="2" t="s">
        <v>334</v>
      </c>
      <c r="G197" s="2">
        <v>0</v>
      </c>
      <c r="K197" s="2" t="s">
        <v>392</v>
      </c>
      <c r="L197" s="2" t="s">
        <v>391</v>
      </c>
      <c r="M197" s="2" t="s">
        <v>391</v>
      </c>
    </row>
    <row r="198" spans="1:13" x14ac:dyDescent="0.15">
      <c r="A198" s="2">
        <v>401082</v>
      </c>
      <c r="B198" s="2">
        <v>401</v>
      </c>
      <c r="C198" s="2">
        <v>8</v>
      </c>
      <c r="D198" s="2" t="s">
        <v>277</v>
      </c>
      <c r="E198" s="2">
        <v>4000</v>
      </c>
      <c r="F198" s="2" t="s">
        <v>335</v>
      </c>
      <c r="G198" s="2">
        <v>0</v>
      </c>
      <c r="K198" s="2" t="s">
        <v>392</v>
      </c>
      <c r="L198" s="2" t="s">
        <v>391</v>
      </c>
      <c r="M198" s="2" t="s">
        <v>391</v>
      </c>
    </row>
    <row r="199" spans="1:13" x14ac:dyDescent="0.15">
      <c r="A199" s="2">
        <v>401091</v>
      </c>
      <c r="B199" s="2">
        <v>401</v>
      </c>
      <c r="C199" s="2">
        <v>9</v>
      </c>
      <c r="D199" s="2" t="s">
        <v>287</v>
      </c>
      <c r="E199" s="2">
        <v>10000</v>
      </c>
      <c r="F199" s="2" t="s">
        <v>336</v>
      </c>
      <c r="G199" s="2">
        <v>0</v>
      </c>
      <c r="K199" s="2" t="s">
        <v>392</v>
      </c>
      <c r="L199" s="2" t="s">
        <v>391</v>
      </c>
      <c r="M199" s="2" t="s">
        <v>391</v>
      </c>
    </row>
    <row r="200" spans="1:13" x14ac:dyDescent="0.15">
      <c r="A200" s="2">
        <v>401101</v>
      </c>
      <c r="B200" s="2">
        <v>401</v>
      </c>
      <c r="C200" s="2">
        <v>10</v>
      </c>
      <c r="D200" s="2" t="s">
        <v>289</v>
      </c>
      <c r="E200" s="2">
        <v>6000</v>
      </c>
      <c r="F200" s="2" t="s">
        <v>337</v>
      </c>
      <c r="G200" s="2">
        <v>0</v>
      </c>
      <c r="K200" s="2" t="s">
        <v>392</v>
      </c>
      <c r="L200" s="2" t="s">
        <v>391</v>
      </c>
      <c r="M200" s="2" t="s">
        <v>391</v>
      </c>
    </row>
    <row r="201" spans="1:13" x14ac:dyDescent="0.15">
      <c r="A201" s="2">
        <v>401102</v>
      </c>
      <c r="B201" s="2">
        <v>401</v>
      </c>
      <c r="C201" s="2">
        <v>10</v>
      </c>
      <c r="D201" s="2" t="s">
        <v>295</v>
      </c>
      <c r="E201" s="2">
        <v>4000</v>
      </c>
      <c r="F201" s="2" t="s">
        <v>338</v>
      </c>
      <c r="G201" s="2">
        <v>0</v>
      </c>
      <c r="K201" s="2" t="s">
        <v>392</v>
      </c>
      <c r="L201" s="2" t="s">
        <v>391</v>
      </c>
      <c r="M201" s="2" t="s">
        <v>391</v>
      </c>
    </row>
    <row r="202" spans="1:13" x14ac:dyDescent="0.15">
      <c r="A202" s="2">
        <v>401111</v>
      </c>
      <c r="B202" s="2">
        <v>401</v>
      </c>
      <c r="C202" s="2">
        <v>11</v>
      </c>
      <c r="D202" s="2" t="s">
        <v>291</v>
      </c>
      <c r="E202" s="2">
        <v>6000</v>
      </c>
      <c r="F202" s="2" t="s">
        <v>337</v>
      </c>
      <c r="G202" s="2">
        <v>0</v>
      </c>
      <c r="K202" s="2" t="s">
        <v>392</v>
      </c>
      <c r="L202" s="2" t="s">
        <v>391</v>
      </c>
      <c r="M202" s="2" t="s">
        <v>391</v>
      </c>
    </row>
    <row r="203" spans="1:13" x14ac:dyDescent="0.15">
      <c r="A203" s="2">
        <v>401112</v>
      </c>
      <c r="B203" s="2">
        <v>401</v>
      </c>
      <c r="C203" s="2">
        <v>11</v>
      </c>
      <c r="D203" s="2" t="s">
        <v>298</v>
      </c>
      <c r="E203" s="2">
        <v>4000</v>
      </c>
      <c r="F203" s="2" t="s">
        <v>338</v>
      </c>
      <c r="G203" s="2">
        <v>0</v>
      </c>
      <c r="K203" s="2" t="s">
        <v>392</v>
      </c>
      <c r="L203" s="2" t="s">
        <v>391</v>
      </c>
      <c r="M203" s="2" t="s">
        <v>391</v>
      </c>
    </row>
    <row r="204" spans="1:13" x14ac:dyDescent="0.15">
      <c r="A204" s="2">
        <v>401121</v>
      </c>
      <c r="B204" s="2">
        <v>401</v>
      </c>
      <c r="C204" s="2">
        <v>12</v>
      </c>
      <c r="D204" s="2" t="s">
        <v>292</v>
      </c>
      <c r="E204" s="2">
        <v>6000</v>
      </c>
      <c r="F204" s="2" t="s">
        <v>337</v>
      </c>
      <c r="G204" s="2">
        <v>0</v>
      </c>
      <c r="K204" s="2" t="s">
        <v>392</v>
      </c>
      <c r="L204" s="2" t="s">
        <v>391</v>
      </c>
      <c r="M204" s="2" t="s">
        <v>391</v>
      </c>
    </row>
    <row r="205" spans="1:13" x14ac:dyDescent="0.15">
      <c r="A205" s="2">
        <v>401122</v>
      </c>
      <c r="B205" s="2">
        <v>401</v>
      </c>
      <c r="C205" s="2">
        <v>12</v>
      </c>
      <c r="D205" s="2" t="s">
        <v>300</v>
      </c>
      <c r="E205" s="2">
        <v>4000</v>
      </c>
      <c r="F205" s="2" t="s">
        <v>338</v>
      </c>
      <c r="G205" s="2">
        <v>0</v>
      </c>
      <c r="K205" s="2" t="s">
        <v>392</v>
      </c>
      <c r="L205" s="2" t="s">
        <v>391</v>
      </c>
      <c r="M205" s="2" t="s">
        <v>391</v>
      </c>
    </row>
    <row r="206" spans="1:13" x14ac:dyDescent="0.15">
      <c r="A206" s="2">
        <v>401131</v>
      </c>
      <c r="B206" s="2">
        <v>401</v>
      </c>
      <c r="C206" s="2">
        <v>13</v>
      </c>
      <c r="D206" s="2" t="s">
        <v>302</v>
      </c>
      <c r="E206" s="2">
        <v>6000</v>
      </c>
      <c r="F206" s="2" t="s">
        <v>339</v>
      </c>
      <c r="G206" s="2">
        <v>0</v>
      </c>
      <c r="K206" s="2" t="s">
        <v>392</v>
      </c>
      <c r="L206" s="2" t="s">
        <v>391</v>
      </c>
      <c r="M206" s="2" t="s">
        <v>391</v>
      </c>
    </row>
    <row r="207" spans="1:13" x14ac:dyDescent="0.15">
      <c r="A207" s="2">
        <v>401132</v>
      </c>
      <c r="B207" s="2">
        <v>401</v>
      </c>
      <c r="C207" s="2">
        <v>13</v>
      </c>
      <c r="D207" s="2" t="s">
        <v>306</v>
      </c>
      <c r="E207" s="2">
        <v>4000</v>
      </c>
      <c r="F207" s="2" t="s">
        <v>340</v>
      </c>
      <c r="G207" s="2">
        <v>0</v>
      </c>
      <c r="K207" s="2" t="s">
        <v>392</v>
      </c>
      <c r="L207" s="2" t="s">
        <v>391</v>
      </c>
      <c r="M207" s="2" t="s">
        <v>391</v>
      </c>
    </row>
    <row r="208" spans="1:13" x14ac:dyDescent="0.15">
      <c r="A208" s="2">
        <v>401141</v>
      </c>
      <c r="B208" s="2">
        <v>401</v>
      </c>
      <c r="C208" s="2">
        <v>14</v>
      </c>
      <c r="D208" s="2" t="s">
        <v>304</v>
      </c>
      <c r="E208" s="2">
        <v>6000</v>
      </c>
      <c r="F208" s="2" t="s">
        <v>339</v>
      </c>
      <c r="G208" s="2">
        <v>0</v>
      </c>
      <c r="K208" s="2" t="s">
        <v>392</v>
      </c>
      <c r="L208" s="2" t="s">
        <v>391</v>
      </c>
      <c r="M208" s="2" t="s">
        <v>391</v>
      </c>
    </row>
    <row r="209" spans="1:13" x14ac:dyDescent="0.15">
      <c r="A209" s="2">
        <v>401142</v>
      </c>
      <c r="B209" s="2">
        <v>401</v>
      </c>
      <c r="C209" s="2">
        <v>14</v>
      </c>
      <c r="D209" s="2" t="s">
        <v>308</v>
      </c>
      <c r="E209" s="2">
        <v>4000</v>
      </c>
      <c r="F209" s="2" t="s">
        <v>340</v>
      </c>
      <c r="G209" s="2">
        <v>0</v>
      </c>
      <c r="K209" s="2" t="s">
        <v>392</v>
      </c>
      <c r="L209" s="2" t="s">
        <v>391</v>
      </c>
      <c r="M209" s="2" t="s">
        <v>391</v>
      </c>
    </row>
    <row r="210" spans="1:13" x14ac:dyDescent="0.15">
      <c r="A210" s="2">
        <v>401151</v>
      </c>
      <c r="B210" s="2">
        <v>401</v>
      </c>
      <c r="C210" s="2">
        <v>15</v>
      </c>
      <c r="D210" s="2" t="s">
        <v>305</v>
      </c>
      <c r="E210" s="2">
        <v>6000</v>
      </c>
      <c r="F210" s="2" t="s">
        <v>339</v>
      </c>
      <c r="G210" s="2">
        <v>0</v>
      </c>
      <c r="K210" s="2" t="s">
        <v>392</v>
      </c>
      <c r="L210" s="2" t="s">
        <v>391</v>
      </c>
      <c r="M210" s="2" t="s">
        <v>391</v>
      </c>
    </row>
    <row r="211" spans="1:13" x14ac:dyDescent="0.15">
      <c r="A211" s="2">
        <v>401152</v>
      </c>
      <c r="B211" s="2">
        <v>401</v>
      </c>
      <c r="C211" s="2">
        <v>15</v>
      </c>
      <c r="D211" s="2" t="s">
        <v>309</v>
      </c>
      <c r="E211" s="2">
        <v>4000</v>
      </c>
      <c r="F211" s="2" t="s">
        <v>340</v>
      </c>
      <c r="G211" s="2">
        <v>0</v>
      </c>
      <c r="K211" s="2" t="s">
        <v>392</v>
      </c>
      <c r="L211" s="2" t="s">
        <v>391</v>
      </c>
      <c r="M211" s="2" t="s">
        <v>391</v>
      </c>
    </row>
    <row r="212" spans="1:13" x14ac:dyDescent="0.15">
      <c r="A212" s="2">
        <v>402011</v>
      </c>
      <c r="B212" s="2">
        <v>402</v>
      </c>
      <c r="C212" s="2">
        <v>1</v>
      </c>
      <c r="D212" s="2" t="s">
        <v>329</v>
      </c>
      <c r="E212" s="2">
        <v>10000</v>
      </c>
      <c r="F212" s="2" t="s">
        <v>330</v>
      </c>
      <c r="G212" s="2">
        <v>0</v>
      </c>
      <c r="K212" s="2" t="s">
        <v>392</v>
      </c>
      <c r="L212" s="2" t="s">
        <v>391</v>
      </c>
      <c r="M212" s="2" t="s">
        <v>391</v>
      </c>
    </row>
    <row r="213" spans="1:13" x14ac:dyDescent="0.15">
      <c r="A213" s="2">
        <v>402021</v>
      </c>
      <c r="B213" s="2">
        <v>402</v>
      </c>
      <c r="C213" s="2">
        <v>2</v>
      </c>
      <c r="D213" s="2" t="s">
        <v>257</v>
      </c>
      <c r="E213" s="2">
        <v>10000</v>
      </c>
      <c r="F213" s="2" t="s">
        <v>331</v>
      </c>
      <c r="G213" s="2">
        <v>0</v>
      </c>
      <c r="K213" s="2" t="s">
        <v>392</v>
      </c>
      <c r="L213" s="2" t="s">
        <v>391</v>
      </c>
      <c r="M213" s="2" t="s">
        <v>391</v>
      </c>
    </row>
    <row r="214" spans="1:13" x14ac:dyDescent="0.15">
      <c r="A214" s="2">
        <v>402031</v>
      </c>
      <c r="B214" s="2">
        <v>402</v>
      </c>
      <c r="C214" s="2">
        <v>3</v>
      </c>
      <c r="D214" s="2" t="s">
        <v>264</v>
      </c>
      <c r="E214" s="2">
        <v>6000</v>
      </c>
      <c r="F214" s="2" t="s">
        <v>333</v>
      </c>
      <c r="G214" s="2">
        <v>0</v>
      </c>
      <c r="K214" s="2" t="s">
        <v>392</v>
      </c>
      <c r="L214" s="2" t="s">
        <v>391</v>
      </c>
      <c r="M214" s="2" t="s">
        <v>391</v>
      </c>
    </row>
    <row r="215" spans="1:13" x14ac:dyDescent="0.15">
      <c r="A215" s="2">
        <v>402032</v>
      </c>
      <c r="B215" s="2">
        <v>402</v>
      </c>
      <c r="C215" s="2">
        <v>3</v>
      </c>
      <c r="D215" s="2" t="s">
        <v>270</v>
      </c>
      <c r="E215" s="2">
        <v>4000</v>
      </c>
      <c r="F215" s="2" t="s">
        <v>334</v>
      </c>
      <c r="G215" s="2">
        <v>0</v>
      </c>
      <c r="K215" s="2" t="s">
        <v>392</v>
      </c>
      <c r="L215" s="2" t="s">
        <v>391</v>
      </c>
      <c r="M215" s="2" t="s">
        <v>391</v>
      </c>
    </row>
    <row r="216" spans="1:13" x14ac:dyDescent="0.15">
      <c r="A216" s="2">
        <v>402041</v>
      </c>
      <c r="B216" s="2">
        <v>402</v>
      </c>
      <c r="C216" s="2">
        <v>4</v>
      </c>
      <c r="D216" s="2" t="s">
        <v>267</v>
      </c>
      <c r="E216" s="2">
        <v>6000</v>
      </c>
      <c r="F216" s="2" t="s">
        <v>333</v>
      </c>
      <c r="G216" s="2">
        <v>0</v>
      </c>
      <c r="K216" s="2" t="s">
        <v>392</v>
      </c>
      <c r="L216" s="2" t="s">
        <v>391</v>
      </c>
      <c r="M216" s="2" t="s">
        <v>391</v>
      </c>
    </row>
    <row r="217" spans="1:13" x14ac:dyDescent="0.15">
      <c r="A217" s="2">
        <v>402042</v>
      </c>
      <c r="B217" s="2">
        <v>402</v>
      </c>
      <c r="C217" s="2">
        <v>4</v>
      </c>
      <c r="D217" s="2" t="s">
        <v>272</v>
      </c>
      <c r="E217" s="2">
        <v>4000</v>
      </c>
      <c r="F217" s="2" t="s">
        <v>334</v>
      </c>
      <c r="G217" s="2">
        <v>0</v>
      </c>
      <c r="K217" s="2" t="s">
        <v>392</v>
      </c>
      <c r="L217" s="2" t="s">
        <v>391</v>
      </c>
      <c r="M217" s="2" t="s">
        <v>391</v>
      </c>
    </row>
    <row r="218" spans="1:13" x14ac:dyDescent="0.15">
      <c r="A218" s="2">
        <v>402051</v>
      </c>
      <c r="B218" s="2">
        <v>402</v>
      </c>
      <c r="C218" s="2">
        <v>5</v>
      </c>
      <c r="D218" s="2" t="s">
        <v>269</v>
      </c>
      <c r="E218" s="2">
        <v>6000</v>
      </c>
      <c r="F218" s="2" t="s">
        <v>333</v>
      </c>
      <c r="G218" s="2">
        <v>0</v>
      </c>
      <c r="K218" s="2" t="s">
        <v>392</v>
      </c>
      <c r="L218" s="2" t="s">
        <v>391</v>
      </c>
      <c r="M218" s="2" t="s">
        <v>391</v>
      </c>
    </row>
    <row r="219" spans="1:13" x14ac:dyDescent="0.15">
      <c r="A219" s="2">
        <v>402052</v>
      </c>
      <c r="B219" s="2">
        <v>402</v>
      </c>
      <c r="C219" s="2">
        <v>5</v>
      </c>
      <c r="D219" s="2" t="s">
        <v>273</v>
      </c>
      <c r="E219" s="2">
        <v>4000</v>
      </c>
      <c r="F219" s="2" t="s">
        <v>334</v>
      </c>
      <c r="G219" s="2">
        <v>0</v>
      </c>
      <c r="K219" s="2" t="s">
        <v>392</v>
      </c>
      <c r="L219" s="2" t="s">
        <v>391</v>
      </c>
      <c r="M219" s="2" t="s">
        <v>391</v>
      </c>
    </row>
    <row r="220" spans="1:13" x14ac:dyDescent="0.15">
      <c r="A220" s="2">
        <v>402061</v>
      </c>
      <c r="B220" s="2">
        <v>402</v>
      </c>
      <c r="C220" s="2">
        <v>6</v>
      </c>
      <c r="D220" s="2" t="s">
        <v>274</v>
      </c>
      <c r="E220" s="2">
        <v>6000</v>
      </c>
      <c r="F220" s="2" t="s">
        <v>335</v>
      </c>
      <c r="G220" s="2">
        <v>0</v>
      </c>
      <c r="K220" s="2" t="s">
        <v>392</v>
      </c>
      <c r="L220" s="2" t="s">
        <v>391</v>
      </c>
      <c r="M220" s="2" t="s">
        <v>391</v>
      </c>
    </row>
    <row r="221" spans="1:13" x14ac:dyDescent="0.15">
      <c r="A221" s="2">
        <v>402062</v>
      </c>
      <c r="B221" s="2">
        <v>402</v>
      </c>
      <c r="C221" s="2">
        <v>6</v>
      </c>
      <c r="D221" s="2" t="s">
        <v>278</v>
      </c>
      <c r="E221" s="2">
        <v>4000</v>
      </c>
      <c r="F221" s="2" t="s">
        <v>341</v>
      </c>
      <c r="G221" s="2">
        <v>0</v>
      </c>
      <c r="K221" s="2" t="s">
        <v>392</v>
      </c>
      <c r="L221" s="2" t="s">
        <v>391</v>
      </c>
      <c r="M221" s="2" t="s">
        <v>391</v>
      </c>
    </row>
    <row r="222" spans="1:13" x14ac:dyDescent="0.15">
      <c r="A222" s="2">
        <v>402071</v>
      </c>
      <c r="B222" s="2">
        <v>402</v>
      </c>
      <c r="C222" s="2">
        <v>7</v>
      </c>
      <c r="D222" s="2" t="s">
        <v>276</v>
      </c>
      <c r="E222" s="2">
        <v>6000</v>
      </c>
      <c r="F222" s="2" t="s">
        <v>335</v>
      </c>
      <c r="G222" s="2">
        <v>0</v>
      </c>
      <c r="K222" s="2" t="s">
        <v>392</v>
      </c>
      <c r="L222" s="2" t="s">
        <v>391</v>
      </c>
      <c r="M222" s="2" t="s">
        <v>391</v>
      </c>
    </row>
    <row r="223" spans="1:13" x14ac:dyDescent="0.15">
      <c r="A223" s="2">
        <v>402072</v>
      </c>
      <c r="B223" s="2">
        <v>402</v>
      </c>
      <c r="C223" s="2">
        <v>7</v>
      </c>
      <c r="D223" s="2" t="s">
        <v>279</v>
      </c>
      <c r="E223" s="2">
        <v>4000</v>
      </c>
      <c r="F223" s="2" t="s">
        <v>341</v>
      </c>
      <c r="G223" s="2">
        <v>0</v>
      </c>
      <c r="K223" s="2" t="s">
        <v>392</v>
      </c>
      <c r="L223" s="2" t="s">
        <v>391</v>
      </c>
      <c r="M223" s="2" t="s">
        <v>391</v>
      </c>
    </row>
    <row r="224" spans="1:13" x14ac:dyDescent="0.15">
      <c r="A224" s="2">
        <v>402081</v>
      </c>
      <c r="B224" s="2">
        <v>402</v>
      </c>
      <c r="C224" s="2">
        <v>8</v>
      </c>
      <c r="D224" s="2" t="s">
        <v>277</v>
      </c>
      <c r="E224" s="2">
        <v>6000</v>
      </c>
      <c r="F224" s="2" t="s">
        <v>335</v>
      </c>
      <c r="G224" s="2">
        <v>0</v>
      </c>
      <c r="K224" s="2" t="s">
        <v>392</v>
      </c>
      <c r="L224" s="2" t="s">
        <v>391</v>
      </c>
      <c r="M224" s="2" t="s">
        <v>391</v>
      </c>
    </row>
    <row r="225" spans="1:13" x14ac:dyDescent="0.15">
      <c r="A225" s="2">
        <v>402082</v>
      </c>
      <c r="B225" s="2">
        <v>402</v>
      </c>
      <c r="C225" s="2">
        <v>8</v>
      </c>
      <c r="D225" s="2" t="s">
        <v>280</v>
      </c>
      <c r="E225" s="2">
        <v>4000</v>
      </c>
      <c r="F225" s="2" t="s">
        <v>341</v>
      </c>
      <c r="G225" s="2">
        <v>0</v>
      </c>
      <c r="K225" s="2" t="s">
        <v>392</v>
      </c>
      <c r="L225" s="2" t="s">
        <v>391</v>
      </c>
      <c r="M225" s="2" t="s">
        <v>391</v>
      </c>
    </row>
    <row r="226" spans="1:13" x14ac:dyDescent="0.15">
      <c r="A226" s="2">
        <v>402091</v>
      </c>
      <c r="B226" s="2">
        <v>402</v>
      </c>
      <c r="C226" s="2">
        <v>9</v>
      </c>
      <c r="D226" s="2" t="s">
        <v>287</v>
      </c>
      <c r="E226" s="2">
        <v>10000</v>
      </c>
      <c r="F226" s="2" t="s">
        <v>336</v>
      </c>
      <c r="G226" s="2">
        <v>0</v>
      </c>
      <c r="K226" s="2" t="s">
        <v>392</v>
      </c>
      <c r="L226" s="2" t="s">
        <v>391</v>
      </c>
      <c r="M226" s="2" t="s">
        <v>391</v>
      </c>
    </row>
    <row r="227" spans="1:13" x14ac:dyDescent="0.15">
      <c r="A227" s="2">
        <v>402101</v>
      </c>
      <c r="B227" s="2">
        <v>402</v>
      </c>
      <c r="C227" s="2">
        <v>10</v>
      </c>
      <c r="D227" s="2" t="s">
        <v>295</v>
      </c>
      <c r="E227" s="2">
        <v>6000</v>
      </c>
      <c r="F227" s="2" t="s">
        <v>338</v>
      </c>
      <c r="G227" s="2">
        <v>0</v>
      </c>
      <c r="K227" s="2" t="s">
        <v>392</v>
      </c>
      <c r="L227" s="2" t="s">
        <v>391</v>
      </c>
      <c r="M227" s="2" t="s">
        <v>391</v>
      </c>
    </row>
    <row r="228" spans="1:13" x14ac:dyDescent="0.15">
      <c r="A228" s="2">
        <v>402102</v>
      </c>
      <c r="B228" s="2">
        <v>402</v>
      </c>
      <c r="C228" s="2">
        <v>10</v>
      </c>
      <c r="D228" s="2" t="s">
        <v>302</v>
      </c>
      <c r="E228" s="2">
        <v>4000</v>
      </c>
      <c r="F228" s="2" t="s">
        <v>339</v>
      </c>
      <c r="G228" s="2">
        <v>0</v>
      </c>
      <c r="K228" s="2" t="s">
        <v>392</v>
      </c>
      <c r="L228" s="2" t="s">
        <v>391</v>
      </c>
      <c r="M228" s="2" t="s">
        <v>391</v>
      </c>
    </row>
    <row r="229" spans="1:13" x14ac:dyDescent="0.15">
      <c r="A229" s="2">
        <v>402111</v>
      </c>
      <c r="B229" s="2">
        <v>402</v>
      </c>
      <c r="C229" s="2">
        <v>11</v>
      </c>
      <c r="D229" s="2" t="s">
        <v>298</v>
      </c>
      <c r="E229" s="2">
        <v>6000</v>
      </c>
      <c r="F229" s="2" t="s">
        <v>338</v>
      </c>
      <c r="G229" s="2">
        <v>0</v>
      </c>
      <c r="K229" s="2" t="s">
        <v>392</v>
      </c>
      <c r="L229" s="2" t="s">
        <v>391</v>
      </c>
      <c r="M229" s="2" t="s">
        <v>391</v>
      </c>
    </row>
    <row r="230" spans="1:13" x14ac:dyDescent="0.15">
      <c r="A230" s="2">
        <v>402112</v>
      </c>
      <c r="B230" s="2">
        <v>402</v>
      </c>
      <c r="C230" s="2">
        <v>11</v>
      </c>
      <c r="D230" s="2" t="s">
        <v>304</v>
      </c>
      <c r="E230" s="2">
        <v>4000</v>
      </c>
      <c r="F230" s="2" t="s">
        <v>339</v>
      </c>
      <c r="G230" s="2">
        <v>0</v>
      </c>
      <c r="K230" s="2" t="s">
        <v>392</v>
      </c>
      <c r="L230" s="2" t="s">
        <v>391</v>
      </c>
      <c r="M230" s="2" t="s">
        <v>391</v>
      </c>
    </row>
    <row r="231" spans="1:13" x14ac:dyDescent="0.15">
      <c r="A231" s="2">
        <v>402121</v>
      </c>
      <c r="B231" s="2">
        <v>402</v>
      </c>
      <c r="C231" s="2">
        <v>12</v>
      </c>
      <c r="D231" s="2" t="s">
        <v>300</v>
      </c>
      <c r="E231" s="2">
        <v>6000</v>
      </c>
      <c r="F231" s="2" t="s">
        <v>338</v>
      </c>
      <c r="G231" s="2">
        <v>0</v>
      </c>
      <c r="K231" s="2" t="s">
        <v>392</v>
      </c>
      <c r="L231" s="2" t="s">
        <v>391</v>
      </c>
      <c r="M231" s="2" t="s">
        <v>391</v>
      </c>
    </row>
    <row r="232" spans="1:13" x14ac:dyDescent="0.15">
      <c r="A232" s="2">
        <v>402122</v>
      </c>
      <c r="B232" s="2">
        <v>402</v>
      </c>
      <c r="C232" s="2">
        <v>12</v>
      </c>
      <c r="D232" s="2" t="s">
        <v>305</v>
      </c>
      <c r="E232" s="2">
        <v>4000</v>
      </c>
      <c r="F232" s="2" t="s">
        <v>339</v>
      </c>
      <c r="G232" s="2">
        <v>0</v>
      </c>
      <c r="K232" s="2" t="s">
        <v>392</v>
      </c>
      <c r="L232" s="2" t="s">
        <v>391</v>
      </c>
      <c r="M232" s="2" t="s">
        <v>391</v>
      </c>
    </row>
    <row r="233" spans="1:13" x14ac:dyDescent="0.15">
      <c r="A233" s="2">
        <v>402131</v>
      </c>
      <c r="B233" s="2">
        <v>402</v>
      </c>
      <c r="C233" s="2">
        <v>13</v>
      </c>
      <c r="D233" s="2" t="s">
        <v>306</v>
      </c>
      <c r="E233" s="2">
        <v>3000</v>
      </c>
      <c r="F233" s="2" t="s">
        <v>340</v>
      </c>
      <c r="G233" s="2">
        <v>0</v>
      </c>
      <c r="K233" s="2" t="s">
        <v>392</v>
      </c>
      <c r="L233" s="2" t="s">
        <v>391</v>
      </c>
      <c r="M233" s="2" t="s">
        <v>391</v>
      </c>
    </row>
    <row r="234" spans="1:13" x14ac:dyDescent="0.15">
      <c r="A234" s="2">
        <v>402132</v>
      </c>
      <c r="B234" s="2">
        <v>402</v>
      </c>
      <c r="C234" s="2">
        <v>13</v>
      </c>
      <c r="D234" s="2" t="s">
        <v>310</v>
      </c>
      <c r="E234" s="2">
        <v>4000</v>
      </c>
      <c r="F234" s="2" t="s">
        <v>342</v>
      </c>
      <c r="G234" s="2">
        <v>0</v>
      </c>
      <c r="K234" s="2" t="s">
        <v>392</v>
      </c>
      <c r="L234" s="2" t="s">
        <v>391</v>
      </c>
      <c r="M234" s="2" t="s">
        <v>391</v>
      </c>
    </row>
    <row r="235" spans="1:13" x14ac:dyDescent="0.15">
      <c r="A235" s="2">
        <v>402133</v>
      </c>
      <c r="B235" s="2">
        <v>402</v>
      </c>
      <c r="C235" s="2">
        <v>13</v>
      </c>
      <c r="D235" s="2" t="s">
        <v>314</v>
      </c>
      <c r="E235" s="2">
        <v>3000</v>
      </c>
      <c r="F235" s="2" t="s">
        <v>343</v>
      </c>
      <c r="G235" s="2">
        <v>0</v>
      </c>
      <c r="K235" s="2" t="s">
        <v>392</v>
      </c>
      <c r="L235" s="2" t="s">
        <v>391</v>
      </c>
      <c r="M235" s="2" t="s">
        <v>391</v>
      </c>
    </row>
    <row r="236" spans="1:13" x14ac:dyDescent="0.15">
      <c r="A236" s="2">
        <v>402141</v>
      </c>
      <c r="B236" s="2">
        <v>402</v>
      </c>
      <c r="C236" s="2">
        <v>14</v>
      </c>
      <c r="D236" s="2" t="s">
        <v>308</v>
      </c>
      <c r="E236" s="2">
        <v>3000</v>
      </c>
      <c r="F236" s="2" t="s">
        <v>340</v>
      </c>
      <c r="G236" s="2">
        <v>0</v>
      </c>
      <c r="K236" s="2" t="s">
        <v>392</v>
      </c>
      <c r="L236" s="2" t="s">
        <v>391</v>
      </c>
      <c r="M236" s="2" t="s">
        <v>391</v>
      </c>
    </row>
    <row r="237" spans="1:13" x14ac:dyDescent="0.15">
      <c r="A237" s="2">
        <v>402142</v>
      </c>
      <c r="B237" s="2">
        <v>402</v>
      </c>
      <c r="C237" s="2">
        <v>14</v>
      </c>
      <c r="D237" s="2" t="s">
        <v>312</v>
      </c>
      <c r="E237" s="2">
        <v>4000</v>
      </c>
      <c r="F237" s="2" t="s">
        <v>342</v>
      </c>
      <c r="G237" s="2">
        <v>0</v>
      </c>
      <c r="K237" s="2" t="s">
        <v>392</v>
      </c>
      <c r="L237" s="2" t="s">
        <v>391</v>
      </c>
      <c r="M237" s="2" t="s">
        <v>391</v>
      </c>
    </row>
    <row r="238" spans="1:13" x14ac:dyDescent="0.15">
      <c r="A238" s="2">
        <v>402143</v>
      </c>
      <c r="B238" s="2">
        <v>402</v>
      </c>
      <c r="C238" s="2">
        <v>14</v>
      </c>
      <c r="D238" s="2" t="s">
        <v>316</v>
      </c>
      <c r="E238" s="2">
        <v>3000</v>
      </c>
      <c r="F238" s="2" t="s">
        <v>343</v>
      </c>
      <c r="G238" s="2">
        <v>0</v>
      </c>
      <c r="K238" s="2" t="s">
        <v>392</v>
      </c>
      <c r="L238" s="2" t="s">
        <v>391</v>
      </c>
      <c r="M238" s="2" t="s">
        <v>391</v>
      </c>
    </row>
    <row r="239" spans="1:13" x14ac:dyDescent="0.15">
      <c r="A239" s="2">
        <v>402151</v>
      </c>
      <c r="B239" s="2">
        <v>402</v>
      </c>
      <c r="C239" s="2">
        <v>15</v>
      </c>
      <c r="D239" s="2" t="s">
        <v>309</v>
      </c>
      <c r="E239" s="2">
        <v>3000</v>
      </c>
      <c r="F239" s="2" t="s">
        <v>340</v>
      </c>
      <c r="G239" s="2">
        <v>0</v>
      </c>
      <c r="K239" s="2" t="s">
        <v>392</v>
      </c>
      <c r="L239" s="2" t="s">
        <v>391</v>
      </c>
      <c r="M239" s="2" t="s">
        <v>391</v>
      </c>
    </row>
    <row r="240" spans="1:13" x14ac:dyDescent="0.15">
      <c r="A240" s="2">
        <v>402152</v>
      </c>
      <c r="B240" s="2">
        <v>402</v>
      </c>
      <c r="C240" s="2">
        <v>15</v>
      </c>
      <c r="D240" s="2" t="s">
        <v>313</v>
      </c>
      <c r="E240" s="2">
        <v>4000</v>
      </c>
      <c r="F240" s="2" t="s">
        <v>342</v>
      </c>
      <c r="G240" s="2">
        <v>0</v>
      </c>
      <c r="K240" s="2" t="s">
        <v>392</v>
      </c>
      <c r="L240" s="2" t="s">
        <v>391</v>
      </c>
      <c r="M240" s="2" t="s">
        <v>391</v>
      </c>
    </row>
    <row r="241" spans="1:13" x14ac:dyDescent="0.15">
      <c r="A241" s="2">
        <v>402153</v>
      </c>
      <c r="B241" s="2">
        <v>402</v>
      </c>
      <c r="C241" s="2">
        <v>15</v>
      </c>
      <c r="D241" s="2" t="s">
        <v>317</v>
      </c>
      <c r="E241" s="2">
        <v>3000</v>
      </c>
      <c r="F241" s="2" t="s">
        <v>343</v>
      </c>
      <c r="G241" s="2">
        <v>0</v>
      </c>
      <c r="K241" s="2" t="s">
        <v>392</v>
      </c>
      <c r="L241" s="2" t="s">
        <v>391</v>
      </c>
      <c r="M241" s="2" t="s">
        <v>391</v>
      </c>
    </row>
    <row r="242" spans="1:13" x14ac:dyDescent="0.15">
      <c r="A242" s="2">
        <v>403011</v>
      </c>
      <c r="B242" s="2">
        <v>403</v>
      </c>
      <c r="C242" s="2">
        <v>1</v>
      </c>
      <c r="D242" s="2" t="s">
        <v>329</v>
      </c>
      <c r="E242" s="2">
        <v>6000</v>
      </c>
      <c r="F242" s="2" t="s">
        <v>330</v>
      </c>
      <c r="G242" s="2">
        <v>1</v>
      </c>
      <c r="H242" s="2">
        <v>8000</v>
      </c>
      <c r="J242" s="2" t="s">
        <v>392</v>
      </c>
      <c r="K242" s="2" t="s">
        <v>392</v>
      </c>
      <c r="L242" s="2" t="s">
        <v>391</v>
      </c>
      <c r="M242" s="2" t="s">
        <v>391</v>
      </c>
    </row>
    <row r="243" spans="1:13" x14ac:dyDescent="0.15">
      <c r="A243" s="2">
        <v>403012</v>
      </c>
      <c r="B243" s="2">
        <v>403</v>
      </c>
      <c r="C243" s="2">
        <v>1</v>
      </c>
      <c r="D243" s="2" t="s">
        <v>344</v>
      </c>
      <c r="E243" s="2">
        <v>4000</v>
      </c>
      <c r="F243" s="2" t="s">
        <v>345</v>
      </c>
      <c r="G243" s="2">
        <v>1</v>
      </c>
      <c r="H243" s="2">
        <v>8000</v>
      </c>
      <c r="J243" s="2" t="s">
        <v>392</v>
      </c>
      <c r="K243" s="2" t="s">
        <v>392</v>
      </c>
      <c r="L243" s="2" t="s">
        <v>391</v>
      </c>
      <c r="M243" s="2" t="s">
        <v>391</v>
      </c>
    </row>
    <row r="244" spans="1:13" x14ac:dyDescent="0.15">
      <c r="A244" s="2">
        <v>403021</v>
      </c>
      <c r="B244" s="2">
        <v>403</v>
      </c>
      <c r="C244" s="2">
        <v>2</v>
      </c>
      <c r="D244" s="2" t="s">
        <v>257</v>
      </c>
      <c r="E244" s="2">
        <v>10000</v>
      </c>
      <c r="F244" s="2" t="s">
        <v>331</v>
      </c>
      <c r="G244" s="2">
        <v>2</v>
      </c>
      <c r="I244" s="2" t="s">
        <v>393</v>
      </c>
      <c r="J244" s="2" t="s">
        <v>392</v>
      </c>
      <c r="K244" s="2" t="s">
        <v>392</v>
      </c>
      <c r="L244" s="2" t="s">
        <v>391</v>
      </c>
      <c r="M244" s="2" t="s">
        <v>391</v>
      </c>
    </row>
    <row r="245" spans="1:13" x14ac:dyDescent="0.15">
      <c r="A245" s="2">
        <v>403031</v>
      </c>
      <c r="B245" s="2">
        <v>403</v>
      </c>
      <c r="C245" s="2">
        <v>3</v>
      </c>
      <c r="D245" s="2" t="s">
        <v>259</v>
      </c>
      <c r="E245" s="2">
        <v>6000</v>
      </c>
      <c r="F245" s="2" t="s">
        <v>332</v>
      </c>
      <c r="G245" s="2">
        <v>0</v>
      </c>
      <c r="K245" s="2" t="s">
        <v>392</v>
      </c>
      <c r="L245" s="2" t="s">
        <v>391</v>
      </c>
      <c r="M245" s="2" t="s">
        <v>391</v>
      </c>
    </row>
    <row r="246" spans="1:13" x14ac:dyDescent="0.15">
      <c r="A246" s="2">
        <v>403032</v>
      </c>
      <c r="B246" s="2">
        <v>403</v>
      </c>
      <c r="C246" s="2">
        <v>3</v>
      </c>
      <c r="D246" s="2" t="s">
        <v>264</v>
      </c>
      <c r="E246" s="2">
        <v>4000</v>
      </c>
      <c r="F246" s="2" t="s">
        <v>333</v>
      </c>
      <c r="G246" s="2">
        <v>0</v>
      </c>
      <c r="K246" s="2" t="s">
        <v>392</v>
      </c>
      <c r="L246" s="2" t="s">
        <v>391</v>
      </c>
      <c r="M246" s="2" t="s">
        <v>391</v>
      </c>
    </row>
    <row r="247" spans="1:13" x14ac:dyDescent="0.15">
      <c r="A247" s="2">
        <v>403041</v>
      </c>
      <c r="B247" s="2">
        <v>403</v>
      </c>
      <c r="C247" s="2">
        <v>4</v>
      </c>
      <c r="D247" s="2" t="s">
        <v>261</v>
      </c>
      <c r="E247" s="2">
        <v>6000</v>
      </c>
      <c r="F247" s="2" t="s">
        <v>332</v>
      </c>
      <c r="G247" s="2">
        <v>0</v>
      </c>
      <c r="K247" s="2" t="s">
        <v>392</v>
      </c>
      <c r="L247" s="2" t="s">
        <v>391</v>
      </c>
      <c r="M247" s="2" t="s">
        <v>391</v>
      </c>
    </row>
    <row r="248" spans="1:13" x14ac:dyDescent="0.15">
      <c r="A248" s="2">
        <v>403042</v>
      </c>
      <c r="B248" s="2">
        <v>403</v>
      </c>
      <c r="C248" s="2">
        <v>4</v>
      </c>
      <c r="D248" s="2" t="s">
        <v>267</v>
      </c>
      <c r="E248" s="2">
        <v>4000</v>
      </c>
      <c r="F248" s="2" t="s">
        <v>333</v>
      </c>
      <c r="G248" s="2">
        <v>0</v>
      </c>
      <c r="K248" s="2" t="s">
        <v>392</v>
      </c>
      <c r="L248" s="2" t="s">
        <v>391</v>
      </c>
      <c r="M248" s="2" t="s">
        <v>391</v>
      </c>
    </row>
    <row r="249" spans="1:13" x14ac:dyDescent="0.15">
      <c r="A249" s="2">
        <v>403051</v>
      </c>
      <c r="B249" s="2">
        <v>403</v>
      </c>
      <c r="C249" s="2">
        <v>5</v>
      </c>
      <c r="D249" s="2" t="s">
        <v>262</v>
      </c>
      <c r="E249" s="2">
        <v>6000</v>
      </c>
      <c r="F249" s="2" t="s">
        <v>332</v>
      </c>
      <c r="G249" s="2">
        <v>0</v>
      </c>
      <c r="K249" s="2" t="s">
        <v>392</v>
      </c>
      <c r="L249" s="2" t="s">
        <v>391</v>
      </c>
      <c r="M249" s="2" t="s">
        <v>391</v>
      </c>
    </row>
    <row r="250" spans="1:13" x14ac:dyDescent="0.15">
      <c r="A250" s="2">
        <v>403052</v>
      </c>
      <c r="B250" s="2">
        <v>403</v>
      </c>
      <c r="C250" s="2">
        <v>5</v>
      </c>
      <c r="D250" s="2" t="s">
        <v>269</v>
      </c>
      <c r="E250" s="2">
        <v>4000</v>
      </c>
      <c r="F250" s="2" t="s">
        <v>333</v>
      </c>
      <c r="G250" s="2">
        <v>0</v>
      </c>
      <c r="K250" s="2" t="s">
        <v>392</v>
      </c>
      <c r="L250" s="2" t="s">
        <v>391</v>
      </c>
      <c r="M250" s="2" t="s">
        <v>391</v>
      </c>
    </row>
    <row r="251" spans="1:13" x14ac:dyDescent="0.15">
      <c r="A251" s="2">
        <v>403061</v>
      </c>
      <c r="B251" s="2">
        <v>403</v>
      </c>
      <c r="C251" s="2">
        <v>6</v>
      </c>
      <c r="D251" s="2" t="s">
        <v>270</v>
      </c>
      <c r="E251" s="2">
        <v>6000</v>
      </c>
      <c r="F251" s="2" t="s">
        <v>334</v>
      </c>
      <c r="G251" s="2">
        <v>0</v>
      </c>
      <c r="K251" s="2" t="s">
        <v>392</v>
      </c>
      <c r="L251" s="2" t="s">
        <v>391</v>
      </c>
      <c r="M251" s="2" t="s">
        <v>391</v>
      </c>
    </row>
    <row r="252" spans="1:13" x14ac:dyDescent="0.15">
      <c r="A252" s="2">
        <v>403062</v>
      </c>
      <c r="B252" s="2">
        <v>403</v>
      </c>
      <c r="C252" s="2">
        <v>6</v>
      </c>
      <c r="D252" s="2" t="s">
        <v>274</v>
      </c>
      <c r="E252" s="2">
        <v>4000</v>
      </c>
      <c r="F252" s="2" t="s">
        <v>335</v>
      </c>
      <c r="G252" s="2">
        <v>0</v>
      </c>
      <c r="K252" s="2" t="s">
        <v>392</v>
      </c>
      <c r="L252" s="2" t="s">
        <v>391</v>
      </c>
      <c r="M252" s="2" t="s">
        <v>391</v>
      </c>
    </row>
    <row r="253" spans="1:13" x14ac:dyDescent="0.15">
      <c r="A253" s="2">
        <v>403071</v>
      </c>
      <c r="B253" s="2">
        <v>403</v>
      </c>
      <c r="C253" s="2">
        <v>7</v>
      </c>
      <c r="D253" s="2" t="s">
        <v>272</v>
      </c>
      <c r="E253" s="2">
        <v>6000</v>
      </c>
      <c r="F253" s="2" t="s">
        <v>334</v>
      </c>
      <c r="G253" s="2">
        <v>0</v>
      </c>
      <c r="K253" s="2" t="s">
        <v>392</v>
      </c>
      <c r="L253" s="2" t="s">
        <v>391</v>
      </c>
      <c r="M253" s="2" t="s">
        <v>391</v>
      </c>
    </row>
    <row r="254" spans="1:13" x14ac:dyDescent="0.15">
      <c r="A254" s="2">
        <v>403072</v>
      </c>
      <c r="B254" s="2">
        <v>403</v>
      </c>
      <c r="C254" s="2">
        <v>7</v>
      </c>
      <c r="D254" s="2" t="s">
        <v>276</v>
      </c>
      <c r="E254" s="2">
        <v>4000</v>
      </c>
      <c r="F254" s="2" t="s">
        <v>335</v>
      </c>
      <c r="G254" s="2">
        <v>0</v>
      </c>
      <c r="K254" s="2" t="s">
        <v>392</v>
      </c>
      <c r="L254" s="2" t="s">
        <v>391</v>
      </c>
      <c r="M254" s="2" t="s">
        <v>391</v>
      </c>
    </row>
    <row r="255" spans="1:13" x14ac:dyDescent="0.15">
      <c r="A255" s="2">
        <v>403081</v>
      </c>
      <c r="B255" s="2">
        <v>403</v>
      </c>
      <c r="C255" s="2">
        <v>8</v>
      </c>
      <c r="D255" s="2" t="s">
        <v>273</v>
      </c>
      <c r="E255" s="2">
        <v>6000</v>
      </c>
      <c r="F255" s="2" t="s">
        <v>334</v>
      </c>
      <c r="G255" s="2">
        <v>0</v>
      </c>
      <c r="K255" s="2" t="s">
        <v>392</v>
      </c>
      <c r="L255" s="2" t="s">
        <v>391</v>
      </c>
      <c r="M255" s="2" t="s">
        <v>391</v>
      </c>
    </row>
    <row r="256" spans="1:13" x14ac:dyDescent="0.15">
      <c r="A256" s="2">
        <v>403082</v>
      </c>
      <c r="B256" s="2">
        <v>403</v>
      </c>
      <c r="C256" s="2">
        <v>8</v>
      </c>
      <c r="D256" s="2" t="s">
        <v>277</v>
      </c>
      <c r="E256" s="2">
        <v>4000</v>
      </c>
      <c r="F256" s="2" t="s">
        <v>335</v>
      </c>
      <c r="G256" s="2">
        <v>0</v>
      </c>
      <c r="K256" s="2" t="s">
        <v>392</v>
      </c>
      <c r="L256" s="2" t="s">
        <v>391</v>
      </c>
      <c r="M256" s="2" t="s">
        <v>391</v>
      </c>
    </row>
    <row r="257" spans="1:13" x14ac:dyDescent="0.15">
      <c r="A257" s="2">
        <v>403091</v>
      </c>
      <c r="B257" s="2">
        <v>403</v>
      </c>
      <c r="C257" s="2">
        <v>9</v>
      </c>
      <c r="D257" s="2" t="s">
        <v>287</v>
      </c>
      <c r="E257" s="2">
        <v>10000</v>
      </c>
      <c r="F257" s="2" t="s">
        <v>336</v>
      </c>
      <c r="G257" s="2">
        <v>0</v>
      </c>
      <c r="K257" s="2" t="s">
        <v>392</v>
      </c>
      <c r="L257" s="2" t="s">
        <v>391</v>
      </c>
      <c r="M257" s="2" t="s">
        <v>391</v>
      </c>
    </row>
    <row r="258" spans="1:13" x14ac:dyDescent="0.15">
      <c r="A258" s="2">
        <v>403101</v>
      </c>
      <c r="B258" s="2">
        <v>403</v>
      </c>
      <c r="C258" s="2">
        <v>10</v>
      </c>
      <c r="D258" s="2" t="s">
        <v>289</v>
      </c>
      <c r="E258" s="2">
        <v>6000</v>
      </c>
      <c r="F258" s="2" t="s">
        <v>337</v>
      </c>
      <c r="G258" s="2">
        <v>0</v>
      </c>
      <c r="K258" s="2" t="s">
        <v>392</v>
      </c>
      <c r="L258" s="2" t="s">
        <v>391</v>
      </c>
      <c r="M258" s="2" t="s">
        <v>391</v>
      </c>
    </row>
    <row r="259" spans="1:13" x14ac:dyDescent="0.15">
      <c r="A259" s="2">
        <v>403102</v>
      </c>
      <c r="B259" s="2">
        <v>403</v>
      </c>
      <c r="C259" s="2">
        <v>10</v>
      </c>
      <c r="D259" s="2" t="s">
        <v>295</v>
      </c>
      <c r="E259" s="2">
        <v>4000</v>
      </c>
      <c r="F259" s="2" t="s">
        <v>338</v>
      </c>
      <c r="G259" s="2">
        <v>0</v>
      </c>
      <c r="K259" s="2" t="s">
        <v>392</v>
      </c>
      <c r="L259" s="2" t="s">
        <v>391</v>
      </c>
      <c r="M259" s="2" t="s">
        <v>391</v>
      </c>
    </row>
    <row r="260" spans="1:13" x14ac:dyDescent="0.15">
      <c r="A260" s="2">
        <v>403111</v>
      </c>
      <c r="B260" s="2">
        <v>403</v>
      </c>
      <c r="C260" s="2">
        <v>11</v>
      </c>
      <c r="D260" s="2" t="s">
        <v>291</v>
      </c>
      <c r="E260" s="2">
        <v>6000</v>
      </c>
      <c r="F260" s="2" t="s">
        <v>337</v>
      </c>
      <c r="G260" s="2">
        <v>0</v>
      </c>
      <c r="K260" s="2" t="s">
        <v>392</v>
      </c>
      <c r="L260" s="2" t="s">
        <v>391</v>
      </c>
      <c r="M260" s="2" t="s">
        <v>391</v>
      </c>
    </row>
    <row r="261" spans="1:13" x14ac:dyDescent="0.15">
      <c r="A261" s="2">
        <v>403112</v>
      </c>
      <c r="B261" s="2">
        <v>403</v>
      </c>
      <c r="C261" s="2">
        <v>11</v>
      </c>
      <c r="D261" s="2" t="s">
        <v>298</v>
      </c>
      <c r="E261" s="2">
        <v>4000</v>
      </c>
      <c r="F261" s="2" t="s">
        <v>338</v>
      </c>
      <c r="G261" s="2">
        <v>0</v>
      </c>
      <c r="K261" s="2" t="s">
        <v>392</v>
      </c>
      <c r="L261" s="2" t="s">
        <v>391</v>
      </c>
      <c r="M261" s="2" t="s">
        <v>391</v>
      </c>
    </row>
    <row r="262" spans="1:13" x14ac:dyDescent="0.15">
      <c r="A262" s="2">
        <v>403121</v>
      </c>
      <c r="B262" s="2">
        <v>403</v>
      </c>
      <c r="C262" s="2">
        <v>12</v>
      </c>
      <c r="D262" s="2" t="s">
        <v>292</v>
      </c>
      <c r="E262" s="2">
        <v>6000</v>
      </c>
      <c r="F262" s="2" t="s">
        <v>337</v>
      </c>
      <c r="G262" s="2">
        <v>0</v>
      </c>
      <c r="K262" s="2" t="s">
        <v>392</v>
      </c>
      <c r="L262" s="2" t="s">
        <v>391</v>
      </c>
      <c r="M262" s="2" t="s">
        <v>391</v>
      </c>
    </row>
    <row r="263" spans="1:13" x14ac:dyDescent="0.15">
      <c r="A263" s="2">
        <v>403122</v>
      </c>
      <c r="B263" s="2">
        <v>403</v>
      </c>
      <c r="C263" s="2">
        <v>12</v>
      </c>
      <c r="D263" s="2" t="s">
        <v>300</v>
      </c>
      <c r="E263" s="2">
        <v>4000</v>
      </c>
      <c r="F263" s="2" t="s">
        <v>338</v>
      </c>
      <c r="G263" s="2">
        <v>0</v>
      </c>
      <c r="K263" s="2" t="s">
        <v>392</v>
      </c>
      <c r="L263" s="2" t="s">
        <v>391</v>
      </c>
      <c r="M263" s="2" t="s">
        <v>391</v>
      </c>
    </row>
    <row r="264" spans="1:13" x14ac:dyDescent="0.15">
      <c r="A264" s="2">
        <v>403131</v>
      </c>
      <c r="B264" s="2">
        <v>403</v>
      </c>
      <c r="C264" s="2">
        <v>13</v>
      </c>
      <c r="D264" s="2" t="s">
        <v>302</v>
      </c>
      <c r="E264" s="2">
        <v>6000</v>
      </c>
      <c r="F264" s="2" t="s">
        <v>339</v>
      </c>
      <c r="G264" s="2">
        <v>0</v>
      </c>
      <c r="K264" s="2" t="s">
        <v>392</v>
      </c>
      <c r="L264" s="2" t="s">
        <v>391</v>
      </c>
      <c r="M264" s="2" t="s">
        <v>391</v>
      </c>
    </row>
    <row r="265" spans="1:13" x14ac:dyDescent="0.15">
      <c r="A265" s="2">
        <v>403132</v>
      </c>
      <c r="B265" s="2">
        <v>403</v>
      </c>
      <c r="C265" s="2">
        <v>13</v>
      </c>
      <c r="D265" s="2" t="s">
        <v>306</v>
      </c>
      <c r="E265" s="2">
        <v>4000</v>
      </c>
      <c r="F265" s="2" t="s">
        <v>340</v>
      </c>
      <c r="G265" s="2">
        <v>0</v>
      </c>
      <c r="K265" s="2" t="s">
        <v>392</v>
      </c>
      <c r="L265" s="2" t="s">
        <v>391</v>
      </c>
      <c r="M265" s="2" t="s">
        <v>391</v>
      </c>
    </row>
    <row r="266" spans="1:13" x14ac:dyDescent="0.15">
      <c r="A266" s="2">
        <v>403141</v>
      </c>
      <c r="B266" s="2">
        <v>403</v>
      </c>
      <c r="C266" s="2">
        <v>14</v>
      </c>
      <c r="D266" s="2" t="s">
        <v>304</v>
      </c>
      <c r="E266" s="2">
        <v>6000</v>
      </c>
      <c r="F266" s="2" t="s">
        <v>339</v>
      </c>
      <c r="G266" s="2">
        <v>0</v>
      </c>
      <c r="K266" s="2" t="s">
        <v>392</v>
      </c>
      <c r="L266" s="2" t="s">
        <v>391</v>
      </c>
      <c r="M266" s="2" t="s">
        <v>391</v>
      </c>
    </row>
    <row r="267" spans="1:13" x14ac:dyDescent="0.15">
      <c r="A267" s="2">
        <v>403142</v>
      </c>
      <c r="B267" s="2">
        <v>403</v>
      </c>
      <c r="C267" s="2">
        <v>14</v>
      </c>
      <c r="D267" s="2" t="s">
        <v>308</v>
      </c>
      <c r="E267" s="2">
        <v>4000</v>
      </c>
      <c r="F267" s="2" t="s">
        <v>340</v>
      </c>
      <c r="G267" s="2">
        <v>0</v>
      </c>
      <c r="K267" s="2" t="s">
        <v>392</v>
      </c>
      <c r="L267" s="2" t="s">
        <v>391</v>
      </c>
      <c r="M267" s="2" t="s">
        <v>391</v>
      </c>
    </row>
    <row r="268" spans="1:13" x14ac:dyDescent="0.15">
      <c r="A268" s="2">
        <v>403151</v>
      </c>
      <c r="B268" s="2">
        <v>403</v>
      </c>
      <c r="C268" s="2">
        <v>15</v>
      </c>
      <c r="D268" s="2" t="s">
        <v>305</v>
      </c>
      <c r="E268" s="2">
        <v>6000</v>
      </c>
      <c r="F268" s="2" t="s">
        <v>339</v>
      </c>
      <c r="G268" s="2">
        <v>0</v>
      </c>
      <c r="K268" s="2" t="s">
        <v>392</v>
      </c>
      <c r="L268" s="2" t="s">
        <v>391</v>
      </c>
      <c r="M268" s="2" t="s">
        <v>391</v>
      </c>
    </row>
    <row r="269" spans="1:13" x14ac:dyDescent="0.15">
      <c r="A269" s="2">
        <v>403152</v>
      </c>
      <c r="B269" s="2">
        <v>403</v>
      </c>
      <c r="C269" s="2">
        <v>15</v>
      </c>
      <c r="D269" s="2" t="s">
        <v>309</v>
      </c>
      <c r="E269" s="2">
        <v>4000</v>
      </c>
      <c r="F269" s="2" t="s">
        <v>340</v>
      </c>
      <c r="G269" s="2">
        <v>0</v>
      </c>
      <c r="K269" s="2" t="s">
        <v>392</v>
      </c>
      <c r="L269" s="2" t="s">
        <v>391</v>
      </c>
      <c r="M269" s="2" t="s">
        <v>391</v>
      </c>
    </row>
    <row r="270" spans="1:13" x14ac:dyDescent="0.15">
      <c r="A270" s="2">
        <v>404011</v>
      </c>
      <c r="B270" s="2">
        <v>404</v>
      </c>
      <c r="C270" s="2">
        <v>1</v>
      </c>
      <c r="D270" s="2" t="s">
        <v>329</v>
      </c>
      <c r="E270" s="2">
        <v>6000</v>
      </c>
      <c r="F270" s="2" t="s">
        <v>330</v>
      </c>
      <c r="G270" s="2">
        <v>1</v>
      </c>
      <c r="H270" s="2">
        <v>8000</v>
      </c>
      <c r="J270" s="2" t="s">
        <v>392</v>
      </c>
      <c r="K270" s="2" t="s">
        <v>392</v>
      </c>
      <c r="L270" s="2" t="s">
        <v>391</v>
      </c>
      <c r="M270" s="2" t="s">
        <v>391</v>
      </c>
    </row>
    <row r="271" spans="1:13" x14ac:dyDescent="0.15">
      <c r="A271" s="2">
        <v>404012</v>
      </c>
      <c r="B271" s="2">
        <v>404</v>
      </c>
      <c r="C271" s="2">
        <v>1</v>
      </c>
      <c r="D271" s="2" t="s">
        <v>344</v>
      </c>
      <c r="E271" s="2">
        <v>4000</v>
      </c>
      <c r="F271" s="2" t="s">
        <v>345</v>
      </c>
      <c r="G271" s="2">
        <v>1</v>
      </c>
      <c r="H271" s="2">
        <v>8000</v>
      </c>
      <c r="J271" s="2" t="s">
        <v>392</v>
      </c>
      <c r="K271" s="2" t="s">
        <v>392</v>
      </c>
      <c r="L271" s="2" t="s">
        <v>391</v>
      </c>
      <c r="M271" s="2" t="s">
        <v>391</v>
      </c>
    </row>
    <row r="272" spans="1:13" x14ac:dyDescent="0.15">
      <c r="A272" s="2">
        <v>404021</v>
      </c>
      <c r="B272" s="2">
        <v>404</v>
      </c>
      <c r="C272" s="2">
        <v>2</v>
      </c>
      <c r="D272" s="2" t="s">
        <v>257</v>
      </c>
      <c r="E272" s="2">
        <v>10000</v>
      </c>
      <c r="F272" s="2" t="s">
        <v>331</v>
      </c>
      <c r="G272" s="2">
        <v>2</v>
      </c>
      <c r="I272" s="2" t="s">
        <v>393</v>
      </c>
      <c r="J272" s="2" t="s">
        <v>392</v>
      </c>
      <c r="K272" s="2" t="s">
        <v>392</v>
      </c>
      <c r="L272" s="2" t="s">
        <v>391</v>
      </c>
      <c r="M272" s="2" t="s">
        <v>391</v>
      </c>
    </row>
    <row r="273" spans="1:13" x14ac:dyDescent="0.15">
      <c r="A273" s="2">
        <v>404031</v>
      </c>
      <c r="B273" s="2">
        <v>404</v>
      </c>
      <c r="C273" s="2">
        <v>3</v>
      </c>
      <c r="D273" s="2" t="s">
        <v>264</v>
      </c>
      <c r="E273" s="2">
        <v>6000</v>
      </c>
      <c r="F273" s="2" t="s">
        <v>333</v>
      </c>
      <c r="G273" s="2">
        <v>0</v>
      </c>
      <c r="K273" s="2" t="s">
        <v>392</v>
      </c>
      <c r="L273" s="2" t="s">
        <v>391</v>
      </c>
      <c r="M273" s="2" t="s">
        <v>391</v>
      </c>
    </row>
    <row r="274" spans="1:13" x14ac:dyDescent="0.15">
      <c r="A274" s="2">
        <v>404032</v>
      </c>
      <c r="B274" s="2">
        <v>404</v>
      </c>
      <c r="C274" s="2">
        <v>3</v>
      </c>
      <c r="D274" s="2" t="s">
        <v>270</v>
      </c>
      <c r="E274" s="2">
        <v>4000</v>
      </c>
      <c r="F274" s="2" t="s">
        <v>334</v>
      </c>
      <c r="G274" s="2">
        <v>0</v>
      </c>
      <c r="K274" s="2" t="s">
        <v>392</v>
      </c>
      <c r="L274" s="2" t="s">
        <v>391</v>
      </c>
      <c r="M274" s="2" t="s">
        <v>391</v>
      </c>
    </row>
    <row r="275" spans="1:13" x14ac:dyDescent="0.15">
      <c r="A275" s="2">
        <v>404041</v>
      </c>
      <c r="B275" s="2">
        <v>404</v>
      </c>
      <c r="C275" s="2">
        <v>4</v>
      </c>
      <c r="D275" s="2" t="s">
        <v>267</v>
      </c>
      <c r="E275" s="2">
        <v>6000</v>
      </c>
      <c r="F275" s="2" t="s">
        <v>333</v>
      </c>
      <c r="G275" s="2">
        <v>0</v>
      </c>
      <c r="K275" s="2" t="s">
        <v>392</v>
      </c>
      <c r="L275" s="2" t="s">
        <v>391</v>
      </c>
      <c r="M275" s="2" t="s">
        <v>391</v>
      </c>
    </row>
    <row r="276" spans="1:13" x14ac:dyDescent="0.15">
      <c r="A276" s="2">
        <v>404042</v>
      </c>
      <c r="B276" s="2">
        <v>404</v>
      </c>
      <c r="C276" s="2">
        <v>4</v>
      </c>
      <c r="D276" s="2" t="s">
        <v>272</v>
      </c>
      <c r="E276" s="2">
        <v>4000</v>
      </c>
      <c r="F276" s="2" t="s">
        <v>334</v>
      </c>
      <c r="G276" s="2">
        <v>0</v>
      </c>
      <c r="K276" s="2" t="s">
        <v>392</v>
      </c>
      <c r="L276" s="2" t="s">
        <v>391</v>
      </c>
      <c r="M276" s="2" t="s">
        <v>391</v>
      </c>
    </row>
    <row r="277" spans="1:13" x14ac:dyDescent="0.15">
      <c r="A277" s="2">
        <v>404051</v>
      </c>
      <c r="B277" s="2">
        <v>404</v>
      </c>
      <c r="C277" s="2">
        <v>5</v>
      </c>
      <c r="D277" s="2" t="s">
        <v>269</v>
      </c>
      <c r="E277" s="2">
        <v>6000</v>
      </c>
      <c r="F277" s="2" t="s">
        <v>333</v>
      </c>
      <c r="G277" s="2">
        <v>0</v>
      </c>
      <c r="K277" s="2" t="s">
        <v>392</v>
      </c>
      <c r="L277" s="2" t="s">
        <v>391</v>
      </c>
      <c r="M277" s="2" t="s">
        <v>391</v>
      </c>
    </row>
    <row r="278" spans="1:13" x14ac:dyDescent="0.15">
      <c r="A278" s="2">
        <v>404052</v>
      </c>
      <c r="B278" s="2">
        <v>404</v>
      </c>
      <c r="C278" s="2">
        <v>5</v>
      </c>
      <c r="D278" s="2" t="s">
        <v>273</v>
      </c>
      <c r="E278" s="2">
        <v>4000</v>
      </c>
      <c r="F278" s="2" t="s">
        <v>334</v>
      </c>
      <c r="G278" s="2">
        <v>0</v>
      </c>
      <c r="K278" s="2" t="s">
        <v>392</v>
      </c>
      <c r="L278" s="2" t="s">
        <v>391</v>
      </c>
      <c r="M278" s="2" t="s">
        <v>391</v>
      </c>
    </row>
    <row r="279" spans="1:13" x14ac:dyDescent="0.15">
      <c r="A279" s="2">
        <v>404061</v>
      </c>
      <c r="B279" s="2">
        <v>404</v>
      </c>
      <c r="C279" s="2">
        <v>6</v>
      </c>
      <c r="D279" s="2" t="s">
        <v>274</v>
      </c>
      <c r="E279" s="2">
        <v>6000</v>
      </c>
      <c r="F279" s="2" t="s">
        <v>335</v>
      </c>
      <c r="G279" s="2">
        <v>0</v>
      </c>
      <c r="K279" s="2" t="s">
        <v>392</v>
      </c>
      <c r="L279" s="2" t="s">
        <v>391</v>
      </c>
      <c r="M279" s="2" t="s">
        <v>391</v>
      </c>
    </row>
    <row r="280" spans="1:13" x14ac:dyDescent="0.15">
      <c r="A280" s="2">
        <v>404062</v>
      </c>
      <c r="B280" s="2">
        <v>404</v>
      </c>
      <c r="C280" s="2">
        <v>6</v>
      </c>
      <c r="D280" s="2" t="s">
        <v>278</v>
      </c>
      <c r="E280" s="2">
        <v>4000</v>
      </c>
      <c r="F280" s="2" t="s">
        <v>341</v>
      </c>
      <c r="G280" s="2">
        <v>0</v>
      </c>
      <c r="K280" s="2" t="s">
        <v>392</v>
      </c>
      <c r="L280" s="2" t="s">
        <v>391</v>
      </c>
      <c r="M280" s="2" t="s">
        <v>391</v>
      </c>
    </row>
    <row r="281" spans="1:13" x14ac:dyDescent="0.15">
      <c r="A281" s="2">
        <v>404071</v>
      </c>
      <c r="B281" s="2">
        <v>404</v>
      </c>
      <c r="C281" s="2">
        <v>7</v>
      </c>
      <c r="D281" s="2" t="s">
        <v>276</v>
      </c>
      <c r="E281" s="2">
        <v>6000</v>
      </c>
      <c r="F281" s="2" t="s">
        <v>335</v>
      </c>
      <c r="G281" s="2">
        <v>0</v>
      </c>
      <c r="K281" s="2" t="s">
        <v>392</v>
      </c>
      <c r="L281" s="2" t="s">
        <v>391</v>
      </c>
      <c r="M281" s="2" t="s">
        <v>391</v>
      </c>
    </row>
    <row r="282" spans="1:13" x14ac:dyDescent="0.15">
      <c r="A282" s="2">
        <v>404072</v>
      </c>
      <c r="B282" s="2">
        <v>404</v>
      </c>
      <c r="C282" s="2">
        <v>7</v>
      </c>
      <c r="D282" s="2" t="s">
        <v>279</v>
      </c>
      <c r="E282" s="2">
        <v>4000</v>
      </c>
      <c r="F282" s="2" t="s">
        <v>341</v>
      </c>
      <c r="G282" s="2">
        <v>0</v>
      </c>
      <c r="K282" s="2" t="s">
        <v>392</v>
      </c>
      <c r="L282" s="2" t="s">
        <v>391</v>
      </c>
      <c r="M282" s="2" t="s">
        <v>391</v>
      </c>
    </row>
    <row r="283" spans="1:13" x14ac:dyDescent="0.15">
      <c r="A283" s="2">
        <v>404081</v>
      </c>
      <c r="B283" s="2">
        <v>404</v>
      </c>
      <c r="C283" s="2">
        <v>8</v>
      </c>
      <c r="D283" s="2" t="s">
        <v>277</v>
      </c>
      <c r="E283" s="2">
        <v>6000</v>
      </c>
      <c r="F283" s="2" t="s">
        <v>335</v>
      </c>
      <c r="G283" s="2">
        <v>0</v>
      </c>
      <c r="K283" s="2" t="s">
        <v>392</v>
      </c>
      <c r="L283" s="2" t="s">
        <v>391</v>
      </c>
      <c r="M283" s="2" t="s">
        <v>391</v>
      </c>
    </row>
    <row r="284" spans="1:13" x14ac:dyDescent="0.15">
      <c r="A284" s="2">
        <v>404082</v>
      </c>
      <c r="B284" s="2">
        <v>404</v>
      </c>
      <c r="C284" s="2">
        <v>8</v>
      </c>
      <c r="D284" s="2" t="s">
        <v>280</v>
      </c>
      <c r="E284" s="2">
        <v>4000</v>
      </c>
      <c r="F284" s="2" t="s">
        <v>341</v>
      </c>
      <c r="G284" s="2">
        <v>0</v>
      </c>
      <c r="K284" s="2" t="s">
        <v>392</v>
      </c>
      <c r="L284" s="2" t="s">
        <v>391</v>
      </c>
      <c r="M284" s="2" t="s">
        <v>391</v>
      </c>
    </row>
    <row r="285" spans="1:13" x14ac:dyDescent="0.15">
      <c r="A285" s="2">
        <v>404091</v>
      </c>
      <c r="B285" s="2">
        <v>404</v>
      </c>
      <c r="C285" s="2">
        <v>9</v>
      </c>
      <c r="D285" s="2" t="s">
        <v>287</v>
      </c>
      <c r="E285" s="2">
        <v>10000</v>
      </c>
      <c r="F285" s="2" t="s">
        <v>336</v>
      </c>
      <c r="G285" s="2">
        <v>0</v>
      </c>
      <c r="K285" s="2" t="s">
        <v>392</v>
      </c>
      <c r="L285" s="2" t="s">
        <v>391</v>
      </c>
      <c r="M285" s="2" t="s">
        <v>391</v>
      </c>
    </row>
    <row r="286" spans="1:13" x14ac:dyDescent="0.15">
      <c r="A286" s="2">
        <v>404101</v>
      </c>
      <c r="B286" s="2">
        <v>404</v>
      </c>
      <c r="C286" s="2">
        <v>10</v>
      </c>
      <c r="D286" s="2" t="s">
        <v>295</v>
      </c>
      <c r="E286" s="2">
        <v>6000</v>
      </c>
      <c r="F286" s="2" t="s">
        <v>338</v>
      </c>
      <c r="G286" s="2">
        <v>0</v>
      </c>
      <c r="K286" s="2" t="s">
        <v>392</v>
      </c>
      <c r="L286" s="2" t="s">
        <v>391</v>
      </c>
      <c r="M286" s="2" t="s">
        <v>391</v>
      </c>
    </row>
    <row r="287" spans="1:13" x14ac:dyDescent="0.15">
      <c r="A287" s="2">
        <v>404102</v>
      </c>
      <c r="B287" s="2">
        <v>404</v>
      </c>
      <c r="C287" s="2">
        <v>10</v>
      </c>
      <c r="D287" s="2" t="s">
        <v>302</v>
      </c>
      <c r="E287" s="2">
        <v>4000</v>
      </c>
      <c r="F287" s="2" t="s">
        <v>339</v>
      </c>
      <c r="G287" s="2">
        <v>0</v>
      </c>
      <c r="K287" s="2" t="s">
        <v>392</v>
      </c>
      <c r="L287" s="2" t="s">
        <v>391</v>
      </c>
      <c r="M287" s="2" t="s">
        <v>391</v>
      </c>
    </row>
    <row r="288" spans="1:13" x14ac:dyDescent="0.15">
      <c r="A288" s="2">
        <v>404111</v>
      </c>
      <c r="B288" s="2">
        <v>404</v>
      </c>
      <c r="C288" s="2">
        <v>11</v>
      </c>
      <c r="D288" s="2" t="s">
        <v>298</v>
      </c>
      <c r="E288" s="2">
        <v>6000</v>
      </c>
      <c r="F288" s="2" t="s">
        <v>338</v>
      </c>
      <c r="G288" s="2">
        <v>0</v>
      </c>
      <c r="K288" s="2" t="s">
        <v>392</v>
      </c>
      <c r="L288" s="2" t="s">
        <v>391</v>
      </c>
      <c r="M288" s="2" t="s">
        <v>391</v>
      </c>
    </row>
    <row r="289" spans="1:13" x14ac:dyDescent="0.15">
      <c r="A289" s="2">
        <v>404112</v>
      </c>
      <c r="B289" s="2">
        <v>404</v>
      </c>
      <c r="C289" s="2">
        <v>11</v>
      </c>
      <c r="D289" s="2" t="s">
        <v>304</v>
      </c>
      <c r="E289" s="2">
        <v>4000</v>
      </c>
      <c r="F289" s="2" t="s">
        <v>339</v>
      </c>
      <c r="G289" s="2">
        <v>0</v>
      </c>
      <c r="K289" s="2" t="s">
        <v>392</v>
      </c>
      <c r="L289" s="2" t="s">
        <v>391</v>
      </c>
      <c r="M289" s="2" t="s">
        <v>391</v>
      </c>
    </row>
    <row r="290" spans="1:13" x14ac:dyDescent="0.15">
      <c r="A290" s="2">
        <v>404121</v>
      </c>
      <c r="B290" s="2">
        <v>404</v>
      </c>
      <c r="C290" s="2">
        <v>12</v>
      </c>
      <c r="D290" s="2" t="s">
        <v>300</v>
      </c>
      <c r="E290" s="2">
        <v>6000</v>
      </c>
      <c r="F290" s="2" t="s">
        <v>338</v>
      </c>
      <c r="G290" s="2">
        <v>0</v>
      </c>
      <c r="K290" s="2" t="s">
        <v>392</v>
      </c>
      <c r="L290" s="2" t="s">
        <v>391</v>
      </c>
      <c r="M290" s="2" t="s">
        <v>391</v>
      </c>
    </row>
    <row r="291" spans="1:13" x14ac:dyDescent="0.15">
      <c r="A291" s="2">
        <v>404122</v>
      </c>
      <c r="B291" s="2">
        <v>404</v>
      </c>
      <c r="C291" s="2">
        <v>12</v>
      </c>
      <c r="D291" s="2" t="s">
        <v>305</v>
      </c>
      <c r="E291" s="2">
        <v>4000</v>
      </c>
      <c r="F291" s="2" t="s">
        <v>339</v>
      </c>
      <c r="G291" s="2">
        <v>0</v>
      </c>
      <c r="K291" s="2" t="s">
        <v>392</v>
      </c>
      <c r="L291" s="2" t="s">
        <v>391</v>
      </c>
      <c r="M291" s="2" t="s">
        <v>391</v>
      </c>
    </row>
    <row r="292" spans="1:13" x14ac:dyDescent="0.15">
      <c r="A292" s="2">
        <v>404131</v>
      </c>
      <c r="B292" s="2">
        <v>404</v>
      </c>
      <c r="C292" s="2">
        <v>13</v>
      </c>
      <c r="D292" s="2" t="s">
        <v>306</v>
      </c>
      <c r="E292" s="2">
        <v>3000</v>
      </c>
      <c r="F292" s="2" t="s">
        <v>340</v>
      </c>
      <c r="G292" s="2">
        <v>0</v>
      </c>
      <c r="K292" s="2" t="s">
        <v>392</v>
      </c>
      <c r="L292" s="2" t="s">
        <v>391</v>
      </c>
      <c r="M292" s="2" t="s">
        <v>391</v>
      </c>
    </row>
    <row r="293" spans="1:13" x14ac:dyDescent="0.15">
      <c r="A293" s="2">
        <v>404132</v>
      </c>
      <c r="B293" s="2">
        <v>404</v>
      </c>
      <c r="C293" s="2">
        <v>13</v>
      </c>
      <c r="D293" s="2" t="s">
        <v>310</v>
      </c>
      <c r="E293" s="2">
        <v>4000</v>
      </c>
      <c r="F293" s="2" t="s">
        <v>342</v>
      </c>
      <c r="G293" s="2">
        <v>0</v>
      </c>
      <c r="K293" s="2" t="s">
        <v>392</v>
      </c>
      <c r="L293" s="2" t="s">
        <v>391</v>
      </c>
      <c r="M293" s="2" t="s">
        <v>391</v>
      </c>
    </row>
    <row r="294" spans="1:13" x14ac:dyDescent="0.15">
      <c r="A294" s="2">
        <v>404133</v>
      </c>
      <c r="B294" s="2">
        <v>404</v>
      </c>
      <c r="C294" s="2">
        <v>13</v>
      </c>
      <c r="D294" s="2" t="s">
        <v>314</v>
      </c>
      <c r="E294" s="2">
        <v>3000</v>
      </c>
      <c r="F294" s="2" t="s">
        <v>343</v>
      </c>
      <c r="G294" s="2">
        <v>0</v>
      </c>
      <c r="K294" s="2" t="s">
        <v>392</v>
      </c>
      <c r="L294" s="2" t="s">
        <v>391</v>
      </c>
      <c r="M294" s="2" t="s">
        <v>391</v>
      </c>
    </row>
    <row r="295" spans="1:13" x14ac:dyDescent="0.15">
      <c r="A295" s="2">
        <v>404141</v>
      </c>
      <c r="B295" s="2">
        <v>404</v>
      </c>
      <c r="C295" s="2">
        <v>14</v>
      </c>
      <c r="D295" s="2" t="s">
        <v>308</v>
      </c>
      <c r="E295" s="2">
        <v>3000</v>
      </c>
      <c r="F295" s="2" t="s">
        <v>340</v>
      </c>
      <c r="G295" s="2">
        <v>0</v>
      </c>
      <c r="K295" s="2" t="s">
        <v>392</v>
      </c>
      <c r="L295" s="2" t="s">
        <v>391</v>
      </c>
      <c r="M295" s="2" t="s">
        <v>391</v>
      </c>
    </row>
    <row r="296" spans="1:13" x14ac:dyDescent="0.15">
      <c r="A296" s="2">
        <v>404142</v>
      </c>
      <c r="B296" s="2">
        <v>404</v>
      </c>
      <c r="C296" s="2">
        <v>14</v>
      </c>
      <c r="D296" s="2" t="s">
        <v>312</v>
      </c>
      <c r="E296" s="2">
        <v>4000</v>
      </c>
      <c r="F296" s="2" t="s">
        <v>342</v>
      </c>
      <c r="G296" s="2">
        <v>0</v>
      </c>
      <c r="K296" s="2" t="s">
        <v>392</v>
      </c>
      <c r="L296" s="2" t="s">
        <v>391</v>
      </c>
      <c r="M296" s="2" t="s">
        <v>391</v>
      </c>
    </row>
    <row r="297" spans="1:13" x14ac:dyDescent="0.15">
      <c r="A297" s="2">
        <v>404143</v>
      </c>
      <c r="B297" s="2">
        <v>404</v>
      </c>
      <c r="C297" s="2">
        <v>14</v>
      </c>
      <c r="D297" s="2" t="s">
        <v>316</v>
      </c>
      <c r="E297" s="2">
        <v>3000</v>
      </c>
      <c r="F297" s="2" t="s">
        <v>343</v>
      </c>
      <c r="G297" s="2">
        <v>0</v>
      </c>
      <c r="K297" s="2" t="s">
        <v>392</v>
      </c>
      <c r="L297" s="2" t="s">
        <v>391</v>
      </c>
      <c r="M297" s="2" t="s">
        <v>391</v>
      </c>
    </row>
    <row r="298" spans="1:13" x14ac:dyDescent="0.15">
      <c r="A298" s="2">
        <v>404151</v>
      </c>
      <c r="B298" s="2">
        <v>404</v>
      </c>
      <c r="C298" s="2">
        <v>15</v>
      </c>
      <c r="D298" s="2" t="s">
        <v>309</v>
      </c>
      <c r="E298" s="2">
        <v>3000</v>
      </c>
      <c r="F298" s="2" t="s">
        <v>340</v>
      </c>
      <c r="G298" s="2">
        <v>0</v>
      </c>
      <c r="K298" s="2" t="s">
        <v>392</v>
      </c>
      <c r="L298" s="2" t="s">
        <v>391</v>
      </c>
      <c r="M298" s="2" t="s">
        <v>391</v>
      </c>
    </row>
    <row r="299" spans="1:13" x14ac:dyDescent="0.15">
      <c r="A299" s="2">
        <v>404152</v>
      </c>
      <c r="B299" s="2">
        <v>404</v>
      </c>
      <c r="C299" s="2">
        <v>15</v>
      </c>
      <c r="D299" s="2" t="s">
        <v>313</v>
      </c>
      <c r="E299" s="2">
        <v>4000</v>
      </c>
      <c r="F299" s="2" t="s">
        <v>342</v>
      </c>
      <c r="G299" s="2">
        <v>0</v>
      </c>
      <c r="K299" s="2" t="s">
        <v>392</v>
      </c>
      <c r="L299" s="2" t="s">
        <v>391</v>
      </c>
      <c r="M299" s="2" t="s">
        <v>391</v>
      </c>
    </row>
    <row r="300" spans="1:13" x14ac:dyDescent="0.15">
      <c r="A300" s="2">
        <v>404153</v>
      </c>
      <c r="B300" s="2">
        <v>404</v>
      </c>
      <c r="C300" s="2">
        <v>15</v>
      </c>
      <c r="D300" s="2" t="s">
        <v>317</v>
      </c>
      <c r="E300" s="2">
        <v>3000</v>
      </c>
      <c r="F300" s="2" t="s">
        <v>343</v>
      </c>
      <c r="G300" s="2">
        <v>0</v>
      </c>
      <c r="K300" s="2" t="s">
        <v>392</v>
      </c>
      <c r="L300" s="2" t="s">
        <v>391</v>
      </c>
      <c r="M300" s="2" t="s">
        <v>391</v>
      </c>
    </row>
    <row r="301" spans="1:13" x14ac:dyDescent="0.15">
      <c r="A301" s="2">
        <v>601011</v>
      </c>
      <c r="B301" s="2">
        <v>601</v>
      </c>
      <c r="C301" s="2">
        <v>1</v>
      </c>
      <c r="D301" s="2" t="s">
        <v>329</v>
      </c>
      <c r="E301" s="2">
        <v>10000</v>
      </c>
      <c r="F301" s="2" t="s">
        <v>346</v>
      </c>
      <c r="G301" s="2">
        <v>0</v>
      </c>
      <c r="K301" s="2" t="s">
        <v>392</v>
      </c>
      <c r="L301" s="2" t="s">
        <v>391</v>
      </c>
      <c r="M301" s="2" t="s">
        <v>391</v>
      </c>
    </row>
    <row r="302" spans="1:13" x14ac:dyDescent="0.15">
      <c r="A302" s="2">
        <v>601021</v>
      </c>
      <c r="B302" s="2">
        <v>601</v>
      </c>
      <c r="C302" s="2">
        <v>2</v>
      </c>
      <c r="D302" s="2" t="s">
        <v>347</v>
      </c>
      <c r="E302" s="2">
        <v>10000</v>
      </c>
      <c r="F302" s="2" t="s">
        <v>346</v>
      </c>
      <c r="G302" s="2">
        <v>0</v>
      </c>
      <c r="K302" s="2" t="s">
        <v>392</v>
      </c>
      <c r="L302" s="2" t="s">
        <v>391</v>
      </c>
      <c r="M302" s="2" t="s">
        <v>391</v>
      </c>
    </row>
    <row r="303" spans="1:13" x14ac:dyDescent="0.15">
      <c r="A303" s="2">
        <v>601031</v>
      </c>
      <c r="B303" s="2">
        <v>601</v>
      </c>
      <c r="C303" s="2">
        <v>3</v>
      </c>
      <c r="D303" s="2" t="s">
        <v>348</v>
      </c>
      <c r="E303" s="2">
        <v>10000</v>
      </c>
      <c r="F303" s="2" t="s">
        <v>346</v>
      </c>
      <c r="G303" s="2">
        <v>0</v>
      </c>
      <c r="K303" s="2" t="s">
        <v>392</v>
      </c>
      <c r="L303" s="2" t="s">
        <v>391</v>
      </c>
      <c r="M303" s="2" t="s">
        <v>391</v>
      </c>
    </row>
    <row r="304" spans="1:13" x14ac:dyDescent="0.15">
      <c r="A304" s="2">
        <v>601041</v>
      </c>
      <c r="B304" s="2">
        <v>601</v>
      </c>
      <c r="C304" s="2">
        <v>4</v>
      </c>
      <c r="D304" s="2" t="s">
        <v>349</v>
      </c>
      <c r="E304" s="2">
        <v>10000</v>
      </c>
      <c r="F304" s="2" t="s">
        <v>346</v>
      </c>
      <c r="G304" s="2">
        <v>0</v>
      </c>
      <c r="K304" s="2" t="s">
        <v>392</v>
      </c>
      <c r="L304" s="2" t="s">
        <v>391</v>
      </c>
      <c r="M304" s="2" t="s">
        <v>391</v>
      </c>
    </row>
    <row r="305" spans="1:13" x14ac:dyDescent="0.15">
      <c r="A305" s="2">
        <v>601051</v>
      </c>
      <c r="B305" s="2">
        <v>601</v>
      </c>
      <c r="C305" s="2">
        <v>5</v>
      </c>
      <c r="D305" s="2" t="s">
        <v>350</v>
      </c>
      <c r="E305" s="2">
        <v>10000</v>
      </c>
      <c r="F305" s="2" t="s">
        <v>346</v>
      </c>
      <c r="G305" s="2">
        <v>0</v>
      </c>
      <c r="K305" s="2" t="s">
        <v>392</v>
      </c>
      <c r="L305" s="2" t="s">
        <v>391</v>
      </c>
      <c r="M305" s="2" t="s">
        <v>391</v>
      </c>
    </row>
    <row r="306" spans="1:13" x14ac:dyDescent="0.15">
      <c r="A306" s="2">
        <v>601061</v>
      </c>
      <c r="B306" s="2">
        <v>601</v>
      </c>
      <c r="C306" s="2">
        <v>6</v>
      </c>
      <c r="D306" s="2" t="s">
        <v>351</v>
      </c>
      <c r="E306" s="2">
        <v>10000</v>
      </c>
      <c r="F306" s="2" t="s">
        <v>346</v>
      </c>
      <c r="G306" s="2">
        <v>0</v>
      </c>
      <c r="K306" s="2" t="s">
        <v>392</v>
      </c>
      <c r="L306" s="2" t="s">
        <v>391</v>
      </c>
      <c r="M306" s="2" t="s">
        <v>391</v>
      </c>
    </row>
    <row r="307" spans="1:13" x14ac:dyDescent="0.15">
      <c r="A307" s="2">
        <v>601071</v>
      </c>
      <c r="B307" s="2">
        <v>601</v>
      </c>
      <c r="C307" s="2">
        <v>7</v>
      </c>
      <c r="D307" s="2" t="s">
        <v>352</v>
      </c>
      <c r="E307" s="2">
        <v>10000</v>
      </c>
      <c r="F307" s="2" t="s">
        <v>346</v>
      </c>
      <c r="G307" s="2">
        <v>0</v>
      </c>
      <c r="K307" s="2" t="s">
        <v>392</v>
      </c>
      <c r="L307" s="2" t="s">
        <v>391</v>
      </c>
      <c r="M307" s="2" t="s">
        <v>391</v>
      </c>
    </row>
    <row r="308" spans="1:13" x14ac:dyDescent="0.15">
      <c r="A308" s="2">
        <v>601081</v>
      </c>
      <c r="B308" s="2">
        <v>601</v>
      </c>
      <c r="C308" s="2">
        <v>8</v>
      </c>
      <c r="D308" s="2" t="s">
        <v>353</v>
      </c>
      <c r="E308" s="2">
        <v>10000</v>
      </c>
      <c r="F308" s="2" t="s">
        <v>346</v>
      </c>
      <c r="G308" s="2">
        <v>0</v>
      </c>
      <c r="K308" s="2" t="s">
        <v>392</v>
      </c>
      <c r="L308" s="2" t="s">
        <v>391</v>
      </c>
      <c r="M308" s="2" t="s">
        <v>391</v>
      </c>
    </row>
    <row r="309" spans="1:13" x14ac:dyDescent="0.15">
      <c r="A309" s="2">
        <v>601091</v>
      </c>
      <c r="B309" s="2">
        <v>601</v>
      </c>
      <c r="C309" s="2">
        <v>9</v>
      </c>
      <c r="D309" s="2" t="s">
        <v>354</v>
      </c>
      <c r="E309" s="2">
        <v>10000</v>
      </c>
      <c r="F309" s="2" t="s">
        <v>346</v>
      </c>
      <c r="G309" s="2">
        <v>0</v>
      </c>
      <c r="K309" s="2" t="s">
        <v>392</v>
      </c>
      <c r="L309" s="2" t="s">
        <v>391</v>
      </c>
      <c r="M309" s="2" t="s">
        <v>391</v>
      </c>
    </row>
    <row r="310" spans="1:13" x14ac:dyDescent="0.15">
      <c r="A310" s="2">
        <v>601101</v>
      </c>
      <c r="B310" s="2">
        <v>601</v>
      </c>
      <c r="C310" s="2">
        <v>10</v>
      </c>
      <c r="D310" s="2" t="s">
        <v>355</v>
      </c>
      <c r="E310" s="2">
        <v>10000</v>
      </c>
      <c r="F310" s="2" t="s">
        <v>346</v>
      </c>
      <c r="G310" s="2">
        <v>0</v>
      </c>
      <c r="K310" s="2" t="s">
        <v>392</v>
      </c>
      <c r="L310" s="2" t="s">
        <v>391</v>
      </c>
      <c r="M310" s="2" t="s">
        <v>391</v>
      </c>
    </row>
    <row r="311" spans="1:13" x14ac:dyDescent="0.15">
      <c r="A311" s="2">
        <v>601111</v>
      </c>
      <c r="B311" s="2">
        <v>601</v>
      </c>
      <c r="C311" s="2">
        <v>11</v>
      </c>
      <c r="D311" s="2" t="s">
        <v>356</v>
      </c>
      <c r="E311" s="2">
        <v>10000</v>
      </c>
      <c r="F311" s="2" t="s">
        <v>346</v>
      </c>
      <c r="G311" s="2">
        <v>0</v>
      </c>
      <c r="K311" s="2" t="s">
        <v>392</v>
      </c>
      <c r="L311" s="2" t="s">
        <v>391</v>
      </c>
      <c r="M311" s="2" t="s">
        <v>391</v>
      </c>
    </row>
    <row r="312" spans="1:13" x14ac:dyDescent="0.15">
      <c r="A312" s="2">
        <v>601121</v>
      </c>
      <c r="B312" s="2">
        <v>601</v>
      </c>
      <c r="C312" s="2">
        <v>12</v>
      </c>
      <c r="D312" s="2" t="s">
        <v>357</v>
      </c>
      <c r="E312" s="2">
        <v>10000</v>
      </c>
      <c r="F312" s="2" t="s">
        <v>346</v>
      </c>
      <c r="G312" s="2">
        <v>0</v>
      </c>
      <c r="K312" s="2" t="s">
        <v>392</v>
      </c>
      <c r="L312" s="2" t="s">
        <v>391</v>
      </c>
      <c r="M312" s="2" t="s">
        <v>391</v>
      </c>
    </row>
    <row r="313" spans="1:13" x14ac:dyDescent="0.15">
      <c r="A313" s="2">
        <v>601131</v>
      </c>
      <c r="B313" s="2">
        <v>601</v>
      </c>
      <c r="C313" s="2">
        <v>13</v>
      </c>
      <c r="D313" s="2" t="s">
        <v>358</v>
      </c>
      <c r="E313" s="2">
        <v>10000</v>
      </c>
      <c r="F313" s="2" t="s">
        <v>346</v>
      </c>
      <c r="G313" s="2">
        <v>0</v>
      </c>
      <c r="K313" s="2" t="s">
        <v>392</v>
      </c>
      <c r="L313" s="2" t="s">
        <v>391</v>
      </c>
      <c r="M313" s="2" t="s">
        <v>391</v>
      </c>
    </row>
    <row r="314" spans="1:13" x14ac:dyDescent="0.15">
      <c r="A314" s="2">
        <v>601141</v>
      </c>
      <c r="B314" s="2">
        <v>601</v>
      </c>
      <c r="C314" s="2">
        <v>14</v>
      </c>
      <c r="D314" s="2" t="s">
        <v>359</v>
      </c>
      <c r="E314" s="2">
        <v>10000</v>
      </c>
      <c r="F314" s="2" t="s">
        <v>346</v>
      </c>
      <c r="G314" s="2">
        <v>0</v>
      </c>
      <c r="K314" s="2" t="s">
        <v>392</v>
      </c>
      <c r="L314" s="2" t="s">
        <v>391</v>
      </c>
      <c r="M314" s="2" t="s">
        <v>391</v>
      </c>
    </row>
    <row r="315" spans="1:13" x14ac:dyDescent="0.15">
      <c r="A315" s="2">
        <v>601151</v>
      </c>
      <c r="B315" s="2">
        <v>601</v>
      </c>
      <c r="C315" s="2">
        <v>15</v>
      </c>
      <c r="D315" s="2" t="s">
        <v>360</v>
      </c>
      <c r="E315" s="2">
        <v>10000</v>
      </c>
      <c r="F315" s="2" t="s">
        <v>346</v>
      </c>
      <c r="G315" s="2">
        <v>0</v>
      </c>
      <c r="K315" s="2" t="s">
        <v>392</v>
      </c>
      <c r="L315" s="2" t="s">
        <v>391</v>
      </c>
      <c r="M315" s="2" t="s">
        <v>391</v>
      </c>
    </row>
    <row r="316" spans="1:13" x14ac:dyDescent="0.15">
      <c r="A316" s="2">
        <v>601161</v>
      </c>
      <c r="B316" s="2">
        <v>601</v>
      </c>
      <c r="C316" s="2">
        <v>16</v>
      </c>
      <c r="D316" s="2" t="s">
        <v>361</v>
      </c>
      <c r="E316" s="2">
        <v>10000</v>
      </c>
      <c r="F316" s="2" t="s">
        <v>346</v>
      </c>
      <c r="G316" s="2">
        <v>0</v>
      </c>
      <c r="K316" s="2" t="s">
        <v>392</v>
      </c>
      <c r="L316" s="2" t="s">
        <v>391</v>
      </c>
      <c r="M316" s="2" t="s">
        <v>391</v>
      </c>
    </row>
    <row r="317" spans="1:13" x14ac:dyDescent="0.15">
      <c r="A317" s="2">
        <v>601171</v>
      </c>
      <c r="B317" s="2">
        <v>601</v>
      </c>
      <c r="C317" s="2">
        <v>17</v>
      </c>
      <c r="D317" s="2" t="s">
        <v>344</v>
      </c>
      <c r="E317" s="2">
        <v>10000</v>
      </c>
      <c r="F317" s="2" t="s">
        <v>362</v>
      </c>
      <c r="G317" s="2">
        <v>0</v>
      </c>
      <c r="K317" s="2" t="s">
        <v>392</v>
      </c>
      <c r="L317" s="2" t="s">
        <v>391</v>
      </c>
      <c r="M317" s="2" t="s">
        <v>391</v>
      </c>
    </row>
    <row r="318" spans="1:13" x14ac:dyDescent="0.15">
      <c r="A318" s="2">
        <v>601181</v>
      </c>
      <c r="B318" s="2">
        <v>601</v>
      </c>
      <c r="C318" s="2">
        <v>18</v>
      </c>
      <c r="D318" s="2" t="s">
        <v>363</v>
      </c>
      <c r="E318" s="2">
        <v>10000</v>
      </c>
      <c r="F318" s="2" t="s">
        <v>362</v>
      </c>
      <c r="G318" s="2">
        <v>0</v>
      </c>
      <c r="K318" s="2" t="s">
        <v>392</v>
      </c>
      <c r="L318" s="2" t="s">
        <v>391</v>
      </c>
      <c r="M318" s="2" t="s">
        <v>391</v>
      </c>
    </row>
    <row r="319" spans="1:13" x14ac:dyDescent="0.15">
      <c r="A319" s="2">
        <v>601191</v>
      </c>
      <c r="B319" s="2">
        <v>601</v>
      </c>
      <c r="C319" s="2">
        <v>19</v>
      </c>
      <c r="D319" s="2" t="s">
        <v>364</v>
      </c>
      <c r="E319" s="2">
        <v>10000</v>
      </c>
      <c r="F319" s="2" t="s">
        <v>362</v>
      </c>
      <c r="G319" s="2">
        <v>0</v>
      </c>
      <c r="K319" s="2" t="s">
        <v>392</v>
      </c>
      <c r="L319" s="2" t="s">
        <v>391</v>
      </c>
      <c r="M319" s="2" t="s">
        <v>391</v>
      </c>
    </row>
    <row r="320" spans="1:13" x14ac:dyDescent="0.15">
      <c r="A320" s="2">
        <v>601201</v>
      </c>
      <c r="B320" s="2">
        <v>601</v>
      </c>
      <c r="C320" s="2">
        <v>20</v>
      </c>
      <c r="D320" s="2" t="s">
        <v>365</v>
      </c>
      <c r="E320" s="2">
        <v>10000</v>
      </c>
      <c r="F320" s="2" t="s">
        <v>362</v>
      </c>
      <c r="G320" s="2">
        <v>0</v>
      </c>
      <c r="K320" s="2" t="s">
        <v>392</v>
      </c>
      <c r="L320" s="2" t="s">
        <v>391</v>
      </c>
      <c r="M320" s="2" t="s">
        <v>391</v>
      </c>
    </row>
    <row r="321" spans="1:13" x14ac:dyDescent="0.15">
      <c r="A321" s="2">
        <v>601211</v>
      </c>
      <c r="B321" s="2">
        <v>601</v>
      </c>
      <c r="C321" s="2">
        <v>21</v>
      </c>
      <c r="D321" s="2" t="s">
        <v>366</v>
      </c>
      <c r="E321" s="2">
        <v>10000</v>
      </c>
      <c r="F321" s="2" t="s">
        <v>362</v>
      </c>
      <c r="G321" s="2">
        <v>0</v>
      </c>
      <c r="K321" s="2" t="s">
        <v>392</v>
      </c>
      <c r="L321" s="2" t="s">
        <v>391</v>
      </c>
      <c r="M321" s="2" t="s">
        <v>391</v>
      </c>
    </row>
    <row r="322" spans="1:13" x14ac:dyDescent="0.15">
      <c r="A322" s="2">
        <v>601221</v>
      </c>
      <c r="B322" s="2">
        <v>601</v>
      </c>
      <c r="C322" s="2">
        <v>22</v>
      </c>
      <c r="D322" s="2" t="s">
        <v>367</v>
      </c>
      <c r="E322" s="2">
        <v>10000</v>
      </c>
      <c r="F322" s="2" t="s">
        <v>362</v>
      </c>
      <c r="G322" s="2">
        <v>0</v>
      </c>
      <c r="K322" s="2" t="s">
        <v>392</v>
      </c>
      <c r="L322" s="2" t="s">
        <v>391</v>
      </c>
      <c r="M322" s="2" t="s">
        <v>391</v>
      </c>
    </row>
    <row r="323" spans="1:13" x14ac:dyDescent="0.15">
      <c r="A323" s="2">
        <v>601231</v>
      </c>
      <c r="B323" s="2">
        <v>601</v>
      </c>
      <c r="C323" s="2">
        <v>23</v>
      </c>
      <c r="D323" s="2" t="s">
        <v>368</v>
      </c>
      <c r="E323" s="2">
        <v>10000</v>
      </c>
      <c r="F323" s="2" t="s">
        <v>362</v>
      </c>
      <c r="G323" s="2">
        <v>0</v>
      </c>
      <c r="K323" s="2" t="s">
        <v>392</v>
      </c>
      <c r="L323" s="2" t="s">
        <v>391</v>
      </c>
      <c r="M323" s="2" t="s">
        <v>391</v>
      </c>
    </row>
    <row r="324" spans="1:13" x14ac:dyDescent="0.15">
      <c r="A324" s="2">
        <v>601241</v>
      </c>
      <c r="B324" s="2">
        <v>601</v>
      </c>
      <c r="C324" s="2">
        <v>24</v>
      </c>
      <c r="D324" s="2" t="s">
        <v>369</v>
      </c>
      <c r="E324" s="2">
        <v>10000</v>
      </c>
      <c r="F324" s="2" t="s">
        <v>362</v>
      </c>
      <c r="G324" s="2">
        <v>0</v>
      </c>
      <c r="K324" s="2" t="s">
        <v>392</v>
      </c>
      <c r="L324" s="2" t="s">
        <v>391</v>
      </c>
      <c r="M324" s="2" t="s">
        <v>391</v>
      </c>
    </row>
    <row r="325" spans="1:13" x14ac:dyDescent="0.15">
      <c r="A325" s="2">
        <v>601251</v>
      </c>
      <c r="B325" s="2">
        <v>601</v>
      </c>
      <c r="C325" s="2">
        <v>25</v>
      </c>
      <c r="D325" s="2" t="s">
        <v>370</v>
      </c>
      <c r="E325" s="2">
        <v>10000</v>
      </c>
      <c r="F325" s="2" t="s">
        <v>362</v>
      </c>
      <c r="G325" s="2">
        <v>0</v>
      </c>
      <c r="K325" s="2" t="s">
        <v>392</v>
      </c>
      <c r="L325" s="2" t="s">
        <v>391</v>
      </c>
      <c r="M325" s="2" t="s">
        <v>391</v>
      </c>
    </row>
    <row r="326" spans="1:13" x14ac:dyDescent="0.15">
      <c r="A326" s="2">
        <v>601261</v>
      </c>
      <c r="B326" s="2">
        <v>601</v>
      </c>
      <c r="C326" s="2">
        <v>26</v>
      </c>
      <c r="D326" s="2" t="s">
        <v>371</v>
      </c>
      <c r="E326" s="2">
        <v>10000</v>
      </c>
      <c r="F326" s="2" t="s">
        <v>362</v>
      </c>
      <c r="G326" s="2">
        <v>0</v>
      </c>
      <c r="K326" s="2" t="s">
        <v>392</v>
      </c>
      <c r="L326" s="2" t="s">
        <v>391</v>
      </c>
      <c r="M326" s="2" t="s">
        <v>391</v>
      </c>
    </row>
    <row r="327" spans="1:13" x14ac:dyDescent="0.15">
      <c r="A327" s="2">
        <v>601271</v>
      </c>
      <c r="B327" s="2">
        <v>601</v>
      </c>
      <c r="C327" s="2">
        <v>27</v>
      </c>
      <c r="D327" s="2" t="s">
        <v>372</v>
      </c>
      <c r="E327" s="2">
        <v>10000</v>
      </c>
      <c r="F327" s="2" t="s">
        <v>362</v>
      </c>
      <c r="G327" s="2">
        <v>0</v>
      </c>
      <c r="K327" s="2" t="s">
        <v>392</v>
      </c>
      <c r="L327" s="2" t="s">
        <v>391</v>
      </c>
      <c r="M327" s="2" t="s">
        <v>391</v>
      </c>
    </row>
    <row r="328" spans="1:13" x14ac:dyDescent="0.15">
      <c r="A328" s="2">
        <v>601281</v>
      </c>
      <c r="B328" s="2">
        <v>601</v>
      </c>
      <c r="C328" s="2">
        <v>28</v>
      </c>
      <c r="D328" s="2" t="s">
        <v>373</v>
      </c>
      <c r="E328" s="2">
        <v>10000</v>
      </c>
      <c r="F328" s="2" t="s">
        <v>362</v>
      </c>
      <c r="G328" s="2">
        <v>0</v>
      </c>
      <c r="K328" s="2" t="s">
        <v>392</v>
      </c>
      <c r="L328" s="2" t="s">
        <v>391</v>
      </c>
      <c r="M328" s="2" t="s">
        <v>391</v>
      </c>
    </row>
    <row r="329" spans="1:13" x14ac:dyDescent="0.15">
      <c r="A329" s="2">
        <v>601291</v>
      </c>
      <c r="B329" s="2">
        <v>601</v>
      </c>
      <c r="C329" s="2">
        <v>29</v>
      </c>
      <c r="D329" s="2" t="s">
        <v>374</v>
      </c>
      <c r="E329" s="2">
        <v>10000</v>
      </c>
      <c r="F329" s="2" t="s">
        <v>362</v>
      </c>
      <c r="G329" s="2">
        <v>0</v>
      </c>
      <c r="K329" s="2" t="s">
        <v>392</v>
      </c>
      <c r="L329" s="2" t="s">
        <v>391</v>
      </c>
      <c r="M329" s="2" t="s">
        <v>391</v>
      </c>
    </row>
    <row r="330" spans="1:13" x14ac:dyDescent="0.15">
      <c r="A330" s="2">
        <v>601301</v>
      </c>
      <c r="B330" s="2">
        <v>601</v>
      </c>
      <c r="C330" s="2">
        <v>30</v>
      </c>
      <c r="D330" s="2" t="s">
        <v>375</v>
      </c>
      <c r="E330" s="2">
        <v>10000</v>
      </c>
      <c r="F330" s="2" t="s">
        <v>362</v>
      </c>
      <c r="G330" s="2">
        <v>0</v>
      </c>
      <c r="K330" s="2" t="s">
        <v>392</v>
      </c>
      <c r="L330" s="2" t="s">
        <v>391</v>
      </c>
      <c r="M330" s="2" t="s">
        <v>391</v>
      </c>
    </row>
    <row r="331" spans="1:13" x14ac:dyDescent="0.15">
      <c r="A331" s="2">
        <v>601311</v>
      </c>
      <c r="B331" s="2">
        <v>601</v>
      </c>
      <c r="C331" s="2">
        <v>31</v>
      </c>
      <c r="D331" s="2" t="s">
        <v>376</v>
      </c>
      <c r="E331" s="2">
        <v>10000</v>
      </c>
      <c r="F331" s="2" t="s">
        <v>362</v>
      </c>
      <c r="G331" s="2">
        <v>0</v>
      </c>
      <c r="K331" s="2" t="s">
        <v>392</v>
      </c>
      <c r="L331" s="2" t="s">
        <v>391</v>
      </c>
      <c r="M331" s="2" t="s">
        <v>391</v>
      </c>
    </row>
    <row r="332" spans="1:13" x14ac:dyDescent="0.15">
      <c r="A332" s="2">
        <v>601321</v>
      </c>
      <c r="B332" s="2">
        <v>601</v>
      </c>
      <c r="C332" s="2">
        <v>32</v>
      </c>
      <c r="D332" s="2" t="s">
        <v>377</v>
      </c>
      <c r="E332" s="2">
        <v>10000</v>
      </c>
      <c r="F332" s="2" t="s">
        <v>362</v>
      </c>
      <c r="G332" s="2">
        <v>0</v>
      </c>
      <c r="K332" s="2" t="s">
        <v>392</v>
      </c>
      <c r="L332" s="2" t="s">
        <v>391</v>
      </c>
      <c r="M332" s="2" t="s">
        <v>391</v>
      </c>
    </row>
    <row r="333" spans="1:13" x14ac:dyDescent="0.15">
      <c r="A333" s="2">
        <v>701011</v>
      </c>
      <c r="B333" s="2">
        <v>701</v>
      </c>
      <c r="C333" s="2">
        <v>1</v>
      </c>
      <c r="D333" s="2" t="s">
        <v>257</v>
      </c>
      <c r="E333" s="2">
        <v>10000</v>
      </c>
      <c r="F333" s="2" t="s">
        <v>362</v>
      </c>
      <c r="G333" s="2">
        <v>0</v>
      </c>
      <c r="K333" s="2" t="s">
        <v>392</v>
      </c>
      <c r="L333" s="2" t="s">
        <v>391</v>
      </c>
      <c r="M333" s="2" t="s">
        <v>391</v>
      </c>
    </row>
    <row r="334" spans="1:13" x14ac:dyDescent="0.15">
      <c r="A334" s="2">
        <v>701021</v>
      </c>
      <c r="B334" s="2">
        <v>701</v>
      </c>
      <c r="C334" s="2">
        <v>2</v>
      </c>
      <c r="D334" s="2" t="s">
        <v>264</v>
      </c>
      <c r="E334" s="2">
        <v>5000</v>
      </c>
      <c r="F334" s="2" t="s">
        <v>362</v>
      </c>
      <c r="G334" s="2">
        <v>0</v>
      </c>
      <c r="K334" s="2" t="s">
        <v>392</v>
      </c>
      <c r="L334" s="2" t="s">
        <v>391</v>
      </c>
      <c r="M334" s="2" t="s">
        <v>391</v>
      </c>
    </row>
    <row r="335" spans="1:13" x14ac:dyDescent="0.15">
      <c r="A335" s="2">
        <v>701022</v>
      </c>
      <c r="B335" s="2">
        <v>701</v>
      </c>
      <c r="C335" s="2">
        <v>2</v>
      </c>
      <c r="D335" s="2" t="s">
        <v>270</v>
      </c>
      <c r="E335" s="2">
        <v>5000</v>
      </c>
      <c r="F335" s="2" t="s">
        <v>362</v>
      </c>
      <c r="G335" s="2">
        <v>0</v>
      </c>
      <c r="K335" s="2" t="s">
        <v>392</v>
      </c>
      <c r="L335" s="2" t="s">
        <v>391</v>
      </c>
      <c r="M335" s="2" t="s">
        <v>391</v>
      </c>
    </row>
    <row r="336" spans="1:13" x14ac:dyDescent="0.15">
      <c r="A336" s="2">
        <v>701031</v>
      </c>
      <c r="B336" s="2">
        <v>701</v>
      </c>
      <c r="C336" s="2">
        <v>3</v>
      </c>
      <c r="D336" s="2" t="s">
        <v>267</v>
      </c>
      <c r="E336" s="2">
        <v>5000</v>
      </c>
      <c r="F336" s="2" t="s">
        <v>362</v>
      </c>
      <c r="G336" s="2">
        <v>0</v>
      </c>
      <c r="K336" s="2" t="s">
        <v>392</v>
      </c>
      <c r="L336" s="2" t="s">
        <v>391</v>
      </c>
      <c r="M336" s="2" t="s">
        <v>391</v>
      </c>
    </row>
    <row r="337" spans="1:13" x14ac:dyDescent="0.15">
      <c r="A337" s="2">
        <v>701032</v>
      </c>
      <c r="B337" s="2">
        <v>701</v>
      </c>
      <c r="C337" s="2">
        <v>3</v>
      </c>
      <c r="D337" s="2" t="s">
        <v>272</v>
      </c>
      <c r="E337" s="2">
        <v>5000</v>
      </c>
      <c r="F337" s="2" t="s">
        <v>362</v>
      </c>
      <c r="G337" s="2">
        <v>0</v>
      </c>
      <c r="K337" s="2" t="s">
        <v>392</v>
      </c>
      <c r="L337" s="2" t="s">
        <v>391</v>
      </c>
      <c r="M337" s="2" t="s">
        <v>391</v>
      </c>
    </row>
    <row r="338" spans="1:13" x14ac:dyDescent="0.15">
      <c r="A338" s="2">
        <v>701041</v>
      </c>
      <c r="B338" s="2">
        <v>701</v>
      </c>
      <c r="C338" s="2">
        <v>4</v>
      </c>
      <c r="D338" s="2" t="s">
        <v>269</v>
      </c>
      <c r="E338" s="2">
        <v>5000</v>
      </c>
      <c r="F338" s="2" t="s">
        <v>362</v>
      </c>
      <c r="G338" s="2">
        <v>0</v>
      </c>
      <c r="K338" s="2" t="s">
        <v>392</v>
      </c>
      <c r="L338" s="2" t="s">
        <v>391</v>
      </c>
      <c r="M338" s="2" t="s">
        <v>391</v>
      </c>
    </row>
    <row r="339" spans="1:13" x14ac:dyDescent="0.15">
      <c r="A339" s="2">
        <v>701042</v>
      </c>
      <c r="B339" s="2">
        <v>701</v>
      </c>
      <c r="C339" s="2">
        <v>4</v>
      </c>
      <c r="D339" s="2" t="s">
        <v>273</v>
      </c>
      <c r="E339" s="2">
        <v>5000</v>
      </c>
      <c r="F339" s="2" t="s">
        <v>362</v>
      </c>
      <c r="G339" s="2">
        <v>0</v>
      </c>
      <c r="K339" s="2" t="s">
        <v>392</v>
      </c>
      <c r="L339" s="2" t="s">
        <v>391</v>
      </c>
      <c r="M339" s="2" t="s">
        <v>391</v>
      </c>
    </row>
    <row r="340" spans="1:13" x14ac:dyDescent="0.15">
      <c r="A340" s="2">
        <v>701051</v>
      </c>
      <c r="B340" s="2">
        <v>701</v>
      </c>
      <c r="C340" s="2">
        <v>5</v>
      </c>
      <c r="D340" s="2" t="s">
        <v>274</v>
      </c>
      <c r="E340" s="2">
        <v>5000</v>
      </c>
      <c r="F340" s="2" t="s">
        <v>362</v>
      </c>
      <c r="G340" s="2">
        <v>0</v>
      </c>
      <c r="K340" s="2" t="s">
        <v>392</v>
      </c>
      <c r="L340" s="2" t="s">
        <v>391</v>
      </c>
      <c r="M340" s="2" t="s">
        <v>391</v>
      </c>
    </row>
    <row r="341" spans="1:13" x14ac:dyDescent="0.15">
      <c r="A341" s="2">
        <v>701052</v>
      </c>
      <c r="B341" s="2">
        <v>701</v>
      </c>
      <c r="C341" s="2">
        <v>5</v>
      </c>
      <c r="D341" s="2" t="s">
        <v>278</v>
      </c>
      <c r="E341" s="2">
        <v>5000</v>
      </c>
      <c r="F341" s="2" t="s">
        <v>362</v>
      </c>
      <c r="G341" s="2">
        <v>0</v>
      </c>
      <c r="K341" s="2" t="s">
        <v>392</v>
      </c>
      <c r="L341" s="2" t="s">
        <v>391</v>
      </c>
      <c r="M341" s="2" t="s">
        <v>391</v>
      </c>
    </row>
    <row r="342" spans="1:13" x14ac:dyDescent="0.15">
      <c r="A342" s="2">
        <v>701061</v>
      </c>
      <c r="B342" s="2">
        <v>701</v>
      </c>
      <c r="C342" s="2">
        <v>6</v>
      </c>
      <c r="D342" s="2" t="s">
        <v>276</v>
      </c>
      <c r="E342" s="2">
        <v>5000</v>
      </c>
      <c r="F342" s="2" t="s">
        <v>362</v>
      </c>
      <c r="G342" s="2">
        <v>0</v>
      </c>
      <c r="K342" s="2" t="s">
        <v>392</v>
      </c>
      <c r="L342" s="2" t="s">
        <v>391</v>
      </c>
      <c r="M342" s="2" t="s">
        <v>391</v>
      </c>
    </row>
    <row r="343" spans="1:13" x14ac:dyDescent="0.15">
      <c r="A343" s="2">
        <v>701062</v>
      </c>
      <c r="B343" s="2">
        <v>701</v>
      </c>
      <c r="C343" s="2">
        <v>6</v>
      </c>
      <c r="D343" s="2" t="s">
        <v>279</v>
      </c>
      <c r="E343" s="2">
        <v>5000</v>
      </c>
      <c r="F343" s="2" t="s">
        <v>362</v>
      </c>
      <c r="G343" s="2">
        <v>0</v>
      </c>
      <c r="K343" s="2" t="s">
        <v>392</v>
      </c>
      <c r="L343" s="2" t="s">
        <v>391</v>
      </c>
      <c r="M343" s="2" t="s">
        <v>391</v>
      </c>
    </row>
    <row r="344" spans="1:13" x14ac:dyDescent="0.15">
      <c r="A344" s="2">
        <v>701071</v>
      </c>
      <c r="B344" s="2">
        <v>701</v>
      </c>
      <c r="C344" s="2">
        <v>7</v>
      </c>
      <c r="D344" s="2" t="s">
        <v>277</v>
      </c>
      <c r="E344" s="2">
        <v>5000</v>
      </c>
      <c r="F344" s="2" t="s">
        <v>362</v>
      </c>
      <c r="G344" s="2">
        <v>0</v>
      </c>
      <c r="K344" s="2" t="s">
        <v>392</v>
      </c>
      <c r="L344" s="2" t="s">
        <v>391</v>
      </c>
      <c r="M344" s="2" t="s">
        <v>391</v>
      </c>
    </row>
    <row r="345" spans="1:13" x14ac:dyDescent="0.15">
      <c r="A345" s="2">
        <v>701072</v>
      </c>
      <c r="B345" s="2">
        <v>701</v>
      </c>
      <c r="C345" s="2">
        <v>7</v>
      </c>
      <c r="D345" s="2" t="s">
        <v>280</v>
      </c>
      <c r="E345" s="2">
        <v>5000</v>
      </c>
      <c r="F345" s="2" t="s">
        <v>362</v>
      </c>
      <c r="G345" s="2">
        <v>0</v>
      </c>
      <c r="K345" s="2" t="s">
        <v>392</v>
      </c>
      <c r="L345" s="2" t="s">
        <v>391</v>
      </c>
      <c r="M345" s="2" t="s">
        <v>391</v>
      </c>
    </row>
    <row r="346" spans="1:13" x14ac:dyDescent="0.15">
      <c r="A346" s="2">
        <v>701081</v>
      </c>
      <c r="B346" s="2">
        <v>701</v>
      </c>
      <c r="C346" s="2">
        <v>8</v>
      </c>
      <c r="D346" s="2" t="s">
        <v>287</v>
      </c>
      <c r="E346" s="2">
        <v>10000</v>
      </c>
      <c r="F346" s="2" t="s">
        <v>362</v>
      </c>
      <c r="G346" s="2">
        <v>0</v>
      </c>
      <c r="K346" s="2" t="s">
        <v>392</v>
      </c>
      <c r="L346" s="2" t="s">
        <v>391</v>
      </c>
      <c r="M346" s="2" t="s">
        <v>391</v>
      </c>
    </row>
    <row r="347" spans="1:13" x14ac:dyDescent="0.15">
      <c r="A347" s="2">
        <v>701091</v>
      </c>
      <c r="B347" s="2">
        <v>701</v>
      </c>
      <c r="C347" s="2">
        <v>9</v>
      </c>
      <c r="D347" s="2" t="s">
        <v>295</v>
      </c>
      <c r="E347" s="2">
        <v>5000</v>
      </c>
      <c r="F347" s="2" t="s">
        <v>362</v>
      </c>
      <c r="G347" s="2">
        <v>0</v>
      </c>
      <c r="K347" s="2" t="s">
        <v>392</v>
      </c>
      <c r="L347" s="2" t="s">
        <v>391</v>
      </c>
      <c r="M347" s="2" t="s">
        <v>391</v>
      </c>
    </row>
    <row r="348" spans="1:13" x14ac:dyDescent="0.15">
      <c r="A348" s="2">
        <v>701092</v>
      </c>
      <c r="B348" s="2">
        <v>701</v>
      </c>
      <c r="C348" s="2">
        <v>9</v>
      </c>
      <c r="D348" s="2" t="s">
        <v>302</v>
      </c>
      <c r="E348" s="2">
        <v>5000</v>
      </c>
      <c r="F348" s="2" t="s">
        <v>362</v>
      </c>
      <c r="G348" s="2">
        <v>0</v>
      </c>
      <c r="K348" s="2" t="s">
        <v>392</v>
      </c>
      <c r="L348" s="2" t="s">
        <v>391</v>
      </c>
      <c r="M348" s="2" t="s">
        <v>391</v>
      </c>
    </row>
    <row r="349" spans="1:13" x14ac:dyDescent="0.15">
      <c r="A349" s="2">
        <v>701101</v>
      </c>
      <c r="B349" s="2">
        <v>701</v>
      </c>
      <c r="C349" s="2">
        <v>10</v>
      </c>
      <c r="D349" s="2" t="s">
        <v>295</v>
      </c>
      <c r="E349" s="2">
        <v>5000</v>
      </c>
      <c r="F349" s="2" t="s">
        <v>362</v>
      </c>
      <c r="G349" s="2">
        <v>0</v>
      </c>
      <c r="K349" s="2" t="s">
        <v>392</v>
      </c>
      <c r="L349" s="2" t="s">
        <v>391</v>
      </c>
      <c r="M349" s="2" t="s">
        <v>391</v>
      </c>
    </row>
    <row r="350" spans="1:13" x14ac:dyDescent="0.15">
      <c r="A350" s="2">
        <v>701102</v>
      </c>
      <c r="B350" s="2">
        <v>701</v>
      </c>
      <c r="C350" s="2">
        <v>10</v>
      </c>
      <c r="D350" s="2" t="s">
        <v>302</v>
      </c>
      <c r="E350" s="2">
        <v>5000</v>
      </c>
      <c r="F350" s="2" t="s">
        <v>362</v>
      </c>
      <c r="G350" s="2">
        <v>0</v>
      </c>
      <c r="K350" s="2" t="s">
        <v>392</v>
      </c>
      <c r="L350" s="2" t="s">
        <v>391</v>
      </c>
      <c r="M350" s="2" t="s">
        <v>391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A1:M350"/>
  <sheetViews>
    <sheetView tabSelected="1" workbookViewId="0">
      <selection activeCell="O10" sqref="O10"/>
    </sheetView>
  </sheetViews>
  <sheetFormatPr defaultRowHeight="13.5" x14ac:dyDescent="0.15"/>
  <cols>
    <col min="1" max="1" width="9" style="1"/>
    <col min="2" max="2" width="11.625" style="1" bestFit="1" customWidth="1"/>
    <col min="3" max="3" width="10.5" style="1" bestFit="1" customWidth="1"/>
    <col min="4" max="4" width="9.5" style="1" bestFit="1" customWidth="1"/>
    <col min="5" max="5" width="19.375" style="1" bestFit="1" customWidth="1"/>
    <col min="6" max="7" width="13.875" style="1" bestFit="1" customWidth="1"/>
    <col min="8" max="8" width="15" style="1" bestFit="1" customWidth="1"/>
    <col min="9" max="9" width="18.375" style="1" bestFit="1" customWidth="1"/>
    <col min="10" max="10" width="17.25" style="1" bestFit="1" customWidth="1"/>
    <col min="11" max="11" width="15" style="1" bestFit="1" customWidth="1"/>
    <col min="12" max="12" width="11.625" style="1" bestFit="1" customWidth="1"/>
    <col min="13" max="13" width="12.75" style="1" bestFit="1" customWidth="1"/>
    <col min="14" max="16384" width="9" style="1"/>
  </cols>
  <sheetData>
    <row r="1" spans="1:13" x14ac:dyDescent="0.15">
      <c r="A1" s="1" t="s">
        <v>67</v>
      </c>
      <c r="B1" s="1" t="s">
        <v>72</v>
      </c>
      <c r="C1" s="1" t="s">
        <v>76</v>
      </c>
      <c r="D1" s="1" t="s">
        <v>78</v>
      </c>
      <c r="E1" s="1" t="s">
        <v>208</v>
      </c>
      <c r="F1" s="1" t="s">
        <v>212</v>
      </c>
      <c r="G1" s="2" t="s">
        <v>217</v>
      </c>
      <c r="H1" s="2" t="s">
        <v>219</v>
      </c>
      <c r="I1" s="2" t="s">
        <v>223</v>
      </c>
      <c r="J1" s="2" t="s">
        <v>229</v>
      </c>
      <c r="K1" s="2" t="s">
        <v>231</v>
      </c>
      <c r="L1" s="2" t="s">
        <v>235</v>
      </c>
      <c r="M1" s="1" t="s">
        <v>237</v>
      </c>
    </row>
    <row r="2" spans="1:13" x14ac:dyDescent="0.15">
      <c r="A2" s="1" t="s">
        <v>69</v>
      </c>
      <c r="B2" s="1" t="s">
        <v>71</v>
      </c>
      <c r="C2" s="1" t="s">
        <v>74</v>
      </c>
      <c r="D2" s="1" t="s">
        <v>80</v>
      </c>
      <c r="E2" s="1" t="s">
        <v>206</v>
      </c>
      <c r="F2" s="1" t="s">
        <v>210</v>
      </c>
      <c r="G2" s="2" t="s">
        <v>215</v>
      </c>
      <c r="H2" s="2" t="s">
        <v>221</v>
      </c>
      <c r="I2" s="2" t="s">
        <v>225</v>
      </c>
      <c r="J2" s="2" t="s">
        <v>227</v>
      </c>
      <c r="K2" s="2" t="s">
        <v>233</v>
      </c>
      <c r="L2" s="2" t="s">
        <v>239</v>
      </c>
      <c r="M2" s="2" t="s">
        <v>241</v>
      </c>
    </row>
    <row r="3" spans="1:13" s="2" customFormat="1" x14ac:dyDescent="0.15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s="2" customFormat="1" x14ac:dyDescent="0.15">
      <c r="A4" s="2" t="s">
        <v>44</v>
      </c>
      <c r="B4" s="2" t="s">
        <v>44</v>
      </c>
      <c r="C4" s="2" t="s">
        <v>44</v>
      </c>
      <c r="D4" s="2" t="s">
        <v>48</v>
      </c>
      <c r="E4" s="2" t="s">
        <v>44</v>
      </c>
      <c r="F4" s="2" t="s">
        <v>213</v>
      </c>
      <c r="G4" s="2" t="s">
        <v>44</v>
      </c>
      <c r="H4" s="2" t="s">
        <v>44</v>
      </c>
      <c r="I4" s="2" t="s">
        <v>44</v>
      </c>
      <c r="J4" s="2" t="s">
        <v>48</v>
      </c>
      <c r="K4" s="2" t="s">
        <v>48</v>
      </c>
      <c r="L4" s="2" t="s">
        <v>48</v>
      </c>
      <c r="M4" s="2" t="s">
        <v>48</v>
      </c>
    </row>
    <row r="5" spans="1:13" x14ac:dyDescent="0.15">
      <c r="A5" s="1">
        <f ca="1">SHOP商品!AD3</f>
        <v>101011</v>
      </c>
      <c r="B5" s="1">
        <f ca="1">SHOP商品!AE3</f>
        <v>101</v>
      </c>
      <c r="C5" s="1">
        <f ca="1">SHOP商品!AF3</f>
        <v>1</v>
      </c>
      <c r="D5" s="1" t="str">
        <f ca="1">SHOP商品!AG3</f>
        <v>{11001=2}</v>
      </c>
      <c r="E5" s="2">
        <f ca="1">SHOP商品!AH3</f>
        <v>10000</v>
      </c>
      <c r="F5" s="1" t="str">
        <f ca="1">SHOP商品!AI3</f>
        <v>{100005=1500}</v>
      </c>
      <c r="G5" s="2">
        <v>0</v>
      </c>
      <c r="H5" s="2"/>
      <c r="I5" s="2"/>
      <c r="J5" s="2"/>
      <c r="K5" s="2" t="s">
        <v>381</v>
      </c>
      <c r="L5" s="2" t="s">
        <v>382</v>
      </c>
      <c r="M5" s="1" t="s">
        <v>382</v>
      </c>
    </row>
    <row r="6" spans="1:13" x14ac:dyDescent="0.15">
      <c r="A6" s="2">
        <f ca="1">SHOP商品!AD4</f>
        <v>101021</v>
      </c>
      <c r="B6" s="2">
        <f ca="1">SHOP商品!AE4</f>
        <v>101</v>
      </c>
      <c r="C6" s="2">
        <f ca="1">SHOP商品!AF4</f>
        <v>2</v>
      </c>
      <c r="D6" s="2" t="str">
        <f ca="1">SHOP商品!AG4</f>
        <v>{11015=2}</v>
      </c>
      <c r="E6" s="2">
        <f ca="1">SHOP商品!AH4</f>
        <v>10000</v>
      </c>
      <c r="F6" s="2" t="str">
        <f ca="1">SHOP商品!AI4</f>
        <v>{100005=1500}</v>
      </c>
      <c r="G6" s="1">
        <v>0</v>
      </c>
      <c r="K6" s="2" t="s">
        <v>381</v>
      </c>
      <c r="L6" s="2" t="s">
        <v>382</v>
      </c>
      <c r="M6" s="2" t="s">
        <v>382</v>
      </c>
    </row>
    <row r="7" spans="1:13" x14ac:dyDescent="0.15">
      <c r="A7" s="2">
        <f ca="1">SHOP商品!AD5</f>
        <v>101031</v>
      </c>
      <c r="B7" s="2">
        <f ca="1">SHOP商品!AE5</f>
        <v>101</v>
      </c>
      <c r="C7" s="2">
        <f ca="1">SHOP商品!AF5</f>
        <v>3</v>
      </c>
      <c r="D7" s="2" t="str">
        <f ca="1">SHOP商品!AG5</f>
        <v>{82110=5}</v>
      </c>
      <c r="E7" s="2">
        <f ca="1">SHOP商品!AH5</f>
        <v>10000</v>
      </c>
      <c r="F7" s="2" t="str">
        <f ca="1">SHOP商品!AI5</f>
        <v>{100005=1000}</v>
      </c>
      <c r="G7" s="1">
        <v>0</v>
      </c>
      <c r="K7" s="2" t="s">
        <v>381</v>
      </c>
      <c r="L7" s="2" t="s">
        <v>382</v>
      </c>
      <c r="M7" s="2" t="s">
        <v>382</v>
      </c>
    </row>
    <row r="8" spans="1:13" x14ac:dyDescent="0.15">
      <c r="A8" s="2">
        <f ca="1">SHOP商品!AD6</f>
        <v>101041</v>
      </c>
      <c r="B8" s="2">
        <f ca="1">SHOP商品!AE6</f>
        <v>101</v>
      </c>
      <c r="C8" s="2">
        <f ca="1">SHOP商品!AF6</f>
        <v>4</v>
      </c>
      <c r="D8" s="2" t="str">
        <f ca="1">SHOP商品!AG6</f>
        <v>{92220=5}</v>
      </c>
      <c r="E8" s="2">
        <f ca="1">SHOP商品!AH6</f>
        <v>10000</v>
      </c>
      <c r="F8" s="2" t="str">
        <f ca="1">SHOP商品!AI6</f>
        <v>{100005=1100}</v>
      </c>
      <c r="G8" s="1">
        <v>0</v>
      </c>
      <c r="K8" s="2" t="s">
        <v>381</v>
      </c>
      <c r="L8" s="2" t="s">
        <v>382</v>
      </c>
      <c r="M8" s="2" t="s">
        <v>382</v>
      </c>
    </row>
    <row r="9" spans="1:13" x14ac:dyDescent="0.15">
      <c r="A9" s="2">
        <f ca="1">SHOP商品!AD7</f>
        <v>101051</v>
      </c>
      <c r="B9" s="2">
        <f ca="1">SHOP商品!AE7</f>
        <v>101</v>
      </c>
      <c r="C9" s="2">
        <f ca="1">SHOP商品!AF7</f>
        <v>5</v>
      </c>
      <c r="D9" s="2" t="str">
        <f ca="1">SHOP商品!AG7</f>
        <v>{92230=5}</v>
      </c>
      <c r="E9" s="2">
        <f ca="1">SHOP商品!AH7</f>
        <v>10000</v>
      </c>
      <c r="F9" s="2" t="str">
        <f ca="1">SHOP商品!AI7</f>
        <v>{100005=1100}</v>
      </c>
      <c r="G9" s="1">
        <v>0</v>
      </c>
      <c r="K9" s="2" t="s">
        <v>381</v>
      </c>
      <c r="L9" s="2" t="s">
        <v>382</v>
      </c>
      <c r="M9" s="2" t="s">
        <v>382</v>
      </c>
    </row>
    <row r="10" spans="1:13" x14ac:dyDescent="0.15">
      <c r="A10" s="2">
        <f ca="1">SHOP商品!AD8</f>
        <v>101061</v>
      </c>
      <c r="B10" s="2">
        <f ca="1">SHOP商品!AE8</f>
        <v>101</v>
      </c>
      <c r="C10" s="2">
        <f ca="1">SHOP商品!AF8</f>
        <v>6</v>
      </c>
      <c r="D10" s="2" t="str">
        <f ca="1">SHOP商品!AG8</f>
        <v>{92240=5}</v>
      </c>
      <c r="E10" s="2">
        <f ca="1">SHOP商品!AH8</f>
        <v>10000</v>
      </c>
      <c r="F10" s="2" t="str">
        <f ca="1">SHOP商品!AI8</f>
        <v>{100005=1100}</v>
      </c>
      <c r="G10" s="1">
        <v>0</v>
      </c>
      <c r="K10" s="2" t="s">
        <v>381</v>
      </c>
      <c r="L10" s="2" t="s">
        <v>382</v>
      </c>
      <c r="M10" s="2" t="s">
        <v>382</v>
      </c>
    </row>
    <row r="11" spans="1:13" x14ac:dyDescent="0.15">
      <c r="A11" s="2">
        <f ca="1">SHOP商品!AD9</f>
        <v>101071</v>
      </c>
      <c r="B11" s="2">
        <f ca="1">SHOP商品!AE9</f>
        <v>101</v>
      </c>
      <c r="C11" s="2">
        <f ca="1">SHOP商品!AF9</f>
        <v>7</v>
      </c>
      <c r="D11" s="2" t="str">
        <f ca="1">SHOP商品!AG9</f>
        <v>{92120=5}</v>
      </c>
      <c r="E11" s="2">
        <f ca="1">SHOP商品!AH9</f>
        <v>7000</v>
      </c>
      <c r="F11" s="2" t="str">
        <f ca="1">SHOP商品!AI9</f>
        <v>{100005=1000}</v>
      </c>
      <c r="G11" s="1">
        <v>0</v>
      </c>
      <c r="K11" s="2" t="s">
        <v>381</v>
      </c>
      <c r="L11" s="2" t="s">
        <v>382</v>
      </c>
      <c r="M11" s="2" t="s">
        <v>382</v>
      </c>
    </row>
    <row r="12" spans="1:13" x14ac:dyDescent="0.15">
      <c r="A12" s="2">
        <f ca="1">SHOP商品!AD10</f>
        <v>101072</v>
      </c>
      <c r="B12" s="2">
        <f ca="1">SHOP商品!AE10</f>
        <v>101</v>
      </c>
      <c r="C12" s="2">
        <f ca="1">SHOP商品!AF10</f>
        <v>7</v>
      </c>
      <c r="D12" s="2" t="str">
        <f ca="1">SHOP商品!AG10</f>
        <v>{92320=5}</v>
      </c>
      <c r="E12" s="2">
        <f ca="1">SHOP商品!AH10</f>
        <v>3000</v>
      </c>
      <c r="F12" s="2" t="str">
        <f ca="1">SHOP商品!AI10</f>
        <v>{100005=1200}</v>
      </c>
      <c r="G12" s="1">
        <v>0</v>
      </c>
      <c r="K12" s="2" t="s">
        <v>381</v>
      </c>
      <c r="L12" s="2" t="s">
        <v>382</v>
      </c>
      <c r="M12" s="2" t="s">
        <v>382</v>
      </c>
    </row>
    <row r="13" spans="1:13" x14ac:dyDescent="0.15">
      <c r="A13" s="2">
        <f ca="1">SHOP商品!AD11</f>
        <v>101081</v>
      </c>
      <c r="B13" s="2">
        <f ca="1">SHOP商品!AE11</f>
        <v>101</v>
      </c>
      <c r="C13" s="2">
        <f ca="1">SHOP商品!AF11</f>
        <v>8</v>
      </c>
      <c r="D13" s="2" t="str">
        <f ca="1">SHOP商品!AG11</f>
        <v>{92130=5}</v>
      </c>
      <c r="E13" s="2">
        <f ca="1">SHOP商品!AH11</f>
        <v>7000</v>
      </c>
      <c r="F13" s="2" t="str">
        <f ca="1">SHOP商品!AI11</f>
        <v>{100005=1000}</v>
      </c>
      <c r="G13" s="1">
        <v>0</v>
      </c>
      <c r="K13" s="2" t="s">
        <v>381</v>
      </c>
      <c r="L13" s="2" t="s">
        <v>382</v>
      </c>
      <c r="M13" s="2" t="s">
        <v>382</v>
      </c>
    </row>
    <row r="14" spans="1:13" x14ac:dyDescent="0.15">
      <c r="A14" s="2">
        <f ca="1">SHOP商品!AD12</f>
        <v>101082</v>
      </c>
      <c r="B14" s="2">
        <f ca="1">SHOP商品!AE12</f>
        <v>101</v>
      </c>
      <c r="C14" s="2">
        <f ca="1">SHOP商品!AF12</f>
        <v>8</v>
      </c>
      <c r="D14" s="2" t="str">
        <f ca="1">SHOP商品!AG12</f>
        <v>{92330=5}</v>
      </c>
      <c r="E14" s="2">
        <f ca="1">SHOP商品!AH12</f>
        <v>3000</v>
      </c>
      <c r="F14" s="2" t="str">
        <f ca="1">SHOP商品!AI12</f>
        <v>{100005=1200}</v>
      </c>
      <c r="G14" s="1">
        <v>0</v>
      </c>
      <c r="K14" s="2" t="s">
        <v>381</v>
      </c>
      <c r="L14" s="2" t="s">
        <v>382</v>
      </c>
      <c r="M14" s="2" t="s">
        <v>382</v>
      </c>
    </row>
    <row r="15" spans="1:13" x14ac:dyDescent="0.15">
      <c r="A15" s="2">
        <f ca="1">SHOP商品!AD13</f>
        <v>101091</v>
      </c>
      <c r="B15" s="2">
        <f ca="1">SHOP商品!AE13</f>
        <v>101</v>
      </c>
      <c r="C15" s="2">
        <f ca="1">SHOP商品!AF13</f>
        <v>9</v>
      </c>
      <c r="D15" s="2" t="str">
        <f ca="1">SHOP商品!AG13</f>
        <v>{92140=5}</v>
      </c>
      <c r="E15" s="2">
        <f ca="1">SHOP商品!AH13</f>
        <v>7000</v>
      </c>
      <c r="F15" s="2" t="str">
        <f ca="1">SHOP商品!AI13</f>
        <v>{100005=1000}</v>
      </c>
      <c r="G15" s="1">
        <v>0</v>
      </c>
      <c r="K15" s="2" t="s">
        <v>381</v>
      </c>
      <c r="L15" s="2" t="s">
        <v>382</v>
      </c>
      <c r="M15" s="2" t="s">
        <v>382</v>
      </c>
    </row>
    <row r="16" spans="1:13" x14ac:dyDescent="0.15">
      <c r="A16" s="2">
        <f ca="1">SHOP商品!AD14</f>
        <v>101092</v>
      </c>
      <c r="B16" s="2">
        <f ca="1">SHOP商品!AE14</f>
        <v>101</v>
      </c>
      <c r="C16" s="2">
        <f ca="1">SHOP商品!AF14</f>
        <v>9</v>
      </c>
      <c r="D16" s="2" t="str">
        <f ca="1">SHOP商品!AG14</f>
        <v>{92340=5}</v>
      </c>
      <c r="E16" s="2">
        <f ca="1">SHOP商品!AH14</f>
        <v>3000</v>
      </c>
      <c r="F16" s="2" t="str">
        <f ca="1">SHOP商品!AI14</f>
        <v>{100005=1200}</v>
      </c>
      <c r="G16" s="1">
        <v>0</v>
      </c>
      <c r="K16" s="2" t="s">
        <v>381</v>
      </c>
      <c r="L16" s="2" t="s">
        <v>382</v>
      </c>
      <c r="M16" s="2" t="s">
        <v>382</v>
      </c>
    </row>
    <row r="17" spans="1:13" x14ac:dyDescent="0.15">
      <c r="A17" s="2">
        <f ca="1">SHOP商品!AD15</f>
        <v>102011</v>
      </c>
      <c r="B17" s="2">
        <f ca="1">SHOP商品!AE15</f>
        <v>102</v>
      </c>
      <c r="C17" s="2">
        <f ca="1">SHOP商品!AF15</f>
        <v>1</v>
      </c>
      <c r="D17" s="2" t="str">
        <f ca="1">SHOP商品!AG15</f>
        <v>{11001=2}</v>
      </c>
      <c r="E17" s="2">
        <f ca="1">SHOP商品!AH15</f>
        <v>10000</v>
      </c>
      <c r="F17" s="2" t="str">
        <f ca="1">SHOP商品!AI15</f>
        <v>{100005=1500}</v>
      </c>
      <c r="G17" s="1">
        <v>0</v>
      </c>
      <c r="K17" s="2" t="s">
        <v>381</v>
      </c>
      <c r="L17" s="2" t="s">
        <v>382</v>
      </c>
      <c r="M17" s="2" t="s">
        <v>382</v>
      </c>
    </row>
    <row r="18" spans="1:13" x14ac:dyDescent="0.15">
      <c r="A18" s="2">
        <f ca="1">SHOP商品!AD16</f>
        <v>102021</v>
      </c>
      <c r="B18" s="2">
        <f ca="1">SHOP商品!AE16</f>
        <v>102</v>
      </c>
      <c r="C18" s="2">
        <f ca="1">SHOP商品!AF16</f>
        <v>2</v>
      </c>
      <c r="D18" s="2" t="str">
        <f ca="1">SHOP商品!AG16</f>
        <v>{11015=2}</v>
      </c>
      <c r="E18" s="2">
        <f ca="1">SHOP商品!AH16</f>
        <v>10000</v>
      </c>
      <c r="F18" s="2" t="str">
        <f ca="1">SHOP商品!AI16</f>
        <v>{100005=1500}</v>
      </c>
      <c r="G18" s="1">
        <v>0</v>
      </c>
      <c r="K18" s="2" t="s">
        <v>381</v>
      </c>
      <c r="L18" s="2" t="s">
        <v>382</v>
      </c>
      <c r="M18" s="2" t="s">
        <v>382</v>
      </c>
    </row>
    <row r="19" spans="1:13" x14ac:dyDescent="0.15">
      <c r="A19" s="2">
        <f ca="1">SHOP商品!AD17</f>
        <v>102031</v>
      </c>
      <c r="B19" s="2">
        <f ca="1">SHOP商品!AE17</f>
        <v>102</v>
      </c>
      <c r="C19" s="2">
        <f ca="1">SHOP商品!AF17</f>
        <v>3</v>
      </c>
      <c r="D19" s="2" t="str">
        <f ca="1">SHOP商品!AG17</f>
        <v>{82110=5}</v>
      </c>
      <c r="E19" s="2">
        <f ca="1">SHOP商品!AH17</f>
        <v>10000</v>
      </c>
      <c r="F19" s="2" t="str">
        <f ca="1">SHOP商品!AI17</f>
        <v>{100005=1000}</v>
      </c>
      <c r="G19" s="1">
        <v>0</v>
      </c>
      <c r="K19" s="2" t="s">
        <v>381</v>
      </c>
      <c r="L19" s="2" t="s">
        <v>382</v>
      </c>
      <c r="M19" s="2" t="s">
        <v>382</v>
      </c>
    </row>
    <row r="20" spans="1:13" x14ac:dyDescent="0.15">
      <c r="A20" s="2">
        <f ca="1">SHOP商品!AD18</f>
        <v>102041</v>
      </c>
      <c r="B20" s="2">
        <f ca="1">SHOP商品!AE18</f>
        <v>102</v>
      </c>
      <c r="C20" s="2">
        <f ca="1">SHOP商品!AF18</f>
        <v>4</v>
      </c>
      <c r="D20" s="2" t="str">
        <f ca="1">SHOP商品!AG18</f>
        <v>{92320=5}</v>
      </c>
      <c r="E20" s="2">
        <f ca="1">SHOP商品!AH18</f>
        <v>10000</v>
      </c>
      <c r="F20" s="2" t="str">
        <f ca="1">SHOP商品!AI18</f>
        <v>{100005=1200}</v>
      </c>
      <c r="G20" s="1">
        <v>0</v>
      </c>
      <c r="K20" s="2" t="s">
        <v>381</v>
      </c>
      <c r="L20" s="2" t="s">
        <v>382</v>
      </c>
      <c r="M20" s="2" t="s">
        <v>382</v>
      </c>
    </row>
    <row r="21" spans="1:13" x14ac:dyDescent="0.15">
      <c r="A21" s="2">
        <f ca="1">SHOP商品!AD19</f>
        <v>102051</v>
      </c>
      <c r="B21" s="2">
        <f ca="1">SHOP商品!AE19</f>
        <v>102</v>
      </c>
      <c r="C21" s="2">
        <f ca="1">SHOP商品!AF19</f>
        <v>5</v>
      </c>
      <c r="D21" s="2" t="str">
        <f ca="1">SHOP商品!AG19</f>
        <v>{92330=5}</v>
      </c>
      <c r="E21" s="2">
        <f ca="1">SHOP商品!AH19</f>
        <v>10000</v>
      </c>
      <c r="F21" s="2" t="str">
        <f ca="1">SHOP商品!AI19</f>
        <v>{100005=1200}</v>
      </c>
      <c r="G21" s="1">
        <v>0</v>
      </c>
      <c r="K21" s="2" t="s">
        <v>381</v>
      </c>
      <c r="L21" s="2" t="s">
        <v>382</v>
      </c>
      <c r="M21" s="2" t="s">
        <v>382</v>
      </c>
    </row>
    <row r="22" spans="1:13" x14ac:dyDescent="0.15">
      <c r="A22" s="2">
        <f ca="1">SHOP商品!AD20</f>
        <v>102061</v>
      </c>
      <c r="B22" s="2">
        <f ca="1">SHOP商品!AE20</f>
        <v>102</v>
      </c>
      <c r="C22" s="2">
        <f ca="1">SHOP商品!AF20</f>
        <v>6</v>
      </c>
      <c r="D22" s="2" t="str">
        <f ca="1">SHOP商品!AG20</f>
        <v>{92340=5}</v>
      </c>
      <c r="E22" s="2">
        <f ca="1">SHOP商品!AH20</f>
        <v>10000</v>
      </c>
      <c r="F22" s="2" t="str">
        <f ca="1">SHOP商品!AI20</f>
        <v>{100005=1200}</v>
      </c>
      <c r="G22" s="1">
        <v>0</v>
      </c>
      <c r="K22" s="2" t="s">
        <v>381</v>
      </c>
      <c r="L22" s="2" t="s">
        <v>382</v>
      </c>
      <c r="M22" s="2" t="s">
        <v>382</v>
      </c>
    </row>
    <row r="23" spans="1:13" x14ac:dyDescent="0.15">
      <c r="A23" s="2">
        <f ca="1">SHOP商品!AD21</f>
        <v>102071</v>
      </c>
      <c r="B23" s="2">
        <f ca="1">SHOP商品!AE21</f>
        <v>102</v>
      </c>
      <c r="C23" s="2">
        <f ca="1">SHOP商品!AF21</f>
        <v>7</v>
      </c>
      <c r="D23" s="2" t="str">
        <f ca="1">SHOP商品!AG21</f>
        <v>{92220=5}</v>
      </c>
      <c r="E23" s="2">
        <f ca="1">SHOP商品!AH21</f>
        <v>7000</v>
      </c>
      <c r="F23" s="2" t="str">
        <f ca="1">SHOP商品!AI21</f>
        <v>{100005=1100}</v>
      </c>
      <c r="G23" s="1">
        <v>0</v>
      </c>
      <c r="K23" s="2" t="s">
        <v>381</v>
      </c>
      <c r="L23" s="2" t="s">
        <v>382</v>
      </c>
      <c r="M23" s="2" t="s">
        <v>382</v>
      </c>
    </row>
    <row r="24" spans="1:13" x14ac:dyDescent="0.15">
      <c r="A24" s="2">
        <f ca="1">SHOP商品!AD22</f>
        <v>102072</v>
      </c>
      <c r="B24" s="2">
        <f ca="1">SHOP商品!AE22</f>
        <v>102</v>
      </c>
      <c r="C24" s="2">
        <f ca="1">SHOP商品!AF22</f>
        <v>7</v>
      </c>
      <c r="D24" s="2" t="str">
        <f ca="1">SHOP商品!AG22</f>
        <v>{92420=5}</v>
      </c>
      <c r="E24" s="2">
        <f ca="1">SHOP商品!AH22</f>
        <v>3000</v>
      </c>
      <c r="F24" s="2" t="str">
        <f ca="1">SHOP商品!AI22</f>
        <v>{100005=1300}</v>
      </c>
      <c r="G24" s="1">
        <v>0</v>
      </c>
      <c r="K24" s="2" t="s">
        <v>381</v>
      </c>
      <c r="L24" s="2" t="s">
        <v>382</v>
      </c>
      <c r="M24" s="2" t="s">
        <v>382</v>
      </c>
    </row>
    <row r="25" spans="1:13" x14ac:dyDescent="0.15">
      <c r="A25" s="2">
        <f ca="1">SHOP商品!AD23</f>
        <v>102081</v>
      </c>
      <c r="B25" s="2">
        <f ca="1">SHOP商品!AE23</f>
        <v>102</v>
      </c>
      <c r="C25" s="2">
        <f ca="1">SHOP商品!AF23</f>
        <v>8</v>
      </c>
      <c r="D25" s="2" t="str">
        <f ca="1">SHOP商品!AG23</f>
        <v>{92230=5}</v>
      </c>
      <c r="E25" s="2">
        <f ca="1">SHOP商品!AH23</f>
        <v>7000</v>
      </c>
      <c r="F25" s="2" t="str">
        <f ca="1">SHOP商品!AI23</f>
        <v>{100005=1100}</v>
      </c>
      <c r="G25" s="1">
        <v>0</v>
      </c>
      <c r="K25" s="2" t="s">
        <v>381</v>
      </c>
      <c r="L25" s="2" t="s">
        <v>382</v>
      </c>
      <c r="M25" s="2" t="s">
        <v>382</v>
      </c>
    </row>
    <row r="26" spans="1:13" x14ac:dyDescent="0.15">
      <c r="A26" s="2">
        <f ca="1">SHOP商品!AD24</f>
        <v>102082</v>
      </c>
      <c r="B26" s="2">
        <f ca="1">SHOP商品!AE24</f>
        <v>102</v>
      </c>
      <c r="C26" s="2">
        <f ca="1">SHOP商品!AF24</f>
        <v>8</v>
      </c>
      <c r="D26" s="2" t="str">
        <f ca="1">SHOP商品!AG24</f>
        <v>{92430=5}</v>
      </c>
      <c r="E26" s="2">
        <f ca="1">SHOP商品!AH24</f>
        <v>3000</v>
      </c>
      <c r="F26" s="2" t="str">
        <f ca="1">SHOP商品!AI24</f>
        <v>{100005=1300}</v>
      </c>
      <c r="G26" s="1">
        <v>0</v>
      </c>
      <c r="K26" s="2" t="s">
        <v>381</v>
      </c>
      <c r="L26" s="2" t="s">
        <v>382</v>
      </c>
      <c r="M26" s="2" t="s">
        <v>382</v>
      </c>
    </row>
    <row r="27" spans="1:13" x14ac:dyDescent="0.15">
      <c r="A27" s="2">
        <f ca="1">SHOP商品!AD25</f>
        <v>102091</v>
      </c>
      <c r="B27" s="2">
        <f ca="1">SHOP商品!AE25</f>
        <v>102</v>
      </c>
      <c r="C27" s="2">
        <f ca="1">SHOP商品!AF25</f>
        <v>9</v>
      </c>
      <c r="D27" s="2" t="str">
        <f ca="1">SHOP商品!AG25</f>
        <v>{92240=5}</v>
      </c>
      <c r="E27" s="2">
        <f ca="1">SHOP商品!AH25</f>
        <v>7000</v>
      </c>
      <c r="F27" s="2" t="str">
        <f ca="1">SHOP商品!AI25</f>
        <v>{100005=1100}</v>
      </c>
      <c r="G27" s="1">
        <v>0</v>
      </c>
      <c r="K27" s="2" t="s">
        <v>381</v>
      </c>
      <c r="L27" s="2" t="s">
        <v>382</v>
      </c>
      <c r="M27" s="2" t="s">
        <v>382</v>
      </c>
    </row>
    <row r="28" spans="1:13" x14ac:dyDescent="0.15">
      <c r="A28" s="2">
        <f ca="1">SHOP商品!AD26</f>
        <v>102092</v>
      </c>
      <c r="B28" s="2">
        <f ca="1">SHOP商品!AE26</f>
        <v>102</v>
      </c>
      <c r="C28" s="2">
        <f ca="1">SHOP商品!AF26</f>
        <v>9</v>
      </c>
      <c r="D28" s="2" t="str">
        <f ca="1">SHOP商品!AG26</f>
        <v>{92440=5}</v>
      </c>
      <c r="E28" s="2">
        <f ca="1">SHOP商品!AH26</f>
        <v>3000</v>
      </c>
      <c r="F28" s="2" t="str">
        <f ca="1">SHOP商品!AI26</f>
        <v>{100005=1300}</v>
      </c>
      <c r="G28" s="1">
        <v>0</v>
      </c>
      <c r="K28" s="2" t="s">
        <v>381</v>
      </c>
      <c r="L28" s="2" t="s">
        <v>382</v>
      </c>
      <c r="M28" s="2" t="s">
        <v>382</v>
      </c>
    </row>
    <row r="29" spans="1:13" x14ac:dyDescent="0.15">
      <c r="A29" s="2">
        <f ca="1">SHOP商品!AD27</f>
        <v>103011</v>
      </c>
      <c r="B29" s="2">
        <f ca="1">SHOP商品!AE27</f>
        <v>103</v>
      </c>
      <c r="C29" s="2">
        <f ca="1">SHOP商品!AF27</f>
        <v>1</v>
      </c>
      <c r="D29" s="2" t="str">
        <f ca="1">SHOP商品!AG27</f>
        <v>{11001=2}</v>
      </c>
      <c r="E29" s="2">
        <f ca="1">SHOP商品!AH27</f>
        <v>10000</v>
      </c>
      <c r="F29" s="2" t="str">
        <f ca="1">SHOP商品!AI27</f>
        <v>{100005=1500}</v>
      </c>
      <c r="G29" s="1">
        <v>0</v>
      </c>
      <c r="K29" s="2" t="s">
        <v>381</v>
      </c>
      <c r="L29" s="2" t="s">
        <v>382</v>
      </c>
      <c r="M29" s="2" t="s">
        <v>382</v>
      </c>
    </row>
    <row r="30" spans="1:13" x14ac:dyDescent="0.15">
      <c r="A30" s="2">
        <f ca="1">SHOP商品!AD28</f>
        <v>103021</v>
      </c>
      <c r="B30" s="2">
        <f ca="1">SHOP商品!AE28</f>
        <v>103</v>
      </c>
      <c r="C30" s="2">
        <f ca="1">SHOP商品!AF28</f>
        <v>2</v>
      </c>
      <c r="D30" s="2" t="str">
        <f ca="1">SHOP商品!AG28</f>
        <v>{11015=2}</v>
      </c>
      <c r="E30" s="2">
        <f ca="1">SHOP商品!AH28</f>
        <v>10000</v>
      </c>
      <c r="F30" s="2" t="str">
        <f ca="1">SHOP商品!AI28</f>
        <v>{100005=1500}</v>
      </c>
      <c r="G30" s="1">
        <v>0</v>
      </c>
      <c r="K30" s="2" t="s">
        <v>381</v>
      </c>
      <c r="L30" s="2" t="s">
        <v>382</v>
      </c>
      <c r="M30" s="2" t="s">
        <v>382</v>
      </c>
    </row>
    <row r="31" spans="1:13" x14ac:dyDescent="0.15">
      <c r="A31" s="2">
        <f ca="1">SHOP商品!AD29</f>
        <v>103031</v>
      </c>
      <c r="B31" s="2">
        <f ca="1">SHOP商品!AE29</f>
        <v>103</v>
      </c>
      <c r="C31" s="2">
        <f ca="1">SHOP商品!AF29</f>
        <v>3</v>
      </c>
      <c r="D31" s="2" t="str">
        <f ca="1">SHOP商品!AG29</f>
        <v>{82110=5}</v>
      </c>
      <c r="E31" s="2">
        <f ca="1">SHOP商品!AH29</f>
        <v>10000</v>
      </c>
      <c r="F31" s="2" t="str">
        <f ca="1">SHOP商品!AI29</f>
        <v>{100005=1000}</v>
      </c>
      <c r="G31" s="1">
        <v>0</v>
      </c>
      <c r="K31" s="2" t="s">
        <v>381</v>
      </c>
      <c r="L31" s="2" t="s">
        <v>382</v>
      </c>
      <c r="M31" s="2" t="s">
        <v>382</v>
      </c>
    </row>
    <row r="32" spans="1:13" x14ac:dyDescent="0.15">
      <c r="A32" s="2">
        <f ca="1">SHOP商品!AD30</f>
        <v>103041</v>
      </c>
      <c r="B32" s="2">
        <f ca="1">SHOP商品!AE30</f>
        <v>103</v>
      </c>
      <c r="C32" s="2">
        <f ca="1">SHOP商品!AF30</f>
        <v>4</v>
      </c>
      <c r="D32" s="2" t="str">
        <f ca="1">SHOP商品!AG30</f>
        <v>{92420=5}</v>
      </c>
      <c r="E32" s="2">
        <f ca="1">SHOP商品!AH30</f>
        <v>10000</v>
      </c>
      <c r="F32" s="2" t="str">
        <f ca="1">SHOP商品!AI30</f>
        <v>{100005=1300}</v>
      </c>
      <c r="G32" s="1">
        <v>0</v>
      </c>
      <c r="K32" s="2" t="s">
        <v>381</v>
      </c>
      <c r="L32" s="2" t="s">
        <v>382</v>
      </c>
      <c r="M32" s="2" t="s">
        <v>382</v>
      </c>
    </row>
    <row r="33" spans="1:13" x14ac:dyDescent="0.15">
      <c r="A33" s="2">
        <f ca="1">SHOP商品!AD31</f>
        <v>103051</v>
      </c>
      <c r="B33" s="2">
        <f ca="1">SHOP商品!AE31</f>
        <v>103</v>
      </c>
      <c r="C33" s="2">
        <f ca="1">SHOP商品!AF31</f>
        <v>5</v>
      </c>
      <c r="D33" s="2" t="str">
        <f ca="1">SHOP商品!AG31</f>
        <v>{92430=5}</v>
      </c>
      <c r="E33" s="2">
        <f ca="1">SHOP商品!AH31</f>
        <v>10000</v>
      </c>
      <c r="F33" s="2" t="str">
        <f ca="1">SHOP商品!AI31</f>
        <v>{100005=1300}</v>
      </c>
      <c r="G33" s="1">
        <v>0</v>
      </c>
      <c r="K33" s="2" t="s">
        <v>381</v>
      </c>
      <c r="L33" s="2" t="s">
        <v>382</v>
      </c>
      <c r="M33" s="2" t="s">
        <v>382</v>
      </c>
    </row>
    <row r="34" spans="1:13" x14ac:dyDescent="0.15">
      <c r="A34" s="2">
        <f ca="1">SHOP商品!AD32</f>
        <v>103061</v>
      </c>
      <c r="B34" s="2">
        <f ca="1">SHOP商品!AE32</f>
        <v>103</v>
      </c>
      <c r="C34" s="2">
        <f ca="1">SHOP商品!AF32</f>
        <v>6</v>
      </c>
      <c r="D34" s="2" t="str">
        <f ca="1">SHOP商品!AG32</f>
        <v>{92440=5}</v>
      </c>
      <c r="E34" s="2">
        <f ca="1">SHOP商品!AH32</f>
        <v>10000</v>
      </c>
      <c r="F34" s="2" t="str">
        <f ca="1">SHOP商品!AI32</f>
        <v>{100005=1300}</v>
      </c>
      <c r="G34" s="1">
        <v>0</v>
      </c>
      <c r="K34" s="2" t="s">
        <v>381</v>
      </c>
      <c r="L34" s="2" t="s">
        <v>382</v>
      </c>
      <c r="M34" s="2" t="s">
        <v>382</v>
      </c>
    </row>
    <row r="35" spans="1:13" x14ac:dyDescent="0.15">
      <c r="A35" s="2">
        <f ca="1">SHOP商品!AD33</f>
        <v>103071</v>
      </c>
      <c r="B35" s="2">
        <f ca="1">SHOP商品!AE33</f>
        <v>103</v>
      </c>
      <c r="C35" s="2">
        <f ca="1">SHOP商品!AF33</f>
        <v>7</v>
      </c>
      <c r="D35" s="2" t="str">
        <f ca="1">SHOP商品!AG33</f>
        <v>{92320=5}</v>
      </c>
      <c r="E35" s="2">
        <f ca="1">SHOP商品!AH33</f>
        <v>7000</v>
      </c>
      <c r="F35" s="2" t="str">
        <f ca="1">SHOP商品!AI33</f>
        <v>{100005=1200}</v>
      </c>
      <c r="G35" s="1">
        <v>0</v>
      </c>
      <c r="K35" s="2" t="s">
        <v>381</v>
      </c>
      <c r="L35" s="2" t="s">
        <v>382</v>
      </c>
      <c r="M35" s="2" t="s">
        <v>382</v>
      </c>
    </row>
    <row r="36" spans="1:13" x14ac:dyDescent="0.15">
      <c r="A36" s="2">
        <f ca="1">SHOP商品!AD34</f>
        <v>103072</v>
      </c>
      <c r="B36" s="2">
        <f ca="1">SHOP商品!AE34</f>
        <v>103</v>
      </c>
      <c r="C36" s="2">
        <f ca="1">SHOP商品!AF34</f>
        <v>7</v>
      </c>
      <c r="D36" s="2" t="str">
        <f ca="1">SHOP商品!AG34</f>
        <v>{92520=5}</v>
      </c>
      <c r="E36" s="2">
        <f ca="1">SHOP商品!AH34</f>
        <v>3000</v>
      </c>
      <c r="F36" s="2" t="str">
        <f ca="1">SHOP商品!AI34</f>
        <v>{100005=1400}</v>
      </c>
      <c r="G36" s="1">
        <v>0</v>
      </c>
      <c r="K36" s="2" t="s">
        <v>381</v>
      </c>
      <c r="L36" s="2" t="s">
        <v>382</v>
      </c>
      <c r="M36" s="2" t="s">
        <v>382</v>
      </c>
    </row>
    <row r="37" spans="1:13" x14ac:dyDescent="0.15">
      <c r="A37" s="2">
        <f ca="1">SHOP商品!AD35</f>
        <v>103081</v>
      </c>
      <c r="B37" s="2">
        <f ca="1">SHOP商品!AE35</f>
        <v>103</v>
      </c>
      <c r="C37" s="2">
        <f ca="1">SHOP商品!AF35</f>
        <v>8</v>
      </c>
      <c r="D37" s="2" t="str">
        <f ca="1">SHOP商品!AG35</f>
        <v>{92330=5}</v>
      </c>
      <c r="E37" s="2">
        <f ca="1">SHOP商品!AH35</f>
        <v>7000</v>
      </c>
      <c r="F37" s="2" t="str">
        <f ca="1">SHOP商品!AI35</f>
        <v>{100005=1200}</v>
      </c>
      <c r="G37" s="1">
        <v>0</v>
      </c>
      <c r="K37" s="2" t="s">
        <v>381</v>
      </c>
      <c r="L37" s="2" t="s">
        <v>382</v>
      </c>
      <c r="M37" s="2" t="s">
        <v>382</v>
      </c>
    </row>
    <row r="38" spans="1:13" x14ac:dyDescent="0.15">
      <c r="A38" s="2">
        <f ca="1">SHOP商品!AD36</f>
        <v>103082</v>
      </c>
      <c r="B38" s="2">
        <f ca="1">SHOP商品!AE36</f>
        <v>103</v>
      </c>
      <c r="C38" s="2">
        <f ca="1">SHOP商品!AF36</f>
        <v>8</v>
      </c>
      <c r="D38" s="2" t="str">
        <f ca="1">SHOP商品!AG36</f>
        <v>{92530=5}</v>
      </c>
      <c r="E38" s="2">
        <f ca="1">SHOP商品!AH36</f>
        <v>3000</v>
      </c>
      <c r="F38" s="2" t="str">
        <f ca="1">SHOP商品!AI36</f>
        <v>{100005=1400}</v>
      </c>
      <c r="G38" s="1">
        <v>0</v>
      </c>
      <c r="K38" s="2" t="s">
        <v>381</v>
      </c>
      <c r="L38" s="2" t="s">
        <v>382</v>
      </c>
      <c r="M38" s="2" t="s">
        <v>382</v>
      </c>
    </row>
    <row r="39" spans="1:13" x14ac:dyDescent="0.15">
      <c r="A39" s="2">
        <f ca="1">SHOP商品!AD37</f>
        <v>103091</v>
      </c>
      <c r="B39" s="2">
        <f ca="1">SHOP商品!AE37</f>
        <v>103</v>
      </c>
      <c r="C39" s="2">
        <f ca="1">SHOP商品!AF37</f>
        <v>9</v>
      </c>
      <c r="D39" s="2" t="str">
        <f ca="1">SHOP商品!AG37</f>
        <v>{92340=5}</v>
      </c>
      <c r="E39" s="2">
        <f ca="1">SHOP商品!AH37</f>
        <v>7000</v>
      </c>
      <c r="F39" s="2" t="str">
        <f ca="1">SHOP商品!AI37</f>
        <v>{100005=1200}</v>
      </c>
      <c r="G39" s="1">
        <v>0</v>
      </c>
      <c r="K39" s="2" t="s">
        <v>381</v>
      </c>
      <c r="L39" s="2" t="s">
        <v>382</v>
      </c>
      <c r="M39" s="2" t="s">
        <v>382</v>
      </c>
    </row>
    <row r="40" spans="1:13" x14ac:dyDescent="0.15">
      <c r="A40" s="2">
        <f ca="1">SHOP商品!AD38</f>
        <v>103092</v>
      </c>
      <c r="B40" s="2">
        <f ca="1">SHOP商品!AE38</f>
        <v>103</v>
      </c>
      <c r="C40" s="2">
        <f ca="1">SHOP商品!AF38</f>
        <v>9</v>
      </c>
      <c r="D40" s="2" t="str">
        <f ca="1">SHOP商品!AG38</f>
        <v>{92540=5}</v>
      </c>
      <c r="E40" s="2">
        <f ca="1">SHOP商品!AH38</f>
        <v>3000</v>
      </c>
      <c r="F40" s="2" t="str">
        <f ca="1">SHOP商品!AI38</f>
        <v>{100005=1400}</v>
      </c>
      <c r="G40" s="1">
        <v>0</v>
      </c>
      <c r="K40" s="2" t="s">
        <v>381</v>
      </c>
      <c r="L40" s="2" t="s">
        <v>382</v>
      </c>
      <c r="M40" s="2" t="s">
        <v>382</v>
      </c>
    </row>
    <row r="41" spans="1:13" x14ac:dyDescent="0.15">
      <c r="A41" s="2">
        <f ca="1">SHOP商品!AD39</f>
        <v>104011</v>
      </c>
      <c r="B41" s="2">
        <f ca="1">SHOP商品!AE39</f>
        <v>104</v>
      </c>
      <c r="C41" s="2">
        <f ca="1">SHOP商品!AF39</f>
        <v>1</v>
      </c>
      <c r="D41" s="2" t="str">
        <f ca="1">SHOP商品!AG39</f>
        <v>{11001=2}</v>
      </c>
      <c r="E41" s="2">
        <f ca="1">SHOP商品!AH39</f>
        <v>10000</v>
      </c>
      <c r="F41" s="2" t="str">
        <f ca="1">SHOP商品!AI39</f>
        <v>{100005=1500}</v>
      </c>
      <c r="G41" s="1">
        <v>0</v>
      </c>
      <c r="K41" s="2" t="s">
        <v>381</v>
      </c>
      <c r="L41" s="2" t="s">
        <v>382</v>
      </c>
      <c r="M41" s="2" t="s">
        <v>382</v>
      </c>
    </row>
    <row r="42" spans="1:13" x14ac:dyDescent="0.15">
      <c r="A42" s="2">
        <f ca="1">SHOP商品!AD40</f>
        <v>104021</v>
      </c>
      <c r="B42" s="2">
        <f ca="1">SHOP商品!AE40</f>
        <v>104</v>
      </c>
      <c r="C42" s="2">
        <f ca="1">SHOP商品!AF40</f>
        <v>2</v>
      </c>
      <c r="D42" s="2" t="str">
        <f ca="1">SHOP商品!AG40</f>
        <v>{11015=2}</v>
      </c>
      <c r="E42" s="2">
        <f ca="1">SHOP商品!AH40</f>
        <v>10000</v>
      </c>
      <c r="F42" s="2" t="str">
        <f ca="1">SHOP商品!AI40</f>
        <v>{100005=1500}</v>
      </c>
      <c r="G42" s="1">
        <v>0</v>
      </c>
      <c r="K42" s="2" t="s">
        <v>381</v>
      </c>
      <c r="L42" s="2" t="s">
        <v>382</v>
      </c>
      <c r="M42" s="2" t="s">
        <v>382</v>
      </c>
    </row>
    <row r="43" spans="1:13" x14ac:dyDescent="0.15">
      <c r="A43" s="2">
        <f ca="1">SHOP商品!AD41</f>
        <v>104031</v>
      </c>
      <c r="B43" s="2">
        <f ca="1">SHOP商品!AE41</f>
        <v>104</v>
      </c>
      <c r="C43" s="2">
        <f ca="1">SHOP商品!AF41</f>
        <v>3</v>
      </c>
      <c r="D43" s="2" t="str">
        <f ca="1">SHOP商品!AG41</f>
        <v>{82110=5}</v>
      </c>
      <c r="E43" s="2">
        <f ca="1">SHOP商品!AH41</f>
        <v>10000</v>
      </c>
      <c r="F43" s="2" t="str">
        <f ca="1">SHOP商品!AI41</f>
        <v>{100005=1000}</v>
      </c>
      <c r="G43" s="1">
        <v>0</v>
      </c>
      <c r="K43" s="2" t="s">
        <v>381</v>
      </c>
      <c r="L43" s="2" t="s">
        <v>382</v>
      </c>
      <c r="M43" s="2" t="s">
        <v>382</v>
      </c>
    </row>
    <row r="44" spans="1:13" x14ac:dyDescent="0.15">
      <c r="A44" s="2">
        <f ca="1">SHOP商品!AD42</f>
        <v>104041</v>
      </c>
      <c r="B44" s="2">
        <f ca="1">SHOP商品!AE42</f>
        <v>104</v>
      </c>
      <c r="C44" s="2">
        <f ca="1">SHOP商品!AF42</f>
        <v>4</v>
      </c>
      <c r="D44" s="2" t="str">
        <f ca="1">SHOP商品!AG42</f>
        <v>{92520=5}</v>
      </c>
      <c r="E44" s="2">
        <f ca="1">SHOP商品!AH42</f>
        <v>10000</v>
      </c>
      <c r="F44" s="2" t="str">
        <f ca="1">SHOP商品!AI42</f>
        <v>{100005=1400}</v>
      </c>
      <c r="G44" s="1">
        <v>0</v>
      </c>
      <c r="K44" s="2" t="s">
        <v>381</v>
      </c>
      <c r="L44" s="2" t="s">
        <v>382</v>
      </c>
      <c r="M44" s="2" t="s">
        <v>382</v>
      </c>
    </row>
    <row r="45" spans="1:13" x14ac:dyDescent="0.15">
      <c r="A45" s="2">
        <f ca="1">SHOP商品!AD43</f>
        <v>104051</v>
      </c>
      <c r="B45" s="2">
        <f ca="1">SHOP商品!AE43</f>
        <v>104</v>
      </c>
      <c r="C45" s="2">
        <f ca="1">SHOP商品!AF43</f>
        <v>5</v>
      </c>
      <c r="D45" s="2" t="str">
        <f ca="1">SHOP商品!AG43</f>
        <v>{92530=5}</v>
      </c>
      <c r="E45" s="2">
        <f ca="1">SHOP商品!AH43</f>
        <v>10000</v>
      </c>
      <c r="F45" s="2" t="str">
        <f ca="1">SHOP商品!AI43</f>
        <v>{100005=1400}</v>
      </c>
      <c r="G45" s="1">
        <v>0</v>
      </c>
      <c r="K45" s="2" t="s">
        <v>381</v>
      </c>
      <c r="L45" s="2" t="s">
        <v>382</v>
      </c>
      <c r="M45" s="2" t="s">
        <v>382</v>
      </c>
    </row>
    <row r="46" spans="1:13" x14ac:dyDescent="0.15">
      <c r="A46" s="2">
        <f ca="1">SHOP商品!AD44</f>
        <v>104061</v>
      </c>
      <c r="B46" s="2">
        <f ca="1">SHOP商品!AE44</f>
        <v>104</v>
      </c>
      <c r="C46" s="2">
        <f ca="1">SHOP商品!AF44</f>
        <v>6</v>
      </c>
      <c r="D46" s="2" t="str">
        <f ca="1">SHOP商品!AG44</f>
        <v>{92540=5}</v>
      </c>
      <c r="E46" s="2">
        <f ca="1">SHOP商品!AH44</f>
        <v>10000</v>
      </c>
      <c r="F46" s="2" t="str">
        <f ca="1">SHOP商品!AI44</f>
        <v>{100005=1400}</v>
      </c>
      <c r="G46" s="1">
        <v>0</v>
      </c>
      <c r="K46" s="2" t="s">
        <v>381</v>
      </c>
      <c r="L46" s="2" t="s">
        <v>382</v>
      </c>
      <c r="M46" s="2" t="s">
        <v>382</v>
      </c>
    </row>
    <row r="47" spans="1:13" x14ac:dyDescent="0.15">
      <c r="A47" s="2">
        <f ca="1">SHOP商品!AD45</f>
        <v>104071</v>
      </c>
      <c r="B47" s="2">
        <f ca="1">SHOP商品!AE45</f>
        <v>104</v>
      </c>
      <c r="C47" s="2">
        <f ca="1">SHOP商品!AF45</f>
        <v>7</v>
      </c>
      <c r="D47" s="2" t="str">
        <f ca="1">SHOP商品!AG45</f>
        <v>{92420=5}</v>
      </c>
      <c r="E47" s="2">
        <f ca="1">SHOP商品!AH45</f>
        <v>7000</v>
      </c>
      <c r="F47" s="2" t="str">
        <f ca="1">SHOP商品!AI45</f>
        <v>{100005=1300}</v>
      </c>
      <c r="G47" s="1">
        <v>0</v>
      </c>
      <c r="K47" s="2" t="s">
        <v>381</v>
      </c>
      <c r="L47" s="2" t="s">
        <v>382</v>
      </c>
      <c r="M47" s="2" t="s">
        <v>382</v>
      </c>
    </row>
    <row r="48" spans="1:13" x14ac:dyDescent="0.15">
      <c r="A48" s="2">
        <f ca="1">SHOP商品!AD46</f>
        <v>104072</v>
      </c>
      <c r="B48" s="2">
        <f ca="1">SHOP商品!AE46</f>
        <v>104</v>
      </c>
      <c r="C48" s="2">
        <f ca="1">SHOP商品!AF46</f>
        <v>7</v>
      </c>
      <c r="D48" s="2" t="str">
        <f ca="1">SHOP商品!AG46</f>
        <v>{92620=5}</v>
      </c>
      <c r="E48" s="2">
        <f ca="1">SHOP商品!AH46</f>
        <v>3000</v>
      </c>
      <c r="F48" s="2" t="str">
        <f ca="1">SHOP商品!AI46</f>
        <v>{100005=1500}</v>
      </c>
      <c r="G48" s="1">
        <v>0</v>
      </c>
      <c r="K48" s="2" t="s">
        <v>381</v>
      </c>
      <c r="L48" s="2" t="s">
        <v>382</v>
      </c>
      <c r="M48" s="2" t="s">
        <v>382</v>
      </c>
    </row>
    <row r="49" spans="1:13" x14ac:dyDescent="0.15">
      <c r="A49" s="2">
        <f ca="1">SHOP商品!AD47</f>
        <v>104081</v>
      </c>
      <c r="B49" s="2">
        <f ca="1">SHOP商品!AE47</f>
        <v>104</v>
      </c>
      <c r="C49" s="2">
        <f ca="1">SHOP商品!AF47</f>
        <v>8</v>
      </c>
      <c r="D49" s="2" t="str">
        <f ca="1">SHOP商品!AG47</f>
        <v>{92430=5}</v>
      </c>
      <c r="E49" s="2">
        <f ca="1">SHOP商品!AH47</f>
        <v>7000</v>
      </c>
      <c r="F49" s="2" t="str">
        <f ca="1">SHOP商品!AI47</f>
        <v>{100005=1300}</v>
      </c>
      <c r="G49" s="1">
        <v>0</v>
      </c>
      <c r="K49" s="2" t="s">
        <v>381</v>
      </c>
      <c r="L49" s="2" t="s">
        <v>382</v>
      </c>
      <c r="M49" s="2" t="s">
        <v>382</v>
      </c>
    </row>
    <row r="50" spans="1:13" x14ac:dyDescent="0.15">
      <c r="A50" s="2">
        <f ca="1">SHOP商品!AD48</f>
        <v>104082</v>
      </c>
      <c r="B50" s="2">
        <f ca="1">SHOP商品!AE48</f>
        <v>104</v>
      </c>
      <c r="C50" s="2">
        <f ca="1">SHOP商品!AF48</f>
        <v>8</v>
      </c>
      <c r="D50" s="2" t="str">
        <f ca="1">SHOP商品!AG48</f>
        <v>{92630=5}</v>
      </c>
      <c r="E50" s="2">
        <f ca="1">SHOP商品!AH48</f>
        <v>3000</v>
      </c>
      <c r="F50" s="2" t="str">
        <f ca="1">SHOP商品!AI48</f>
        <v>{100005=1500}</v>
      </c>
      <c r="G50" s="1">
        <v>0</v>
      </c>
      <c r="K50" s="2" t="s">
        <v>381</v>
      </c>
      <c r="L50" s="2" t="s">
        <v>382</v>
      </c>
      <c r="M50" s="2" t="s">
        <v>382</v>
      </c>
    </row>
    <row r="51" spans="1:13" x14ac:dyDescent="0.15">
      <c r="A51" s="2">
        <f ca="1">SHOP商品!AD49</f>
        <v>104091</v>
      </c>
      <c r="B51" s="2">
        <f ca="1">SHOP商品!AE49</f>
        <v>104</v>
      </c>
      <c r="C51" s="2">
        <f ca="1">SHOP商品!AF49</f>
        <v>9</v>
      </c>
      <c r="D51" s="2" t="str">
        <f ca="1">SHOP商品!AG49</f>
        <v>{92440=5}</v>
      </c>
      <c r="E51" s="2">
        <f ca="1">SHOP商品!AH49</f>
        <v>7000</v>
      </c>
      <c r="F51" s="2" t="str">
        <f ca="1">SHOP商品!AI49</f>
        <v>{100005=1300}</v>
      </c>
      <c r="G51" s="1">
        <v>0</v>
      </c>
      <c r="K51" s="2" t="s">
        <v>381</v>
      </c>
      <c r="L51" s="2" t="s">
        <v>382</v>
      </c>
      <c r="M51" s="2" t="s">
        <v>382</v>
      </c>
    </row>
    <row r="52" spans="1:13" x14ac:dyDescent="0.15">
      <c r="A52" s="2">
        <f ca="1">SHOP商品!AD50</f>
        <v>104092</v>
      </c>
      <c r="B52" s="2">
        <f ca="1">SHOP商品!AE50</f>
        <v>104</v>
      </c>
      <c r="C52" s="2">
        <f ca="1">SHOP商品!AF50</f>
        <v>9</v>
      </c>
      <c r="D52" s="2" t="str">
        <f ca="1">SHOP商品!AG50</f>
        <v>{92640=5}</v>
      </c>
      <c r="E52" s="2">
        <f ca="1">SHOP商品!AH50</f>
        <v>3000</v>
      </c>
      <c r="F52" s="2" t="str">
        <f ca="1">SHOP商品!AI50</f>
        <v>{100005=1500}</v>
      </c>
      <c r="G52" s="1">
        <v>0</v>
      </c>
      <c r="K52" s="2" t="s">
        <v>381</v>
      </c>
      <c r="L52" s="2" t="s">
        <v>382</v>
      </c>
      <c r="M52" s="2" t="s">
        <v>382</v>
      </c>
    </row>
    <row r="53" spans="1:13" x14ac:dyDescent="0.15">
      <c r="A53" s="2">
        <f ca="1">SHOP商品!AD51</f>
        <v>105011</v>
      </c>
      <c r="B53" s="2">
        <f ca="1">SHOP商品!AE51</f>
        <v>105</v>
      </c>
      <c r="C53" s="2">
        <f ca="1">SHOP商品!AF51</f>
        <v>1</v>
      </c>
      <c r="D53" s="2" t="str">
        <f ca="1">SHOP商品!AG51</f>
        <v>{11001=2}</v>
      </c>
      <c r="E53" s="2">
        <f ca="1">SHOP商品!AH51</f>
        <v>10000</v>
      </c>
      <c r="F53" s="2" t="str">
        <f ca="1">SHOP商品!AI51</f>
        <v>{100005=1500}</v>
      </c>
      <c r="G53" s="1">
        <v>0</v>
      </c>
      <c r="K53" s="2" t="s">
        <v>381</v>
      </c>
      <c r="L53" s="2" t="s">
        <v>382</v>
      </c>
      <c r="M53" s="2" t="s">
        <v>382</v>
      </c>
    </row>
    <row r="54" spans="1:13" x14ac:dyDescent="0.15">
      <c r="A54" s="2">
        <f ca="1">SHOP商品!AD52</f>
        <v>105021</v>
      </c>
      <c r="B54" s="2">
        <f ca="1">SHOP商品!AE52</f>
        <v>105</v>
      </c>
      <c r="C54" s="2">
        <f ca="1">SHOP商品!AF52</f>
        <v>2</v>
      </c>
      <c r="D54" s="2" t="str">
        <f ca="1">SHOP商品!AG52</f>
        <v>{11015=2}</v>
      </c>
      <c r="E54" s="2">
        <f ca="1">SHOP商品!AH52</f>
        <v>10000</v>
      </c>
      <c r="F54" s="2" t="str">
        <f ca="1">SHOP商品!AI52</f>
        <v>{100005=1500}</v>
      </c>
      <c r="G54" s="1">
        <v>0</v>
      </c>
      <c r="K54" s="2" t="s">
        <v>381</v>
      </c>
      <c r="L54" s="2" t="s">
        <v>382</v>
      </c>
      <c r="M54" s="2" t="s">
        <v>382</v>
      </c>
    </row>
    <row r="55" spans="1:13" x14ac:dyDescent="0.15">
      <c r="A55" s="2">
        <f ca="1">SHOP商品!AD53</f>
        <v>105031</v>
      </c>
      <c r="B55" s="2">
        <f ca="1">SHOP商品!AE53</f>
        <v>105</v>
      </c>
      <c r="C55" s="2">
        <f ca="1">SHOP商品!AF53</f>
        <v>3</v>
      </c>
      <c r="D55" s="2" t="str">
        <f ca="1">SHOP商品!AG53</f>
        <v>{82110=5}</v>
      </c>
      <c r="E55" s="2">
        <f ca="1">SHOP商品!AH53</f>
        <v>10000</v>
      </c>
      <c r="F55" s="2" t="str">
        <f ca="1">SHOP商品!AI53</f>
        <v>{100005=1000}</v>
      </c>
      <c r="G55" s="1">
        <v>0</v>
      </c>
      <c r="K55" s="2" t="s">
        <v>381</v>
      </c>
      <c r="L55" s="2" t="s">
        <v>382</v>
      </c>
      <c r="M55" s="2" t="s">
        <v>382</v>
      </c>
    </row>
    <row r="56" spans="1:13" x14ac:dyDescent="0.15">
      <c r="A56" s="2">
        <f ca="1">SHOP商品!AD54</f>
        <v>105041</v>
      </c>
      <c r="B56" s="2">
        <f ca="1">SHOP商品!AE54</f>
        <v>105</v>
      </c>
      <c r="C56" s="2">
        <f ca="1">SHOP商品!AF54</f>
        <v>4</v>
      </c>
      <c r="D56" s="2" t="str">
        <f ca="1">SHOP商品!AG54</f>
        <v>{92620=5}</v>
      </c>
      <c r="E56" s="2">
        <f ca="1">SHOP商品!AH54</f>
        <v>10000</v>
      </c>
      <c r="F56" s="2" t="str">
        <f ca="1">SHOP商品!AI54</f>
        <v>{100005=1200}</v>
      </c>
      <c r="G56" s="1">
        <v>0</v>
      </c>
      <c r="K56" s="2" t="s">
        <v>381</v>
      </c>
      <c r="L56" s="2" t="s">
        <v>382</v>
      </c>
      <c r="M56" s="2" t="s">
        <v>382</v>
      </c>
    </row>
    <row r="57" spans="1:13" x14ac:dyDescent="0.15">
      <c r="A57" s="2">
        <f ca="1">SHOP商品!AD55</f>
        <v>105051</v>
      </c>
      <c r="B57" s="2">
        <f ca="1">SHOP商品!AE55</f>
        <v>105</v>
      </c>
      <c r="C57" s="2">
        <f ca="1">SHOP商品!AF55</f>
        <v>5</v>
      </c>
      <c r="D57" s="2" t="str">
        <f ca="1">SHOP商品!AG55</f>
        <v>{92630=5}</v>
      </c>
      <c r="E57" s="2">
        <f ca="1">SHOP商品!AH55</f>
        <v>10000</v>
      </c>
      <c r="F57" s="2" t="str">
        <f ca="1">SHOP商品!AI55</f>
        <v>{100005=1200}</v>
      </c>
      <c r="G57" s="1">
        <v>0</v>
      </c>
      <c r="K57" s="2" t="s">
        <v>381</v>
      </c>
      <c r="L57" s="2" t="s">
        <v>382</v>
      </c>
      <c r="M57" s="2" t="s">
        <v>382</v>
      </c>
    </row>
    <row r="58" spans="1:13" x14ac:dyDescent="0.15">
      <c r="A58" s="2">
        <f ca="1">SHOP商品!AD56</f>
        <v>105061</v>
      </c>
      <c r="B58" s="2">
        <f ca="1">SHOP商品!AE56</f>
        <v>105</v>
      </c>
      <c r="C58" s="2">
        <f ca="1">SHOP商品!AF56</f>
        <v>6</v>
      </c>
      <c r="D58" s="2" t="str">
        <f ca="1">SHOP商品!AG56</f>
        <v>{92640=5}</v>
      </c>
      <c r="E58" s="2">
        <f ca="1">SHOP商品!AH56</f>
        <v>10000</v>
      </c>
      <c r="F58" s="2" t="str">
        <f ca="1">SHOP商品!AI56</f>
        <v>{100005=1200}</v>
      </c>
      <c r="G58" s="1">
        <v>0</v>
      </c>
      <c r="K58" s="2" t="s">
        <v>381</v>
      </c>
      <c r="L58" s="2" t="s">
        <v>382</v>
      </c>
      <c r="M58" s="2" t="s">
        <v>382</v>
      </c>
    </row>
    <row r="59" spans="1:13" x14ac:dyDescent="0.15">
      <c r="A59" s="2">
        <f ca="1">SHOP商品!AD57</f>
        <v>105071</v>
      </c>
      <c r="B59" s="2">
        <f ca="1">SHOP商品!AE57</f>
        <v>105</v>
      </c>
      <c r="C59" s="2">
        <f ca="1">SHOP商品!AF57</f>
        <v>7</v>
      </c>
      <c r="D59" s="2" t="str">
        <f ca="1">SHOP商品!AG57</f>
        <v>{92520=5}</v>
      </c>
      <c r="E59" s="2">
        <f ca="1">SHOP商品!AH57</f>
        <v>7000</v>
      </c>
      <c r="F59" s="2" t="str">
        <f ca="1">SHOP商品!AI57</f>
        <v>{100005=1000}</v>
      </c>
      <c r="G59" s="1">
        <v>0</v>
      </c>
      <c r="K59" s="2" t="s">
        <v>381</v>
      </c>
      <c r="L59" s="2" t="s">
        <v>382</v>
      </c>
      <c r="M59" s="2" t="s">
        <v>382</v>
      </c>
    </row>
    <row r="60" spans="1:13" x14ac:dyDescent="0.15">
      <c r="A60" s="2">
        <f ca="1">SHOP商品!AD58</f>
        <v>105072</v>
      </c>
      <c r="B60" s="2">
        <f ca="1">SHOP商品!AE58</f>
        <v>105</v>
      </c>
      <c r="C60" s="2">
        <f ca="1">SHOP商品!AF58</f>
        <v>7</v>
      </c>
      <c r="D60" s="2" t="str">
        <f ca="1">SHOP商品!AG58</f>
        <v>{92720=5}</v>
      </c>
      <c r="E60" s="2">
        <f ca="1">SHOP商品!AH58</f>
        <v>3000</v>
      </c>
      <c r="F60" s="2" t="str">
        <f ca="1">SHOP商品!AI58</f>
        <v>{100005=1400}</v>
      </c>
      <c r="G60" s="1">
        <v>0</v>
      </c>
      <c r="K60" s="2" t="s">
        <v>381</v>
      </c>
      <c r="L60" s="2" t="s">
        <v>382</v>
      </c>
      <c r="M60" s="2" t="s">
        <v>382</v>
      </c>
    </row>
    <row r="61" spans="1:13" x14ac:dyDescent="0.15">
      <c r="A61" s="2">
        <f ca="1">SHOP商品!AD59</f>
        <v>105081</v>
      </c>
      <c r="B61" s="2">
        <f ca="1">SHOP商品!AE59</f>
        <v>105</v>
      </c>
      <c r="C61" s="2">
        <f ca="1">SHOP商品!AF59</f>
        <v>8</v>
      </c>
      <c r="D61" s="2" t="str">
        <f ca="1">SHOP商品!AG59</f>
        <v>{92530=5}</v>
      </c>
      <c r="E61" s="2">
        <f ca="1">SHOP商品!AH59</f>
        <v>7000</v>
      </c>
      <c r="F61" s="2" t="str">
        <f ca="1">SHOP商品!AI59</f>
        <v>{100005=1000}</v>
      </c>
      <c r="G61" s="1">
        <v>0</v>
      </c>
      <c r="K61" s="2" t="s">
        <v>381</v>
      </c>
      <c r="L61" s="2" t="s">
        <v>382</v>
      </c>
      <c r="M61" s="2" t="s">
        <v>382</v>
      </c>
    </row>
    <row r="62" spans="1:13" x14ac:dyDescent="0.15">
      <c r="A62" s="2">
        <f ca="1">SHOP商品!AD60</f>
        <v>105082</v>
      </c>
      <c r="B62" s="2">
        <f ca="1">SHOP商品!AE60</f>
        <v>105</v>
      </c>
      <c r="C62" s="2">
        <f ca="1">SHOP商品!AF60</f>
        <v>8</v>
      </c>
      <c r="D62" s="2" t="str">
        <f ca="1">SHOP商品!AG60</f>
        <v>{92730=5}</v>
      </c>
      <c r="E62" s="2">
        <f ca="1">SHOP商品!AH60</f>
        <v>3000</v>
      </c>
      <c r="F62" s="2" t="str">
        <f ca="1">SHOP商品!AI60</f>
        <v>{100005=1400}</v>
      </c>
      <c r="G62" s="1">
        <v>0</v>
      </c>
      <c r="K62" s="2" t="s">
        <v>381</v>
      </c>
      <c r="L62" s="2" t="s">
        <v>382</v>
      </c>
      <c r="M62" s="2" t="s">
        <v>382</v>
      </c>
    </row>
    <row r="63" spans="1:13" x14ac:dyDescent="0.15">
      <c r="A63" s="2">
        <f ca="1">SHOP商品!AD61</f>
        <v>105091</v>
      </c>
      <c r="B63" s="2">
        <f ca="1">SHOP商品!AE61</f>
        <v>105</v>
      </c>
      <c r="C63" s="2">
        <f ca="1">SHOP商品!AF61</f>
        <v>9</v>
      </c>
      <c r="D63" s="2" t="str">
        <f ca="1">SHOP商品!AG61</f>
        <v>{92540=5}</v>
      </c>
      <c r="E63" s="2">
        <f ca="1">SHOP商品!AH61</f>
        <v>7000</v>
      </c>
      <c r="F63" s="2" t="str">
        <f ca="1">SHOP商品!AI61</f>
        <v>{100005=1000}</v>
      </c>
      <c r="G63" s="1">
        <v>0</v>
      </c>
      <c r="K63" s="2" t="s">
        <v>381</v>
      </c>
      <c r="L63" s="2" t="s">
        <v>382</v>
      </c>
      <c r="M63" s="2" t="s">
        <v>382</v>
      </c>
    </row>
    <row r="64" spans="1:13" x14ac:dyDescent="0.15">
      <c r="A64" s="2">
        <f ca="1">SHOP商品!AD62</f>
        <v>105092</v>
      </c>
      <c r="B64" s="2">
        <f ca="1">SHOP商品!AE62</f>
        <v>105</v>
      </c>
      <c r="C64" s="2">
        <f ca="1">SHOP商品!AF62</f>
        <v>9</v>
      </c>
      <c r="D64" s="2" t="str">
        <f ca="1">SHOP商品!AG62</f>
        <v>{92740=5}</v>
      </c>
      <c r="E64" s="2">
        <f ca="1">SHOP商品!AH62</f>
        <v>3000</v>
      </c>
      <c r="F64" s="2" t="str">
        <f ca="1">SHOP商品!AI62</f>
        <v>{100005=1400}</v>
      </c>
      <c r="G64" s="1">
        <v>0</v>
      </c>
      <c r="K64" s="2" t="s">
        <v>381</v>
      </c>
      <c r="L64" s="2" t="s">
        <v>382</v>
      </c>
      <c r="M64" s="2" t="s">
        <v>382</v>
      </c>
    </row>
    <row r="65" spans="1:13" x14ac:dyDescent="0.15">
      <c r="A65" s="2">
        <f ca="1">SHOP商品!AD63</f>
        <v>201011</v>
      </c>
      <c r="B65" s="2">
        <f ca="1">SHOP商品!AE63</f>
        <v>201</v>
      </c>
      <c r="C65" s="2">
        <f ca="1">SHOP商品!AF63</f>
        <v>1</v>
      </c>
      <c r="D65" s="2" t="str">
        <f ca="1">SHOP商品!AG63</f>
        <v>{11016=2}</v>
      </c>
      <c r="E65" s="2">
        <f ca="1">SHOP商品!AH63</f>
        <v>10000</v>
      </c>
      <c r="F65" s="2" t="str">
        <f ca="1">SHOP商品!AI63</f>
        <v>{100003=1200}</v>
      </c>
      <c r="G65" s="1">
        <v>0</v>
      </c>
      <c r="K65" s="2" t="s">
        <v>381</v>
      </c>
      <c r="L65" s="2" t="s">
        <v>382</v>
      </c>
      <c r="M65" s="2" t="s">
        <v>382</v>
      </c>
    </row>
    <row r="66" spans="1:13" x14ac:dyDescent="0.15">
      <c r="A66" s="2">
        <f ca="1">SHOP商品!AD64</f>
        <v>201021</v>
      </c>
      <c r="B66" s="2">
        <f ca="1">SHOP商品!AE64</f>
        <v>201</v>
      </c>
      <c r="C66" s="2">
        <f ca="1">SHOP商品!AF64</f>
        <v>2</v>
      </c>
      <c r="D66" s="2" t="str">
        <f ca="1">SHOP商品!AG64</f>
        <v>{11011=2}</v>
      </c>
      <c r="E66" s="2">
        <f ca="1">SHOP商品!AH64</f>
        <v>10000</v>
      </c>
      <c r="F66" s="2" t="str">
        <f ca="1">SHOP商品!AI64</f>
        <v>{100003=1200}</v>
      </c>
      <c r="G66" s="1">
        <v>0</v>
      </c>
      <c r="K66" s="2" t="s">
        <v>381</v>
      </c>
      <c r="L66" s="2" t="s">
        <v>382</v>
      </c>
      <c r="M66" s="2" t="s">
        <v>382</v>
      </c>
    </row>
    <row r="67" spans="1:13" x14ac:dyDescent="0.15">
      <c r="A67" s="2">
        <f ca="1">SHOP商品!AD65</f>
        <v>201031</v>
      </c>
      <c r="B67" s="2">
        <f ca="1">SHOP商品!AE65</f>
        <v>201</v>
      </c>
      <c r="C67" s="2">
        <f ca="1">SHOP商品!AF65</f>
        <v>3</v>
      </c>
      <c r="D67" s="2" t="str">
        <f ca="1">SHOP商品!AG65</f>
        <v>{81110=5}</v>
      </c>
      <c r="E67" s="2">
        <f ca="1">SHOP商品!AH65</f>
        <v>10000</v>
      </c>
      <c r="F67" s="2" t="str">
        <f ca="1">SHOP商品!AI65</f>
        <v>{100003=200}</v>
      </c>
      <c r="G67" s="1">
        <v>0</v>
      </c>
      <c r="K67" s="2" t="s">
        <v>381</v>
      </c>
      <c r="L67" s="2" t="s">
        <v>382</v>
      </c>
      <c r="M67" s="2" t="s">
        <v>382</v>
      </c>
    </row>
    <row r="68" spans="1:13" x14ac:dyDescent="0.15">
      <c r="A68" s="2">
        <f ca="1">SHOP商品!AD66</f>
        <v>201041</v>
      </c>
      <c r="B68" s="2">
        <f ca="1">SHOP商品!AE66</f>
        <v>201</v>
      </c>
      <c r="C68" s="2">
        <f ca="1">SHOP商品!AF66</f>
        <v>4</v>
      </c>
      <c r="D68" s="2" t="str">
        <f ca="1">SHOP商品!AG66</f>
        <v>{91220=5}</v>
      </c>
      <c r="E68" s="2">
        <f ca="1">SHOP商品!AH66</f>
        <v>10000</v>
      </c>
      <c r="F68" s="2" t="str">
        <f ca="1">SHOP商品!AI66</f>
        <v>{100003=275}</v>
      </c>
      <c r="G68" s="1">
        <v>0</v>
      </c>
      <c r="K68" s="2" t="s">
        <v>381</v>
      </c>
      <c r="L68" s="2" t="s">
        <v>382</v>
      </c>
      <c r="M68" s="2" t="s">
        <v>382</v>
      </c>
    </row>
    <row r="69" spans="1:13" x14ac:dyDescent="0.15">
      <c r="A69" s="2">
        <f ca="1">SHOP商品!AD67</f>
        <v>201051</v>
      </c>
      <c r="B69" s="2">
        <f ca="1">SHOP商品!AE67</f>
        <v>201</v>
      </c>
      <c r="C69" s="2">
        <f ca="1">SHOP商品!AF67</f>
        <v>5</v>
      </c>
      <c r="D69" s="2" t="str">
        <f ca="1">SHOP商品!AG67</f>
        <v>{91230=5}</v>
      </c>
      <c r="E69" s="2">
        <f ca="1">SHOP商品!AH67</f>
        <v>10000</v>
      </c>
      <c r="F69" s="2" t="str">
        <f ca="1">SHOP商品!AI67</f>
        <v>{100003=275}</v>
      </c>
      <c r="G69" s="1">
        <v>0</v>
      </c>
      <c r="K69" s="2" t="s">
        <v>381</v>
      </c>
      <c r="L69" s="2" t="s">
        <v>382</v>
      </c>
      <c r="M69" s="2" t="s">
        <v>382</v>
      </c>
    </row>
    <row r="70" spans="1:13" x14ac:dyDescent="0.15">
      <c r="A70" s="2">
        <f ca="1">SHOP商品!AD68</f>
        <v>201061</v>
      </c>
      <c r="B70" s="2">
        <f ca="1">SHOP商品!AE68</f>
        <v>201</v>
      </c>
      <c r="C70" s="2">
        <f ca="1">SHOP商品!AF68</f>
        <v>6</v>
      </c>
      <c r="D70" s="2" t="str">
        <f ca="1">SHOP商品!AG68</f>
        <v>{91240=5}</v>
      </c>
      <c r="E70" s="2">
        <f ca="1">SHOP商品!AH68</f>
        <v>10000</v>
      </c>
      <c r="F70" s="2" t="str">
        <f ca="1">SHOP商品!AI68</f>
        <v>{100003=275}</v>
      </c>
      <c r="G70" s="1">
        <v>0</v>
      </c>
      <c r="K70" s="2" t="s">
        <v>381</v>
      </c>
      <c r="L70" s="2" t="s">
        <v>382</v>
      </c>
      <c r="M70" s="2" t="s">
        <v>382</v>
      </c>
    </row>
    <row r="71" spans="1:13" x14ac:dyDescent="0.15">
      <c r="A71" s="2">
        <f ca="1">SHOP商品!AD69</f>
        <v>201071</v>
      </c>
      <c r="B71" s="2">
        <f ca="1">SHOP商品!AE69</f>
        <v>201</v>
      </c>
      <c r="C71" s="2">
        <f ca="1">SHOP商品!AF69</f>
        <v>7</v>
      </c>
      <c r="D71" s="2" t="str">
        <f ca="1">SHOP商品!AG69</f>
        <v>{91120=5}</v>
      </c>
      <c r="E71" s="2">
        <f ca="1">SHOP商品!AH69</f>
        <v>7000</v>
      </c>
      <c r="F71" s="2" t="str">
        <f ca="1">SHOP商品!AI69</f>
        <v>{100003=250}</v>
      </c>
      <c r="G71" s="1">
        <v>0</v>
      </c>
      <c r="K71" s="2" t="s">
        <v>381</v>
      </c>
      <c r="L71" s="2" t="s">
        <v>382</v>
      </c>
      <c r="M71" s="2" t="s">
        <v>382</v>
      </c>
    </row>
    <row r="72" spans="1:13" x14ac:dyDescent="0.15">
      <c r="A72" s="2">
        <f ca="1">SHOP商品!AD70</f>
        <v>201072</v>
      </c>
      <c r="B72" s="2">
        <f ca="1">SHOP商品!AE70</f>
        <v>201</v>
      </c>
      <c r="C72" s="2">
        <f ca="1">SHOP商品!AF70</f>
        <v>7</v>
      </c>
      <c r="D72" s="2" t="str">
        <f ca="1">SHOP商品!AG70</f>
        <v>{91320=5}</v>
      </c>
      <c r="E72" s="2">
        <f ca="1">SHOP商品!AH70</f>
        <v>3000</v>
      </c>
      <c r="F72" s="2" t="str">
        <f ca="1">SHOP商品!AI70</f>
        <v>{100003=300}</v>
      </c>
      <c r="G72" s="1">
        <v>0</v>
      </c>
      <c r="K72" s="2" t="s">
        <v>381</v>
      </c>
      <c r="L72" s="2" t="s">
        <v>382</v>
      </c>
      <c r="M72" s="2" t="s">
        <v>382</v>
      </c>
    </row>
    <row r="73" spans="1:13" x14ac:dyDescent="0.15">
      <c r="A73" s="2">
        <f ca="1">SHOP商品!AD71</f>
        <v>201081</v>
      </c>
      <c r="B73" s="2">
        <f ca="1">SHOP商品!AE71</f>
        <v>201</v>
      </c>
      <c r="C73" s="2">
        <f ca="1">SHOP商品!AF71</f>
        <v>8</v>
      </c>
      <c r="D73" s="2" t="str">
        <f ca="1">SHOP商品!AG71</f>
        <v>{91130=5}</v>
      </c>
      <c r="E73" s="2">
        <f ca="1">SHOP商品!AH71</f>
        <v>7000</v>
      </c>
      <c r="F73" s="2" t="str">
        <f ca="1">SHOP商品!AI71</f>
        <v>{100003=250}</v>
      </c>
      <c r="G73" s="1">
        <v>0</v>
      </c>
      <c r="K73" s="2" t="s">
        <v>381</v>
      </c>
      <c r="L73" s="2" t="s">
        <v>382</v>
      </c>
      <c r="M73" s="2" t="s">
        <v>382</v>
      </c>
    </row>
    <row r="74" spans="1:13" x14ac:dyDescent="0.15">
      <c r="A74" s="2">
        <f ca="1">SHOP商品!AD72</f>
        <v>201082</v>
      </c>
      <c r="B74" s="2">
        <f ca="1">SHOP商品!AE72</f>
        <v>201</v>
      </c>
      <c r="C74" s="2">
        <f ca="1">SHOP商品!AF72</f>
        <v>8</v>
      </c>
      <c r="D74" s="2" t="str">
        <f ca="1">SHOP商品!AG72</f>
        <v>{91330=5}</v>
      </c>
      <c r="E74" s="2">
        <f ca="1">SHOP商品!AH72</f>
        <v>3000</v>
      </c>
      <c r="F74" s="2" t="str">
        <f ca="1">SHOP商品!AI72</f>
        <v>{100003=300}</v>
      </c>
      <c r="G74" s="1">
        <v>0</v>
      </c>
      <c r="K74" s="2" t="s">
        <v>381</v>
      </c>
      <c r="L74" s="2" t="s">
        <v>382</v>
      </c>
      <c r="M74" s="2" t="s">
        <v>382</v>
      </c>
    </row>
    <row r="75" spans="1:13" x14ac:dyDescent="0.15">
      <c r="A75" s="2">
        <f ca="1">SHOP商品!AD73</f>
        <v>201091</v>
      </c>
      <c r="B75" s="2">
        <f ca="1">SHOP商品!AE73</f>
        <v>201</v>
      </c>
      <c r="C75" s="2">
        <f ca="1">SHOP商品!AF73</f>
        <v>9</v>
      </c>
      <c r="D75" s="2" t="str">
        <f ca="1">SHOP商品!AG73</f>
        <v>{91140=5}</v>
      </c>
      <c r="E75" s="2">
        <f ca="1">SHOP商品!AH73</f>
        <v>7000</v>
      </c>
      <c r="F75" s="2" t="str">
        <f ca="1">SHOP商品!AI73</f>
        <v>{100003=250}</v>
      </c>
      <c r="G75" s="1">
        <v>0</v>
      </c>
      <c r="K75" s="2" t="s">
        <v>381</v>
      </c>
      <c r="L75" s="2" t="s">
        <v>382</v>
      </c>
      <c r="M75" s="2" t="s">
        <v>382</v>
      </c>
    </row>
    <row r="76" spans="1:13" x14ac:dyDescent="0.15">
      <c r="A76" s="2">
        <f ca="1">SHOP商品!AD74</f>
        <v>201092</v>
      </c>
      <c r="B76" s="2">
        <f ca="1">SHOP商品!AE74</f>
        <v>201</v>
      </c>
      <c r="C76" s="2">
        <f ca="1">SHOP商品!AF74</f>
        <v>9</v>
      </c>
      <c r="D76" s="2" t="str">
        <f ca="1">SHOP商品!AG74</f>
        <v>{91340=5}</v>
      </c>
      <c r="E76" s="2">
        <f ca="1">SHOP商品!AH74</f>
        <v>3000</v>
      </c>
      <c r="F76" s="2" t="str">
        <f ca="1">SHOP商品!AI74</f>
        <v>{100003=300}</v>
      </c>
      <c r="G76" s="1">
        <v>0</v>
      </c>
      <c r="K76" s="2" t="s">
        <v>381</v>
      </c>
      <c r="L76" s="2" t="s">
        <v>382</v>
      </c>
      <c r="M76" s="2" t="s">
        <v>382</v>
      </c>
    </row>
    <row r="77" spans="1:13" x14ac:dyDescent="0.15">
      <c r="A77" s="2">
        <f ca="1">SHOP商品!AD75</f>
        <v>202011</v>
      </c>
      <c r="B77" s="2">
        <f ca="1">SHOP商品!AE75</f>
        <v>202</v>
      </c>
      <c r="C77" s="2">
        <f ca="1">SHOP商品!AF75</f>
        <v>1</v>
      </c>
      <c r="D77" s="2" t="str">
        <f ca="1">SHOP商品!AG75</f>
        <v>{11016=2}</v>
      </c>
      <c r="E77" s="2">
        <f ca="1">SHOP商品!AH75</f>
        <v>10000</v>
      </c>
      <c r="F77" s="2" t="str">
        <f ca="1">SHOP商品!AI75</f>
        <v>{100003=1200}</v>
      </c>
      <c r="G77" s="1">
        <v>0</v>
      </c>
      <c r="K77" s="2" t="s">
        <v>381</v>
      </c>
      <c r="L77" s="2" t="s">
        <v>382</v>
      </c>
      <c r="M77" s="2" t="s">
        <v>382</v>
      </c>
    </row>
    <row r="78" spans="1:13" x14ac:dyDescent="0.15">
      <c r="A78" s="2">
        <f ca="1">SHOP商品!AD76</f>
        <v>202021</v>
      </c>
      <c r="B78" s="2">
        <f ca="1">SHOP商品!AE76</f>
        <v>202</v>
      </c>
      <c r="C78" s="2">
        <f ca="1">SHOP商品!AF76</f>
        <v>2</v>
      </c>
      <c r="D78" s="2" t="str">
        <f ca="1">SHOP商品!AG76</f>
        <v>{11011=2}</v>
      </c>
      <c r="E78" s="2">
        <f ca="1">SHOP商品!AH76</f>
        <v>10000</v>
      </c>
      <c r="F78" s="2" t="str">
        <f ca="1">SHOP商品!AI76</f>
        <v>{100003=1200}</v>
      </c>
      <c r="G78" s="1">
        <v>0</v>
      </c>
      <c r="K78" s="2" t="s">
        <v>381</v>
      </c>
      <c r="L78" s="2" t="s">
        <v>382</v>
      </c>
      <c r="M78" s="2" t="s">
        <v>382</v>
      </c>
    </row>
    <row r="79" spans="1:13" x14ac:dyDescent="0.15">
      <c r="A79" s="2">
        <f ca="1">SHOP商品!AD77</f>
        <v>202031</v>
      </c>
      <c r="B79" s="2">
        <f ca="1">SHOP商品!AE77</f>
        <v>202</v>
      </c>
      <c r="C79" s="2">
        <f ca="1">SHOP商品!AF77</f>
        <v>3</v>
      </c>
      <c r="D79" s="2" t="str">
        <f ca="1">SHOP商品!AG77</f>
        <v>{81110=5}</v>
      </c>
      <c r="E79" s="2">
        <f ca="1">SHOP商品!AH77</f>
        <v>10000</v>
      </c>
      <c r="F79" s="2" t="str">
        <f ca="1">SHOP商品!AI77</f>
        <v>{100003=200}</v>
      </c>
      <c r="G79" s="1">
        <v>0</v>
      </c>
      <c r="K79" s="2" t="s">
        <v>381</v>
      </c>
      <c r="L79" s="2" t="s">
        <v>382</v>
      </c>
      <c r="M79" s="2" t="s">
        <v>382</v>
      </c>
    </row>
    <row r="80" spans="1:13" x14ac:dyDescent="0.15">
      <c r="A80" s="2">
        <f ca="1">SHOP商品!AD78</f>
        <v>202041</v>
      </c>
      <c r="B80" s="2">
        <f ca="1">SHOP商品!AE78</f>
        <v>202</v>
      </c>
      <c r="C80" s="2">
        <f ca="1">SHOP商品!AF78</f>
        <v>4</v>
      </c>
      <c r="D80" s="2" t="str">
        <f ca="1">SHOP商品!AG78</f>
        <v>{91320=5}</v>
      </c>
      <c r="E80" s="2">
        <f ca="1">SHOP商品!AH78</f>
        <v>10000</v>
      </c>
      <c r="F80" s="2" t="str">
        <f ca="1">SHOP商品!AI78</f>
        <v>{100003=300}</v>
      </c>
      <c r="G80" s="1">
        <v>0</v>
      </c>
      <c r="K80" s="2" t="s">
        <v>381</v>
      </c>
      <c r="L80" s="2" t="s">
        <v>382</v>
      </c>
      <c r="M80" s="2" t="s">
        <v>382</v>
      </c>
    </row>
    <row r="81" spans="1:13" x14ac:dyDescent="0.15">
      <c r="A81" s="2">
        <f ca="1">SHOP商品!AD79</f>
        <v>202051</v>
      </c>
      <c r="B81" s="2">
        <f ca="1">SHOP商品!AE79</f>
        <v>202</v>
      </c>
      <c r="C81" s="2">
        <f ca="1">SHOP商品!AF79</f>
        <v>5</v>
      </c>
      <c r="D81" s="2" t="str">
        <f ca="1">SHOP商品!AG79</f>
        <v>{91330=5}</v>
      </c>
      <c r="E81" s="2">
        <f ca="1">SHOP商品!AH79</f>
        <v>10000</v>
      </c>
      <c r="F81" s="2" t="str">
        <f ca="1">SHOP商品!AI79</f>
        <v>{100003=300}</v>
      </c>
      <c r="G81" s="1">
        <v>0</v>
      </c>
      <c r="K81" s="2" t="s">
        <v>381</v>
      </c>
      <c r="L81" s="2" t="s">
        <v>382</v>
      </c>
      <c r="M81" s="2" t="s">
        <v>382</v>
      </c>
    </row>
    <row r="82" spans="1:13" x14ac:dyDescent="0.15">
      <c r="A82" s="2">
        <f ca="1">SHOP商品!AD80</f>
        <v>202061</v>
      </c>
      <c r="B82" s="2">
        <f ca="1">SHOP商品!AE80</f>
        <v>202</v>
      </c>
      <c r="C82" s="2">
        <f ca="1">SHOP商品!AF80</f>
        <v>6</v>
      </c>
      <c r="D82" s="2" t="str">
        <f ca="1">SHOP商品!AG80</f>
        <v>{91340=5}</v>
      </c>
      <c r="E82" s="2">
        <f ca="1">SHOP商品!AH80</f>
        <v>10000</v>
      </c>
      <c r="F82" s="2" t="str">
        <f ca="1">SHOP商品!AI80</f>
        <v>{100003=300}</v>
      </c>
      <c r="G82" s="1">
        <v>0</v>
      </c>
      <c r="K82" s="2" t="s">
        <v>381</v>
      </c>
      <c r="L82" s="2" t="s">
        <v>382</v>
      </c>
      <c r="M82" s="2" t="s">
        <v>382</v>
      </c>
    </row>
    <row r="83" spans="1:13" x14ac:dyDescent="0.15">
      <c r="A83" s="2">
        <f ca="1">SHOP商品!AD81</f>
        <v>202071</v>
      </c>
      <c r="B83" s="2">
        <f ca="1">SHOP商品!AE81</f>
        <v>202</v>
      </c>
      <c r="C83" s="2">
        <f ca="1">SHOP商品!AF81</f>
        <v>7</v>
      </c>
      <c r="D83" s="2" t="str">
        <f ca="1">SHOP商品!AG81</f>
        <v>{91220=5}</v>
      </c>
      <c r="E83" s="2">
        <f ca="1">SHOP商品!AH81</f>
        <v>7000</v>
      </c>
      <c r="F83" s="2" t="str">
        <f ca="1">SHOP商品!AI81</f>
        <v>{100003=270}</v>
      </c>
      <c r="G83" s="1">
        <v>0</v>
      </c>
      <c r="K83" s="2" t="s">
        <v>381</v>
      </c>
      <c r="L83" s="2" t="s">
        <v>382</v>
      </c>
      <c r="M83" s="2" t="s">
        <v>382</v>
      </c>
    </row>
    <row r="84" spans="1:13" x14ac:dyDescent="0.15">
      <c r="A84" s="2">
        <f ca="1">SHOP商品!AD82</f>
        <v>202072</v>
      </c>
      <c r="B84" s="2">
        <f ca="1">SHOP商品!AE82</f>
        <v>202</v>
      </c>
      <c r="C84" s="2">
        <f ca="1">SHOP商品!AF82</f>
        <v>7</v>
      </c>
      <c r="D84" s="2" t="str">
        <f ca="1">SHOP商品!AG82</f>
        <v>{91420=5}</v>
      </c>
      <c r="E84" s="2">
        <f ca="1">SHOP商品!AH82</f>
        <v>3000</v>
      </c>
      <c r="F84" s="2" t="str">
        <f ca="1">SHOP商品!AI82</f>
        <v>{100003=325}</v>
      </c>
      <c r="G84" s="1">
        <v>0</v>
      </c>
      <c r="K84" s="2" t="s">
        <v>381</v>
      </c>
      <c r="L84" s="2" t="s">
        <v>382</v>
      </c>
      <c r="M84" s="2" t="s">
        <v>382</v>
      </c>
    </row>
    <row r="85" spans="1:13" x14ac:dyDescent="0.15">
      <c r="A85" s="2">
        <f ca="1">SHOP商品!AD83</f>
        <v>202081</v>
      </c>
      <c r="B85" s="2">
        <f ca="1">SHOP商品!AE83</f>
        <v>202</v>
      </c>
      <c r="C85" s="2">
        <f ca="1">SHOP商品!AF83</f>
        <v>8</v>
      </c>
      <c r="D85" s="2" t="str">
        <f ca="1">SHOP商品!AG83</f>
        <v>{91230=5}</v>
      </c>
      <c r="E85" s="2">
        <f ca="1">SHOP商品!AH83</f>
        <v>7000</v>
      </c>
      <c r="F85" s="2" t="str">
        <f ca="1">SHOP商品!AI83</f>
        <v>{100003=270}</v>
      </c>
      <c r="G85" s="1">
        <v>0</v>
      </c>
      <c r="K85" s="2" t="s">
        <v>381</v>
      </c>
      <c r="L85" s="2" t="s">
        <v>382</v>
      </c>
      <c r="M85" s="2" t="s">
        <v>382</v>
      </c>
    </row>
    <row r="86" spans="1:13" x14ac:dyDescent="0.15">
      <c r="A86" s="2">
        <f ca="1">SHOP商品!AD84</f>
        <v>202082</v>
      </c>
      <c r="B86" s="2">
        <f ca="1">SHOP商品!AE84</f>
        <v>202</v>
      </c>
      <c r="C86" s="2">
        <f ca="1">SHOP商品!AF84</f>
        <v>8</v>
      </c>
      <c r="D86" s="2" t="str">
        <f ca="1">SHOP商品!AG84</f>
        <v>{91430=5}</v>
      </c>
      <c r="E86" s="2">
        <f ca="1">SHOP商品!AH84</f>
        <v>3000</v>
      </c>
      <c r="F86" s="2" t="str">
        <f ca="1">SHOP商品!AI84</f>
        <v>{100003=325}</v>
      </c>
      <c r="G86" s="1">
        <v>0</v>
      </c>
      <c r="K86" s="2" t="s">
        <v>381</v>
      </c>
      <c r="L86" s="2" t="s">
        <v>382</v>
      </c>
      <c r="M86" s="2" t="s">
        <v>382</v>
      </c>
    </row>
    <row r="87" spans="1:13" x14ac:dyDescent="0.15">
      <c r="A87" s="2">
        <f ca="1">SHOP商品!AD85</f>
        <v>202091</v>
      </c>
      <c r="B87" s="2">
        <f ca="1">SHOP商品!AE85</f>
        <v>202</v>
      </c>
      <c r="C87" s="2">
        <f ca="1">SHOP商品!AF85</f>
        <v>9</v>
      </c>
      <c r="D87" s="2" t="str">
        <f ca="1">SHOP商品!AG85</f>
        <v>{91240=5}</v>
      </c>
      <c r="E87" s="2">
        <f ca="1">SHOP商品!AH85</f>
        <v>7000</v>
      </c>
      <c r="F87" s="2" t="str">
        <f ca="1">SHOP商品!AI85</f>
        <v>{100003=270}</v>
      </c>
      <c r="G87" s="1">
        <v>0</v>
      </c>
      <c r="K87" s="2" t="s">
        <v>381</v>
      </c>
      <c r="L87" s="2" t="s">
        <v>382</v>
      </c>
      <c r="M87" s="2" t="s">
        <v>382</v>
      </c>
    </row>
    <row r="88" spans="1:13" x14ac:dyDescent="0.15">
      <c r="A88" s="2">
        <f ca="1">SHOP商品!AD86</f>
        <v>202092</v>
      </c>
      <c r="B88" s="2">
        <f ca="1">SHOP商品!AE86</f>
        <v>202</v>
      </c>
      <c r="C88" s="2">
        <f ca="1">SHOP商品!AF86</f>
        <v>9</v>
      </c>
      <c r="D88" s="2" t="str">
        <f ca="1">SHOP商品!AG86</f>
        <v>{91440=5}</v>
      </c>
      <c r="E88" s="2">
        <f ca="1">SHOP商品!AH86</f>
        <v>3000</v>
      </c>
      <c r="F88" s="2" t="str">
        <f ca="1">SHOP商品!AI86</f>
        <v>{100003=325}</v>
      </c>
      <c r="G88" s="1">
        <v>0</v>
      </c>
      <c r="K88" s="2" t="s">
        <v>381</v>
      </c>
      <c r="L88" s="2" t="s">
        <v>382</v>
      </c>
      <c r="M88" s="2" t="s">
        <v>382</v>
      </c>
    </row>
    <row r="89" spans="1:13" x14ac:dyDescent="0.15">
      <c r="A89" s="2">
        <f ca="1">SHOP商品!AD87</f>
        <v>203011</v>
      </c>
      <c r="B89" s="2">
        <f ca="1">SHOP商品!AE87</f>
        <v>203</v>
      </c>
      <c r="C89" s="2">
        <f ca="1">SHOP商品!AF87</f>
        <v>1</v>
      </c>
      <c r="D89" s="2" t="str">
        <f ca="1">SHOP商品!AG87</f>
        <v>{11016=2}</v>
      </c>
      <c r="E89" s="2">
        <f ca="1">SHOP商品!AH87</f>
        <v>10000</v>
      </c>
      <c r="F89" s="2" t="str">
        <f ca="1">SHOP商品!AI87</f>
        <v>{100003=1200}</v>
      </c>
      <c r="G89" s="1">
        <v>0</v>
      </c>
      <c r="K89" s="2" t="s">
        <v>381</v>
      </c>
      <c r="L89" s="2" t="s">
        <v>382</v>
      </c>
      <c r="M89" s="2" t="s">
        <v>382</v>
      </c>
    </row>
    <row r="90" spans="1:13" x14ac:dyDescent="0.15">
      <c r="A90" s="2">
        <f ca="1">SHOP商品!AD88</f>
        <v>203021</v>
      </c>
      <c r="B90" s="2">
        <f ca="1">SHOP商品!AE88</f>
        <v>203</v>
      </c>
      <c r="C90" s="2">
        <f ca="1">SHOP商品!AF88</f>
        <v>2</v>
      </c>
      <c r="D90" s="2" t="str">
        <f ca="1">SHOP商品!AG88</f>
        <v>{11011=2}</v>
      </c>
      <c r="E90" s="2">
        <f ca="1">SHOP商品!AH88</f>
        <v>10000</v>
      </c>
      <c r="F90" s="2" t="str">
        <f ca="1">SHOP商品!AI88</f>
        <v>{100003=1200}</v>
      </c>
      <c r="G90" s="1">
        <v>0</v>
      </c>
      <c r="K90" s="2" t="s">
        <v>381</v>
      </c>
      <c r="L90" s="2" t="s">
        <v>382</v>
      </c>
      <c r="M90" s="2" t="s">
        <v>382</v>
      </c>
    </row>
    <row r="91" spans="1:13" x14ac:dyDescent="0.15">
      <c r="A91" s="2">
        <f ca="1">SHOP商品!AD89</f>
        <v>203031</v>
      </c>
      <c r="B91" s="2">
        <f ca="1">SHOP商品!AE89</f>
        <v>203</v>
      </c>
      <c r="C91" s="2">
        <f ca="1">SHOP商品!AF89</f>
        <v>3</v>
      </c>
      <c r="D91" s="2" t="str">
        <f ca="1">SHOP商品!AG89</f>
        <v>{81110=5}</v>
      </c>
      <c r="E91" s="2">
        <f ca="1">SHOP商品!AH89</f>
        <v>10000</v>
      </c>
      <c r="F91" s="2" t="str">
        <f ca="1">SHOP商品!AI89</f>
        <v>{100003=200}</v>
      </c>
      <c r="G91" s="1">
        <v>0</v>
      </c>
      <c r="K91" s="2" t="s">
        <v>381</v>
      </c>
      <c r="L91" s="2" t="s">
        <v>382</v>
      </c>
      <c r="M91" s="2" t="s">
        <v>382</v>
      </c>
    </row>
    <row r="92" spans="1:13" x14ac:dyDescent="0.15">
      <c r="A92" s="2">
        <f ca="1">SHOP商品!AD90</f>
        <v>203041</v>
      </c>
      <c r="B92" s="2">
        <f ca="1">SHOP商品!AE90</f>
        <v>203</v>
      </c>
      <c r="C92" s="2">
        <f ca="1">SHOP商品!AF90</f>
        <v>4</v>
      </c>
      <c r="D92" s="2" t="str">
        <f ca="1">SHOP商品!AG90</f>
        <v>{91420=5}</v>
      </c>
      <c r="E92" s="2">
        <f ca="1">SHOP商品!AH90</f>
        <v>10000</v>
      </c>
      <c r="F92" s="2" t="str">
        <f ca="1">SHOP商品!AI90</f>
        <v>{100003=325}</v>
      </c>
      <c r="G92" s="1">
        <v>0</v>
      </c>
      <c r="K92" s="2" t="s">
        <v>381</v>
      </c>
      <c r="L92" s="2" t="s">
        <v>382</v>
      </c>
      <c r="M92" s="2" t="s">
        <v>382</v>
      </c>
    </row>
    <row r="93" spans="1:13" x14ac:dyDescent="0.15">
      <c r="A93" s="2">
        <f ca="1">SHOP商品!AD91</f>
        <v>203051</v>
      </c>
      <c r="B93" s="2">
        <f ca="1">SHOP商品!AE91</f>
        <v>203</v>
      </c>
      <c r="C93" s="2">
        <f ca="1">SHOP商品!AF91</f>
        <v>5</v>
      </c>
      <c r="D93" s="2" t="str">
        <f ca="1">SHOP商品!AG91</f>
        <v>{91430=5}</v>
      </c>
      <c r="E93" s="2">
        <f ca="1">SHOP商品!AH91</f>
        <v>10000</v>
      </c>
      <c r="F93" s="2" t="str">
        <f ca="1">SHOP商品!AI91</f>
        <v>{100003=325}</v>
      </c>
      <c r="G93" s="1">
        <v>0</v>
      </c>
      <c r="K93" s="2" t="s">
        <v>381</v>
      </c>
      <c r="L93" s="2" t="s">
        <v>382</v>
      </c>
      <c r="M93" s="2" t="s">
        <v>382</v>
      </c>
    </row>
    <row r="94" spans="1:13" x14ac:dyDescent="0.15">
      <c r="A94" s="2">
        <f ca="1">SHOP商品!AD92</f>
        <v>203061</v>
      </c>
      <c r="B94" s="2">
        <f ca="1">SHOP商品!AE92</f>
        <v>203</v>
      </c>
      <c r="C94" s="2">
        <f ca="1">SHOP商品!AF92</f>
        <v>6</v>
      </c>
      <c r="D94" s="2" t="str">
        <f ca="1">SHOP商品!AG92</f>
        <v>{91440=5}</v>
      </c>
      <c r="E94" s="2">
        <f ca="1">SHOP商品!AH92</f>
        <v>10000</v>
      </c>
      <c r="F94" s="2" t="str">
        <f ca="1">SHOP商品!AI92</f>
        <v>{100003=325}</v>
      </c>
      <c r="G94" s="1">
        <v>0</v>
      </c>
      <c r="K94" s="2" t="s">
        <v>381</v>
      </c>
      <c r="L94" s="2" t="s">
        <v>382</v>
      </c>
      <c r="M94" s="2" t="s">
        <v>382</v>
      </c>
    </row>
    <row r="95" spans="1:13" x14ac:dyDescent="0.15">
      <c r="A95" s="2">
        <f ca="1">SHOP商品!AD93</f>
        <v>203071</v>
      </c>
      <c r="B95" s="2">
        <f ca="1">SHOP商品!AE93</f>
        <v>203</v>
      </c>
      <c r="C95" s="2">
        <f ca="1">SHOP商品!AF93</f>
        <v>7</v>
      </c>
      <c r="D95" s="2" t="str">
        <f ca="1">SHOP商品!AG93</f>
        <v>{91320=5}</v>
      </c>
      <c r="E95" s="2">
        <f ca="1">SHOP商品!AH93</f>
        <v>7000</v>
      </c>
      <c r="F95" s="2" t="str">
        <f ca="1">SHOP商品!AI93</f>
        <v>{100003=300}</v>
      </c>
      <c r="G95" s="1">
        <v>0</v>
      </c>
      <c r="K95" s="2" t="s">
        <v>381</v>
      </c>
      <c r="L95" s="2" t="s">
        <v>382</v>
      </c>
      <c r="M95" s="2" t="s">
        <v>382</v>
      </c>
    </row>
    <row r="96" spans="1:13" x14ac:dyDescent="0.15">
      <c r="A96" s="2">
        <f ca="1">SHOP商品!AD94</f>
        <v>203072</v>
      </c>
      <c r="B96" s="2">
        <f ca="1">SHOP商品!AE94</f>
        <v>203</v>
      </c>
      <c r="C96" s="2">
        <f ca="1">SHOP商品!AF94</f>
        <v>7</v>
      </c>
      <c r="D96" s="2" t="str">
        <f ca="1">SHOP商品!AG94</f>
        <v>{91520=5}</v>
      </c>
      <c r="E96" s="2">
        <f ca="1">SHOP商品!AH94</f>
        <v>3000</v>
      </c>
      <c r="F96" s="2" t="str">
        <f ca="1">SHOP商品!AI94</f>
        <v>{100003=350}</v>
      </c>
      <c r="G96" s="1">
        <v>0</v>
      </c>
      <c r="K96" s="2" t="s">
        <v>381</v>
      </c>
      <c r="L96" s="2" t="s">
        <v>382</v>
      </c>
      <c r="M96" s="2" t="s">
        <v>382</v>
      </c>
    </row>
    <row r="97" spans="1:13" x14ac:dyDescent="0.15">
      <c r="A97" s="2">
        <f ca="1">SHOP商品!AD95</f>
        <v>203081</v>
      </c>
      <c r="B97" s="2">
        <f ca="1">SHOP商品!AE95</f>
        <v>203</v>
      </c>
      <c r="C97" s="2">
        <f ca="1">SHOP商品!AF95</f>
        <v>8</v>
      </c>
      <c r="D97" s="2" t="str">
        <f ca="1">SHOP商品!AG95</f>
        <v>{91330=5}</v>
      </c>
      <c r="E97" s="2">
        <f ca="1">SHOP商品!AH95</f>
        <v>7000</v>
      </c>
      <c r="F97" s="2" t="str">
        <f ca="1">SHOP商品!AI95</f>
        <v>{100003=300}</v>
      </c>
      <c r="G97" s="1">
        <v>0</v>
      </c>
      <c r="K97" s="2" t="s">
        <v>381</v>
      </c>
      <c r="L97" s="2" t="s">
        <v>382</v>
      </c>
      <c r="M97" s="2" t="s">
        <v>382</v>
      </c>
    </row>
    <row r="98" spans="1:13" x14ac:dyDescent="0.15">
      <c r="A98" s="2">
        <f ca="1">SHOP商品!AD96</f>
        <v>203082</v>
      </c>
      <c r="B98" s="2">
        <f ca="1">SHOP商品!AE96</f>
        <v>203</v>
      </c>
      <c r="C98" s="2">
        <f ca="1">SHOP商品!AF96</f>
        <v>8</v>
      </c>
      <c r="D98" s="2" t="str">
        <f ca="1">SHOP商品!AG96</f>
        <v>{91530=5}</v>
      </c>
      <c r="E98" s="2">
        <f ca="1">SHOP商品!AH96</f>
        <v>3000</v>
      </c>
      <c r="F98" s="2" t="str">
        <f ca="1">SHOP商品!AI96</f>
        <v>{100003=350}</v>
      </c>
      <c r="G98" s="1">
        <v>0</v>
      </c>
      <c r="K98" s="2" t="s">
        <v>381</v>
      </c>
      <c r="L98" s="2" t="s">
        <v>382</v>
      </c>
      <c r="M98" s="2" t="s">
        <v>382</v>
      </c>
    </row>
    <row r="99" spans="1:13" x14ac:dyDescent="0.15">
      <c r="A99" s="2">
        <f ca="1">SHOP商品!AD97</f>
        <v>203091</v>
      </c>
      <c r="B99" s="2">
        <f ca="1">SHOP商品!AE97</f>
        <v>203</v>
      </c>
      <c r="C99" s="2">
        <f ca="1">SHOP商品!AF97</f>
        <v>9</v>
      </c>
      <c r="D99" s="2" t="str">
        <f ca="1">SHOP商品!AG97</f>
        <v>{91340=5}</v>
      </c>
      <c r="E99" s="2">
        <f ca="1">SHOP商品!AH97</f>
        <v>7000</v>
      </c>
      <c r="F99" s="2" t="str">
        <f ca="1">SHOP商品!AI97</f>
        <v>{100003=300}</v>
      </c>
      <c r="G99" s="1">
        <v>0</v>
      </c>
      <c r="K99" s="2" t="s">
        <v>381</v>
      </c>
      <c r="L99" s="2" t="s">
        <v>382</v>
      </c>
      <c r="M99" s="2" t="s">
        <v>382</v>
      </c>
    </row>
    <row r="100" spans="1:13" x14ac:dyDescent="0.15">
      <c r="A100" s="2">
        <f ca="1">SHOP商品!AD98</f>
        <v>203092</v>
      </c>
      <c r="B100" s="2">
        <f ca="1">SHOP商品!AE98</f>
        <v>203</v>
      </c>
      <c r="C100" s="2">
        <f ca="1">SHOP商品!AF98</f>
        <v>9</v>
      </c>
      <c r="D100" s="2" t="str">
        <f ca="1">SHOP商品!AG98</f>
        <v>{91540=5}</v>
      </c>
      <c r="E100" s="2">
        <f ca="1">SHOP商品!AH98</f>
        <v>3000</v>
      </c>
      <c r="F100" s="2" t="str">
        <f ca="1">SHOP商品!AI98</f>
        <v>{100003=350}</v>
      </c>
      <c r="G100" s="1">
        <v>0</v>
      </c>
      <c r="K100" s="2" t="s">
        <v>381</v>
      </c>
      <c r="L100" s="2" t="s">
        <v>382</v>
      </c>
      <c r="M100" s="2" t="s">
        <v>382</v>
      </c>
    </row>
    <row r="101" spans="1:13" x14ac:dyDescent="0.15">
      <c r="A101" s="2">
        <f ca="1">SHOP商品!AD99</f>
        <v>204011</v>
      </c>
      <c r="B101" s="2">
        <f ca="1">SHOP商品!AE99</f>
        <v>204</v>
      </c>
      <c r="C101" s="2">
        <f ca="1">SHOP商品!AF99</f>
        <v>1</v>
      </c>
      <c r="D101" s="2" t="str">
        <f ca="1">SHOP商品!AG99</f>
        <v>{11016=2}</v>
      </c>
      <c r="E101" s="2">
        <f ca="1">SHOP商品!AH99</f>
        <v>10000</v>
      </c>
      <c r="F101" s="2" t="str">
        <f ca="1">SHOP商品!AI99</f>
        <v>{100003=1200}</v>
      </c>
      <c r="G101" s="1">
        <v>0</v>
      </c>
      <c r="K101" s="2" t="s">
        <v>381</v>
      </c>
      <c r="L101" s="2" t="s">
        <v>382</v>
      </c>
      <c r="M101" s="2" t="s">
        <v>382</v>
      </c>
    </row>
    <row r="102" spans="1:13" x14ac:dyDescent="0.15">
      <c r="A102" s="2">
        <f ca="1">SHOP商品!AD100</f>
        <v>204021</v>
      </c>
      <c r="B102" s="2">
        <f ca="1">SHOP商品!AE100</f>
        <v>204</v>
      </c>
      <c r="C102" s="2">
        <f ca="1">SHOP商品!AF100</f>
        <v>2</v>
      </c>
      <c r="D102" s="2" t="str">
        <f ca="1">SHOP商品!AG100</f>
        <v>{11011=2}</v>
      </c>
      <c r="E102" s="2">
        <f ca="1">SHOP商品!AH100</f>
        <v>10000</v>
      </c>
      <c r="F102" s="2" t="str">
        <f ca="1">SHOP商品!AI100</f>
        <v>{100003=1200}</v>
      </c>
      <c r="G102" s="1">
        <v>0</v>
      </c>
      <c r="K102" s="2" t="s">
        <v>381</v>
      </c>
      <c r="L102" s="2" t="s">
        <v>382</v>
      </c>
      <c r="M102" s="2" t="s">
        <v>382</v>
      </c>
    </row>
    <row r="103" spans="1:13" x14ac:dyDescent="0.15">
      <c r="A103" s="2">
        <f ca="1">SHOP商品!AD101</f>
        <v>204031</v>
      </c>
      <c r="B103" s="2">
        <f ca="1">SHOP商品!AE101</f>
        <v>204</v>
      </c>
      <c r="C103" s="2">
        <f ca="1">SHOP商品!AF101</f>
        <v>3</v>
      </c>
      <c r="D103" s="2" t="str">
        <f ca="1">SHOP商品!AG101</f>
        <v>{81110=5}</v>
      </c>
      <c r="E103" s="2">
        <f ca="1">SHOP商品!AH101</f>
        <v>10000</v>
      </c>
      <c r="F103" s="2" t="str">
        <f ca="1">SHOP商品!AI101</f>
        <v>{100003=200}</v>
      </c>
      <c r="G103" s="1">
        <v>0</v>
      </c>
      <c r="K103" s="2" t="s">
        <v>381</v>
      </c>
      <c r="L103" s="2" t="s">
        <v>382</v>
      </c>
      <c r="M103" s="2" t="s">
        <v>382</v>
      </c>
    </row>
    <row r="104" spans="1:13" x14ac:dyDescent="0.15">
      <c r="A104" s="2">
        <f ca="1">SHOP商品!AD102</f>
        <v>204041</v>
      </c>
      <c r="B104" s="2">
        <f ca="1">SHOP商品!AE102</f>
        <v>204</v>
      </c>
      <c r="C104" s="2">
        <f ca="1">SHOP商品!AF102</f>
        <v>4</v>
      </c>
      <c r="D104" s="2" t="str">
        <f ca="1">SHOP商品!AG102</f>
        <v>{91520=5}</v>
      </c>
      <c r="E104" s="2">
        <f ca="1">SHOP商品!AH102</f>
        <v>10000</v>
      </c>
      <c r="F104" s="2" t="str">
        <f ca="1">SHOP商品!AI102</f>
        <v>{100003=350}</v>
      </c>
      <c r="G104" s="1">
        <v>0</v>
      </c>
      <c r="K104" s="2" t="s">
        <v>381</v>
      </c>
      <c r="L104" s="2" t="s">
        <v>382</v>
      </c>
      <c r="M104" s="2" t="s">
        <v>382</v>
      </c>
    </row>
    <row r="105" spans="1:13" x14ac:dyDescent="0.15">
      <c r="A105" s="2">
        <f ca="1">SHOP商品!AD103</f>
        <v>204051</v>
      </c>
      <c r="B105" s="2">
        <f ca="1">SHOP商品!AE103</f>
        <v>204</v>
      </c>
      <c r="C105" s="2">
        <f ca="1">SHOP商品!AF103</f>
        <v>5</v>
      </c>
      <c r="D105" s="2" t="str">
        <f ca="1">SHOP商品!AG103</f>
        <v>{91530=5}</v>
      </c>
      <c r="E105" s="2">
        <f ca="1">SHOP商品!AH103</f>
        <v>10000</v>
      </c>
      <c r="F105" s="2" t="str">
        <f ca="1">SHOP商品!AI103</f>
        <v>{100003=350}</v>
      </c>
      <c r="G105" s="1">
        <v>0</v>
      </c>
      <c r="K105" s="2" t="s">
        <v>381</v>
      </c>
      <c r="L105" s="2" t="s">
        <v>382</v>
      </c>
      <c r="M105" s="2" t="s">
        <v>382</v>
      </c>
    </row>
    <row r="106" spans="1:13" x14ac:dyDescent="0.15">
      <c r="A106" s="2">
        <f ca="1">SHOP商品!AD104</f>
        <v>204061</v>
      </c>
      <c r="B106" s="2">
        <f ca="1">SHOP商品!AE104</f>
        <v>204</v>
      </c>
      <c r="C106" s="2">
        <f ca="1">SHOP商品!AF104</f>
        <v>6</v>
      </c>
      <c r="D106" s="2" t="str">
        <f ca="1">SHOP商品!AG104</f>
        <v>{91540=5}</v>
      </c>
      <c r="E106" s="2">
        <f ca="1">SHOP商品!AH104</f>
        <v>10000</v>
      </c>
      <c r="F106" s="2" t="str">
        <f ca="1">SHOP商品!AI104</f>
        <v>{100003=350}</v>
      </c>
      <c r="G106" s="1">
        <v>0</v>
      </c>
      <c r="K106" s="2" t="s">
        <v>381</v>
      </c>
      <c r="L106" s="2" t="s">
        <v>382</v>
      </c>
      <c r="M106" s="2" t="s">
        <v>382</v>
      </c>
    </row>
    <row r="107" spans="1:13" x14ac:dyDescent="0.15">
      <c r="A107" s="2">
        <f ca="1">SHOP商品!AD105</f>
        <v>204071</v>
      </c>
      <c r="B107" s="2">
        <f ca="1">SHOP商品!AE105</f>
        <v>204</v>
      </c>
      <c r="C107" s="2">
        <f ca="1">SHOP商品!AF105</f>
        <v>7</v>
      </c>
      <c r="D107" s="2" t="str">
        <f ca="1">SHOP商品!AG105</f>
        <v>{91420=5}</v>
      </c>
      <c r="E107" s="2">
        <f ca="1">SHOP商品!AH105</f>
        <v>7000</v>
      </c>
      <c r="F107" s="2" t="str">
        <f ca="1">SHOP商品!AI105</f>
        <v>{100003=325}</v>
      </c>
      <c r="G107" s="1">
        <v>0</v>
      </c>
      <c r="K107" s="2" t="s">
        <v>381</v>
      </c>
      <c r="L107" s="2" t="s">
        <v>382</v>
      </c>
      <c r="M107" s="2" t="s">
        <v>382</v>
      </c>
    </row>
    <row r="108" spans="1:13" x14ac:dyDescent="0.15">
      <c r="A108" s="2">
        <f ca="1">SHOP商品!AD106</f>
        <v>204072</v>
      </c>
      <c r="B108" s="2">
        <f ca="1">SHOP商品!AE106</f>
        <v>204</v>
      </c>
      <c r="C108" s="2">
        <f ca="1">SHOP商品!AF106</f>
        <v>7</v>
      </c>
      <c r="D108" s="2" t="str">
        <f ca="1">SHOP商品!AG106</f>
        <v>{91620=5}</v>
      </c>
      <c r="E108" s="2">
        <f ca="1">SHOP商品!AH106</f>
        <v>3000</v>
      </c>
      <c r="F108" s="2" t="str">
        <f ca="1">SHOP商品!AI106</f>
        <v>{100003=375}</v>
      </c>
      <c r="G108" s="1">
        <v>0</v>
      </c>
      <c r="K108" s="2" t="s">
        <v>381</v>
      </c>
      <c r="L108" s="2" t="s">
        <v>382</v>
      </c>
      <c r="M108" s="2" t="s">
        <v>382</v>
      </c>
    </row>
    <row r="109" spans="1:13" x14ac:dyDescent="0.15">
      <c r="A109" s="2">
        <f ca="1">SHOP商品!AD107</f>
        <v>204081</v>
      </c>
      <c r="B109" s="2">
        <f ca="1">SHOP商品!AE107</f>
        <v>204</v>
      </c>
      <c r="C109" s="2">
        <f ca="1">SHOP商品!AF107</f>
        <v>8</v>
      </c>
      <c r="D109" s="2" t="str">
        <f ca="1">SHOP商品!AG107</f>
        <v>{91430=5}</v>
      </c>
      <c r="E109" s="2">
        <f ca="1">SHOP商品!AH107</f>
        <v>7000</v>
      </c>
      <c r="F109" s="2" t="str">
        <f ca="1">SHOP商品!AI107</f>
        <v>{100003=325}</v>
      </c>
      <c r="G109" s="1">
        <v>0</v>
      </c>
      <c r="K109" s="2" t="s">
        <v>381</v>
      </c>
      <c r="L109" s="2" t="s">
        <v>382</v>
      </c>
      <c r="M109" s="2" t="s">
        <v>382</v>
      </c>
    </row>
    <row r="110" spans="1:13" x14ac:dyDescent="0.15">
      <c r="A110" s="2">
        <f ca="1">SHOP商品!AD108</f>
        <v>204082</v>
      </c>
      <c r="B110" s="2">
        <f ca="1">SHOP商品!AE108</f>
        <v>204</v>
      </c>
      <c r="C110" s="2">
        <f ca="1">SHOP商品!AF108</f>
        <v>8</v>
      </c>
      <c r="D110" s="2" t="str">
        <f ca="1">SHOP商品!AG108</f>
        <v>{91630=5}</v>
      </c>
      <c r="E110" s="2">
        <f ca="1">SHOP商品!AH108</f>
        <v>3000</v>
      </c>
      <c r="F110" s="2" t="str">
        <f ca="1">SHOP商品!AI108</f>
        <v>{100003=375}</v>
      </c>
      <c r="G110" s="1">
        <v>0</v>
      </c>
      <c r="K110" s="2" t="s">
        <v>381</v>
      </c>
      <c r="L110" s="2" t="s">
        <v>382</v>
      </c>
      <c r="M110" s="2" t="s">
        <v>382</v>
      </c>
    </row>
    <row r="111" spans="1:13" x14ac:dyDescent="0.15">
      <c r="A111" s="2">
        <f ca="1">SHOP商品!AD109</f>
        <v>204091</v>
      </c>
      <c r="B111" s="2">
        <f ca="1">SHOP商品!AE109</f>
        <v>204</v>
      </c>
      <c r="C111" s="2">
        <f ca="1">SHOP商品!AF109</f>
        <v>9</v>
      </c>
      <c r="D111" s="2" t="str">
        <f ca="1">SHOP商品!AG109</f>
        <v>{91440=5}</v>
      </c>
      <c r="E111" s="2">
        <f ca="1">SHOP商品!AH109</f>
        <v>7000</v>
      </c>
      <c r="F111" s="2" t="str">
        <f ca="1">SHOP商品!AI109</f>
        <v>{100003=325}</v>
      </c>
      <c r="G111" s="1">
        <v>0</v>
      </c>
      <c r="K111" s="2" t="s">
        <v>381</v>
      </c>
      <c r="L111" s="2" t="s">
        <v>382</v>
      </c>
      <c r="M111" s="2" t="s">
        <v>382</v>
      </c>
    </row>
    <row r="112" spans="1:13" x14ac:dyDescent="0.15">
      <c r="A112" s="2">
        <f ca="1">SHOP商品!AD110</f>
        <v>204092</v>
      </c>
      <c r="B112" s="2">
        <f ca="1">SHOP商品!AE110</f>
        <v>204</v>
      </c>
      <c r="C112" s="2">
        <f ca="1">SHOP商品!AF110</f>
        <v>9</v>
      </c>
      <c r="D112" s="2" t="str">
        <f ca="1">SHOP商品!AG110</f>
        <v>{91640=5}</v>
      </c>
      <c r="E112" s="2">
        <f ca="1">SHOP商品!AH110</f>
        <v>3000</v>
      </c>
      <c r="F112" s="2" t="str">
        <f ca="1">SHOP商品!AI110</f>
        <v>{100003=375}</v>
      </c>
      <c r="G112" s="1">
        <v>0</v>
      </c>
      <c r="K112" s="2" t="s">
        <v>381</v>
      </c>
      <c r="L112" s="2" t="s">
        <v>382</v>
      </c>
      <c r="M112" s="2" t="s">
        <v>382</v>
      </c>
    </row>
    <row r="113" spans="1:13" x14ac:dyDescent="0.15">
      <c r="A113" s="2">
        <f ca="1">SHOP商品!AD111</f>
        <v>205011</v>
      </c>
      <c r="B113" s="2">
        <f ca="1">SHOP商品!AE111</f>
        <v>205</v>
      </c>
      <c r="C113" s="2">
        <f ca="1">SHOP商品!AF111</f>
        <v>1</v>
      </c>
      <c r="D113" s="2" t="str">
        <f ca="1">SHOP商品!AG111</f>
        <v>{11016=2}</v>
      </c>
      <c r="E113" s="2">
        <f ca="1">SHOP商品!AH111</f>
        <v>10000</v>
      </c>
      <c r="F113" s="2" t="str">
        <f ca="1">SHOP商品!AI111</f>
        <v>{100003=1200}</v>
      </c>
      <c r="G113" s="1">
        <v>0</v>
      </c>
      <c r="K113" s="2" t="s">
        <v>381</v>
      </c>
      <c r="L113" s="2" t="s">
        <v>382</v>
      </c>
      <c r="M113" s="2" t="s">
        <v>382</v>
      </c>
    </row>
    <row r="114" spans="1:13" x14ac:dyDescent="0.15">
      <c r="A114" s="2">
        <f ca="1">SHOP商品!AD112</f>
        <v>205021</v>
      </c>
      <c r="B114" s="2">
        <f ca="1">SHOP商品!AE112</f>
        <v>205</v>
      </c>
      <c r="C114" s="2">
        <f ca="1">SHOP商品!AF112</f>
        <v>2</v>
      </c>
      <c r="D114" s="2" t="str">
        <f ca="1">SHOP商品!AG112</f>
        <v>{11011=2}</v>
      </c>
      <c r="E114" s="2">
        <f ca="1">SHOP商品!AH112</f>
        <v>10000</v>
      </c>
      <c r="F114" s="2" t="str">
        <f ca="1">SHOP商品!AI112</f>
        <v>{100003=1200}</v>
      </c>
      <c r="G114" s="1">
        <v>0</v>
      </c>
      <c r="K114" s="2" t="s">
        <v>381</v>
      </c>
      <c r="L114" s="2" t="s">
        <v>382</v>
      </c>
      <c r="M114" s="2" t="s">
        <v>382</v>
      </c>
    </row>
    <row r="115" spans="1:13" x14ac:dyDescent="0.15">
      <c r="A115" s="2">
        <f ca="1">SHOP商品!AD113</f>
        <v>205031</v>
      </c>
      <c r="B115" s="2">
        <f ca="1">SHOP商品!AE113</f>
        <v>205</v>
      </c>
      <c r="C115" s="2">
        <f ca="1">SHOP商品!AF113</f>
        <v>3</v>
      </c>
      <c r="D115" s="2" t="str">
        <f ca="1">SHOP商品!AG113</f>
        <v>{81110=5}</v>
      </c>
      <c r="E115" s="2">
        <f ca="1">SHOP商品!AH113</f>
        <v>10000</v>
      </c>
      <c r="F115" s="2" t="str">
        <f ca="1">SHOP商品!AI113</f>
        <v>{100003=200}</v>
      </c>
      <c r="G115" s="1">
        <v>0</v>
      </c>
      <c r="K115" s="2" t="s">
        <v>381</v>
      </c>
      <c r="L115" s="2" t="s">
        <v>382</v>
      </c>
      <c r="M115" s="2" t="s">
        <v>382</v>
      </c>
    </row>
    <row r="116" spans="1:13" x14ac:dyDescent="0.15">
      <c r="A116" s="2">
        <f ca="1">SHOP商品!AD114</f>
        <v>205041</v>
      </c>
      <c r="B116" s="2">
        <f ca="1">SHOP商品!AE114</f>
        <v>205</v>
      </c>
      <c r="C116" s="2">
        <f ca="1">SHOP商品!AF114</f>
        <v>4</v>
      </c>
      <c r="D116" s="2" t="str">
        <f ca="1">SHOP商品!AG114</f>
        <v>{91620=5}</v>
      </c>
      <c r="E116" s="2">
        <f ca="1">SHOP商品!AH114</f>
        <v>10000</v>
      </c>
      <c r="F116" s="2" t="str">
        <f ca="1">SHOP商品!AI114</f>
        <v>{100003=375}</v>
      </c>
      <c r="G116" s="1">
        <v>0</v>
      </c>
      <c r="K116" s="2" t="s">
        <v>381</v>
      </c>
      <c r="L116" s="2" t="s">
        <v>382</v>
      </c>
      <c r="M116" s="2" t="s">
        <v>382</v>
      </c>
    </row>
    <row r="117" spans="1:13" x14ac:dyDescent="0.15">
      <c r="A117" s="2">
        <f ca="1">SHOP商品!AD115</f>
        <v>205051</v>
      </c>
      <c r="B117" s="2">
        <f ca="1">SHOP商品!AE115</f>
        <v>205</v>
      </c>
      <c r="C117" s="2">
        <f ca="1">SHOP商品!AF115</f>
        <v>5</v>
      </c>
      <c r="D117" s="2" t="str">
        <f ca="1">SHOP商品!AG115</f>
        <v>{91630=5}</v>
      </c>
      <c r="E117" s="2">
        <f ca="1">SHOP商品!AH115</f>
        <v>10000</v>
      </c>
      <c r="F117" s="2" t="str">
        <f ca="1">SHOP商品!AI115</f>
        <v>{100003=375}</v>
      </c>
      <c r="G117" s="1">
        <v>0</v>
      </c>
      <c r="K117" s="2" t="s">
        <v>381</v>
      </c>
      <c r="L117" s="2" t="s">
        <v>382</v>
      </c>
      <c r="M117" s="2" t="s">
        <v>382</v>
      </c>
    </row>
    <row r="118" spans="1:13" x14ac:dyDescent="0.15">
      <c r="A118" s="2">
        <f ca="1">SHOP商品!AD116</f>
        <v>205061</v>
      </c>
      <c r="B118" s="2">
        <f ca="1">SHOP商品!AE116</f>
        <v>205</v>
      </c>
      <c r="C118" s="2">
        <f ca="1">SHOP商品!AF116</f>
        <v>6</v>
      </c>
      <c r="D118" s="2" t="str">
        <f ca="1">SHOP商品!AG116</f>
        <v>{91640=5}</v>
      </c>
      <c r="E118" s="2">
        <f ca="1">SHOP商品!AH116</f>
        <v>10000</v>
      </c>
      <c r="F118" s="2" t="str">
        <f ca="1">SHOP商品!AI116</f>
        <v>{100003=375}</v>
      </c>
      <c r="G118" s="1">
        <v>0</v>
      </c>
      <c r="K118" s="2" t="s">
        <v>381</v>
      </c>
      <c r="L118" s="2" t="s">
        <v>382</v>
      </c>
      <c r="M118" s="2" t="s">
        <v>382</v>
      </c>
    </row>
    <row r="119" spans="1:13" x14ac:dyDescent="0.15">
      <c r="A119" s="2">
        <f ca="1">SHOP商品!AD117</f>
        <v>205071</v>
      </c>
      <c r="B119" s="2">
        <f ca="1">SHOP商品!AE117</f>
        <v>205</v>
      </c>
      <c r="C119" s="2">
        <f ca="1">SHOP商品!AF117</f>
        <v>7</v>
      </c>
      <c r="D119" s="2" t="str">
        <f ca="1">SHOP商品!AG117</f>
        <v>{91520=5}</v>
      </c>
      <c r="E119" s="2">
        <f ca="1">SHOP商品!AH117</f>
        <v>7000</v>
      </c>
      <c r="F119" s="2" t="str">
        <f ca="1">SHOP商品!AI117</f>
        <v>{100003=350}</v>
      </c>
      <c r="G119" s="1">
        <v>0</v>
      </c>
      <c r="K119" s="2" t="s">
        <v>381</v>
      </c>
      <c r="L119" s="2" t="s">
        <v>382</v>
      </c>
      <c r="M119" s="2" t="s">
        <v>382</v>
      </c>
    </row>
    <row r="120" spans="1:13" x14ac:dyDescent="0.15">
      <c r="A120" s="2">
        <f ca="1">SHOP商品!AD118</f>
        <v>205072</v>
      </c>
      <c r="B120" s="2">
        <f ca="1">SHOP商品!AE118</f>
        <v>205</v>
      </c>
      <c r="C120" s="2">
        <f ca="1">SHOP商品!AF118</f>
        <v>7</v>
      </c>
      <c r="D120" s="2" t="str">
        <f ca="1">SHOP商品!AG118</f>
        <v>{91720=5}</v>
      </c>
      <c r="E120" s="2">
        <f ca="1">SHOP商品!AH118</f>
        <v>3000</v>
      </c>
      <c r="F120" s="2" t="str">
        <f ca="1">SHOP商品!AI118</f>
        <v>{100003=400}</v>
      </c>
      <c r="G120" s="1">
        <v>0</v>
      </c>
      <c r="K120" s="2" t="s">
        <v>381</v>
      </c>
      <c r="L120" s="2" t="s">
        <v>382</v>
      </c>
      <c r="M120" s="2" t="s">
        <v>382</v>
      </c>
    </row>
    <row r="121" spans="1:13" x14ac:dyDescent="0.15">
      <c r="A121" s="2">
        <f ca="1">SHOP商品!AD119</f>
        <v>205081</v>
      </c>
      <c r="B121" s="2">
        <f ca="1">SHOP商品!AE119</f>
        <v>205</v>
      </c>
      <c r="C121" s="2">
        <f ca="1">SHOP商品!AF119</f>
        <v>8</v>
      </c>
      <c r="D121" s="2" t="str">
        <f ca="1">SHOP商品!AG119</f>
        <v>{91530=5}</v>
      </c>
      <c r="E121" s="2">
        <f ca="1">SHOP商品!AH119</f>
        <v>7000</v>
      </c>
      <c r="F121" s="2" t="str">
        <f ca="1">SHOP商品!AI119</f>
        <v>{100003=350}</v>
      </c>
      <c r="G121" s="1">
        <v>0</v>
      </c>
      <c r="K121" s="2" t="s">
        <v>381</v>
      </c>
      <c r="L121" s="2" t="s">
        <v>382</v>
      </c>
      <c r="M121" s="2" t="s">
        <v>382</v>
      </c>
    </row>
    <row r="122" spans="1:13" x14ac:dyDescent="0.15">
      <c r="A122" s="2">
        <f ca="1">SHOP商品!AD120</f>
        <v>205082</v>
      </c>
      <c r="B122" s="2">
        <f ca="1">SHOP商品!AE120</f>
        <v>205</v>
      </c>
      <c r="C122" s="2">
        <f ca="1">SHOP商品!AF120</f>
        <v>8</v>
      </c>
      <c r="D122" s="2" t="str">
        <f ca="1">SHOP商品!AG120</f>
        <v>{91730=5}</v>
      </c>
      <c r="E122" s="2">
        <f ca="1">SHOP商品!AH120</f>
        <v>3000</v>
      </c>
      <c r="F122" s="2" t="str">
        <f ca="1">SHOP商品!AI120</f>
        <v>{100003=400}</v>
      </c>
      <c r="G122" s="1">
        <v>0</v>
      </c>
      <c r="K122" s="2" t="s">
        <v>381</v>
      </c>
      <c r="L122" s="2" t="s">
        <v>382</v>
      </c>
      <c r="M122" s="2" t="s">
        <v>382</v>
      </c>
    </row>
    <row r="123" spans="1:13" x14ac:dyDescent="0.15">
      <c r="A123" s="2">
        <f ca="1">SHOP商品!AD121</f>
        <v>205091</v>
      </c>
      <c r="B123" s="2">
        <f ca="1">SHOP商品!AE121</f>
        <v>205</v>
      </c>
      <c r="C123" s="2">
        <f ca="1">SHOP商品!AF121</f>
        <v>9</v>
      </c>
      <c r="D123" s="2" t="str">
        <f ca="1">SHOP商品!AG121</f>
        <v>{91540=5}</v>
      </c>
      <c r="E123" s="2">
        <f ca="1">SHOP商品!AH121</f>
        <v>7000</v>
      </c>
      <c r="F123" s="2" t="str">
        <f ca="1">SHOP商品!AI121</f>
        <v>{100003=350}</v>
      </c>
      <c r="G123" s="1">
        <v>0</v>
      </c>
      <c r="K123" s="2" t="s">
        <v>381</v>
      </c>
      <c r="L123" s="2" t="s">
        <v>382</v>
      </c>
      <c r="M123" s="2" t="s">
        <v>382</v>
      </c>
    </row>
    <row r="124" spans="1:13" x14ac:dyDescent="0.15">
      <c r="A124" s="2">
        <f ca="1">SHOP商品!AD122</f>
        <v>205092</v>
      </c>
      <c r="B124" s="2">
        <f ca="1">SHOP商品!AE122</f>
        <v>205</v>
      </c>
      <c r="C124" s="2">
        <f ca="1">SHOP商品!AF122</f>
        <v>9</v>
      </c>
      <c r="D124" s="2" t="str">
        <f ca="1">SHOP商品!AG122</f>
        <v>{91740=5}</v>
      </c>
      <c r="E124" s="2">
        <f ca="1">SHOP商品!AH122</f>
        <v>3000</v>
      </c>
      <c r="F124" s="2" t="str">
        <f ca="1">SHOP商品!AI122</f>
        <v>{100003=400}</v>
      </c>
      <c r="G124" s="1">
        <v>0</v>
      </c>
      <c r="K124" s="2" t="s">
        <v>381</v>
      </c>
      <c r="L124" s="2" t="s">
        <v>382</v>
      </c>
      <c r="M124" s="2" t="s">
        <v>382</v>
      </c>
    </row>
    <row r="125" spans="1:13" x14ac:dyDescent="0.15">
      <c r="A125" s="2">
        <f ca="1">SHOP商品!AD123</f>
        <v>301011</v>
      </c>
      <c r="B125" s="2">
        <f ca="1">SHOP商品!AE123</f>
        <v>301</v>
      </c>
      <c r="C125" s="2">
        <f ca="1">SHOP商品!AF123</f>
        <v>1</v>
      </c>
      <c r="D125" s="2" t="str">
        <f ca="1">SHOP商品!AG123</f>
        <v>{11017=2}</v>
      </c>
      <c r="E125" s="2">
        <f ca="1">SHOP商品!AH123</f>
        <v>10000</v>
      </c>
      <c r="F125" s="2" t="str">
        <f ca="1">SHOP商品!AI123</f>
        <v>{100004=12000}</v>
      </c>
      <c r="G125" s="1">
        <v>0</v>
      </c>
      <c r="K125" s="2" t="s">
        <v>381</v>
      </c>
      <c r="L125" s="2" t="s">
        <v>382</v>
      </c>
      <c r="M125" s="2" t="s">
        <v>382</v>
      </c>
    </row>
    <row r="126" spans="1:13" x14ac:dyDescent="0.15">
      <c r="A126" s="2">
        <f ca="1">SHOP商品!AD124</f>
        <v>301021</v>
      </c>
      <c r="B126" s="2">
        <f ca="1">SHOP商品!AE124</f>
        <v>301</v>
      </c>
      <c r="C126" s="2">
        <f ca="1">SHOP商品!AF124</f>
        <v>2</v>
      </c>
      <c r="D126" s="2" t="str">
        <f ca="1">SHOP商品!AG124</f>
        <v>{11014=2}</v>
      </c>
      <c r="E126" s="2">
        <f ca="1">SHOP商品!AH124</f>
        <v>10000</v>
      </c>
      <c r="F126" s="2" t="str">
        <f ca="1">SHOP商品!AI124</f>
        <v>{100004=12000}</v>
      </c>
      <c r="G126" s="1">
        <v>0</v>
      </c>
      <c r="K126" s="2" t="s">
        <v>381</v>
      </c>
      <c r="L126" s="2" t="s">
        <v>382</v>
      </c>
      <c r="M126" s="2" t="s">
        <v>382</v>
      </c>
    </row>
    <row r="127" spans="1:13" x14ac:dyDescent="0.15">
      <c r="A127" s="2">
        <f ca="1">SHOP商品!AD125</f>
        <v>301031</v>
      </c>
      <c r="B127" s="2">
        <f ca="1">SHOP商品!AE125</f>
        <v>301</v>
      </c>
      <c r="C127" s="2">
        <f ca="1">SHOP商品!AF125</f>
        <v>3</v>
      </c>
      <c r="D127" s="2" t="str">
        <f ca="1">SHOP商品!AG125</f>
        <v>{81110=5}</v>
      </c>
      <c r="E127" s="2">
        <f ca="1">SHOP商品!AH125</f>
        <v>10000</v>
      </c>
      <c r="F127" s="2" t="str">
        <f ca="1">SHOP商品!AI125</f>
        <v>{100004=4000}</v>
      </c>
      <c r="G127" s="1">
        <v>0</v>
      </c>
      <c r="K127" s="2" t="s">
        <v>381</v>
      </c>
      <c r="L127" s="2" t="s">
        <v>382</v>
      </c>
      <c r="M127" s="2" t="s">
        <v>382</v>
      </c>
    </row>
    <row r="128" spans="1:13" x14ac:dyDescent="0.15">
      <c r="A128" s="2">
        <f ca="1">SHOP商品!AD126</f>
        <v>301041</v>
      </c>
      <c r="B128" s="2">
        <f ca="1">SHOP商品!AE126</f>
        <v>301</v>
      </c>
      <c r="C128" s="2">
        <f ca="1">SHOP商品!AF126</f>
        <v>4</v>
      </c>
      <c r="D128" s="2" t="str">
        <f ca="1">SHOP商品!AG126</f>
        <v>{91220=5}</v>
      </c>
      <c r="E128" s="2">
        <f ca="1">SHOP商品!AH126</f>
        <v>10000</v>
      </c>
      <c r="F128" s="2" t="str">
        <f ca="1">SHOP商品!AI126</f>
        <v>{100004=5500}</v>
      </c>
      <c r="G128" s="1">
        <v>0</v>
      </c>
      <c r="K128" s="2" t="s">
        <v>381</v>
      </c>
      <c r="L128" s="2" t="s">
        <v>382</v>
      </c>
      <c r="M128" s="2" t="s">
        <v>382</v>
      </c>
    </row>
    <row r="129" spans="1:13" x14ac:dyDescent="0.15">
      <c r="A129" s="2">
        <f ca="1">SHOP商品!AD127</f>
        <v>301051</v>
      </c>
      <c r="B129" s="2">
        <f ca="1">SHOP商品!AE127</f>
        <v>301</v>
      </c>
      <c r="C129" s="2">
        <f ca="1">SHOP商品!AF127</f>
        <v>5</v>
      </c>
      <c r="D129" s="2" t="str">
        <f ca="1">SHOP商品!AG127</f>
        <v>{91230=5}</v>
      </c>
      <c r="E129" s="2">
        <f ca="1">SHOP商品!AH127</f>
        <v>10000</v>
      </c>
      <c r="F129" s="2" t="str">
        <f ca="1">SHOP商品!AI127</f>
        <v>{100004=5500}</v>
      </c>
      <c r="G129" s="1">
        <v>0</v>
      </c>
      <c r="K129" s="2" t="s">
        <v>381</v>
      </c>
      <c r="L129" s="2" t="s">
        <v>382</v>
      </c>
      <c r="M129" s="2" t="s">
        <v>382</v>
      </c>
    </row>
    <row r="130" spans="1:13" x14ac:dyDescent="0.15">
      <c r="A130" s="2">
        <f ca="1">SHOP商品!AD128</f>
        <v>301061</v>
      </c>
      <c r="B130" s="2">
        <f ca="1">SHOP商品!AE128</f>
        <v>301</v>
      </c>
      <c r="C130" s="2">
        <f ca="1">SHOP商品!AF128</f>
        <v>6</v>
      </c>
      <c r="D130" s="2" t="str">
        <f ca="1">SHOP商品!AG128</f>
        <v>{91240=5}</v>
      </c>
      <c r="E130" s="2">
        <f ca="1">SHOP商品!AH128</f>
        <v>10000</v>
      </c>
      <c r="F130" s="2" t="str">
        <f ca="1">SHOP商品!AI128</f>
        <v>{100004=5500}</v>
      </c>
      <c r="G130" s="1">
        <v>0</v>
      </c>
      <c r="K130" s="2" t="s">
        <v>381</v>
      </c>
      <c r="L130" s="2" t="s">
        <v>382</v>
      </c>
      <c r="M130" s="2" t="s">
        <v>382</v>
      </c>
    </row>
    <row r="131" spans="1:13" x14ac:dyDescent="0.15">
      <c r="A131" s="2">
        <f ca="1">SHOP商品!AD129</f>
        <v>301071</v>
      </c>
      <c r="B131" s="2">
        <f ca="1">SHOP商品!AE129</f>
        <v>301</v>
      </c>
      <c r="C131" s="2">
        <f ca="1">SHOP商品!AF129</f>
        <v>7</v>
      </c>
      <c r="D131" s="2" t="str">
        <f ca="1">SHOP商品!AG129</f>
        <v>{91120=5}</v>
      </c>
      <c r="E131" s="2">
        <f ca="1">SHOP商品!AH129</f>
        <v>7000</v>
      </c>
      <c r="F131" s="2" t="str">
        <f ca="1">SHOP商品!AI129</f>
        <v>{100004=5000}</v>
      </c>
      <c r="G131" s="1">
        <v>0</v>
      </c>
      <c r="K131" s="2" t="s">
        <v>381</v>
      </c>
      <c r="L131" s="2" t="s">
        <v>382</v>
      </c>
      <c r="M131" s="2" t="s">
        <v>382</v>
      </c>
    </row>
    <row r="132" spans="1:13" x14ac:dyDescent="0.15">
      <c r="A132" s="2">
        <f ca="1">SHOP商品!AD130</f>
        <v>301072</v>
      </c>
      <c r="B132" s="2">
        <f ca="1">SHOP商品!AE130</f>
        <v>301</v>
      </c>
      <c r="C132" s="2">
        <f ca="1">SHOP商品!AF130</f>
        <v>7</v>
      </c>
      <c r="D132" s="2" t="str">
        <f ca="1">SHOP商品!AG130</f>
        <v>{91320=5}</v>
      </c>
      <c r="E132" s="2">
        <f ca="1">SHOP商品!AH130</f>
        <v>3000</v>
      </c>
      <c r="F132" s="2" t="str">
        <f ca="1">SHOP商品!AI130</f>
        <v>{100004=6000}</v>
      </c>
      <c r="G132" s="1">
        <v>0</v>
      </c>
      <c r="K132" s="2" t="s">
        <v>381</v>
      </c>
      <c r="L132" s="2" t="s">
        <v>382</v>
      </c>
      <c r="M132" s="2" t="s">
        <v>382</v>
      </c>
    </row>
    <row r="133" spans="1:13" x14ac:dyDescent="0.15">
      <c r="A133" s="2">
        <f ca="1">SHOP商品!AD131</f>
        <v>301081</v>
      </c>
      <c r="B133" s="2">
        <f ca="1">SHOP商品!AE131</f>
        <v>301</v>
      </c>
      <c r="C133" s="2">
        <f ca="1">SHOP商品!AF131</f>
        <v>8</v>
      </c>
      <c r="D133" s="2" t="str">
        <f ca="1">SHOP商品!AG131</f>
        <v>{91130=5}</v>
      </c>
      <c r="E133" s="2">
        <f ca="1">SHOP商品!AH131</f>
        <v>7000</v>
      </c>
      <c r="F133" s="2" t="str">
        <f ca="1">SHOP商品!AI131</f>
        <v>{100004=5000}</v>
      </c>
      <c r="G133" s="1">
        <v>0</v>
      </c>
      <c r="K133" s="2" t="s">
        <v>381</v>
      </c>
      <c r="L133" s="2" t="s">
        <v>382</v>
      </c>
      <c r="M133" s="2" t="s">
        <v>382</v>
      </c>
    </row>
    <row r="134" spans="1:13" x14ac:dyDescent="0.15">
      <c r="A134" s="2">
        <f ca="1">SHOP商品!AD132</f>
        <v>301082</v>
      </c>
      <c r="B134" s="2">
        <f ca="1">SHOP商品!AE132</f>
        <v>301</v>
      </c>
      <c r="C134" s="2">
        <f ca="1">SHOP商品!AF132</f>
        <v>8</v>
      </c>
      <c r="D134" s="2" t="str">
        <f ca="1">SHOP商品!AG132</f>
        <v>{91330=5}</v>
      </c>
      <c r="E134" s="2">
        <f ca="1">SHOP商品!AH132</f>
        <v>3000</v>
      </c>
      <c r="F134" s="2" t="str">
        <f ca="1">SHOP商品!AI132</f>
        <v>{100004=6000}</v>
      </c>
      <c r="G134" s="1">
        <v>0</v>
      </c>
      <c r="K134" s="2" t="s">
        <v>381</v>
      </c>
      <c r="L134" s="2" t="s">
        <v>382</v>
      </c>
      <c r="M134" s="2" t="s">
        <v>382</v>
      </c>
    </row>
    <row r="135" spans="1:13" x14ac:dyDescent="0.15">
      <c r="A135" s="2">
        <f ca="1">SHOP商品!AD133</f>
        <v>301091</v>
      </c>
      <c r="B135" s="2">
        <f ca="1">SHOP商品!AE133</f>
        <v>301</v>
      </c>
      <c r="C135" s="2">
        <f ca="1">SHOP商品!AF133</f>
        <v>9</v>
      </c>
      <c r="D135" s="2" t="str">
        <f ca="1">SHOP商品!AG133</f>
        <v>{91140=5}</v>
      </c>
      <c r="E135" s="2">
        <f ca="1">SHOP商品!AH133</f>
        <v>7000</v>
      </c>
      <c r="F135" s="2" t="str">
        <f ca="1">SHOP商品!AI133</f>
        <v>{100004=5000}</v>
      </c>
      <c r="G135" s="1">
        <v>0</v>
      </c>
      <c r="K135" s="2" t="s">
        <v>381</v>
      </c>
      <c r="L135" s="2" t="s">
        <v>382</v>
      </c>
      <c r="M135" s="2" t="s">
        <v>382</v>
      </c>
    </row>
    <row r="136" spans="1:13" x14ac:dyDescent="0.15">
      <c r="A136" s="2">
        <f ca="1">SHOP商品!AD134</f>
        <v>301092</v>
      </c>
      <c r="B136" s="2">
        <f ca="1">SHOP商品!AE134</f>
        <v>301</v>
      </c>
      <c r="C136" s="2">
        <f ca="1">SHOP商品!AF134</f>
        <v>9</v>
      </c>
      <c r="D136" s="2" t="str">
        <f ca="1">SHOP商品!AG134</f>
        <v>{91340=5}</v>
      </c>
      <c r="E136" s="2">
        <f ca="1">SHOP商品!AH134</f>
        <v>3000</v>
      </c>
      <c r="F136" s="2" t="str">
        <f ca="1">SHOP商品!AI134</f>
        <v>{100004=6000}</v>
      </c>
      <c r="G136" s="1">
        <v>0</v>
      </c>
      <c r="K136" s="2" t="s">
        <v>381</v>
      </c>
      <c r="L136" s="2" t="s">
        <v>382</v>
      </c>
      <c r="M136" s="2" t="s">
        <v>382</v>
      </c>
    </row>
    <row r="137" spans="1:13" x14ac:dyDescent="0.15">
      <c r="A137" s="2">
        <f ca="1">SHOP商品!AD135</f>
        <v>302011</v>
      </c>
      <c r="B137" s="2">
        <f ca="1">SHOP商品!AE135</f>
        <v>302</v>
      </c>
      <c r="C137" s="2">
        <f ca="1">SHOP商品!AF135</f>
        <v>1</v>
      </c>
      <c r="D137" s="2" t="str">
        <f ca="1">SHOP商品!AG135</f>
        <v>{11017=2}</v>
      </c>
      <c r="E137" s="2">
        <f ca="1">SHOP商品!AH135</f>
        <v>10000</v>
      </c>
      <c r="F137" s="2" t="str">
        <f ca="1">SHOP商品!AI135</f>
        <v>{100004=12000}</v>
      </c>
      <c r="G137" s="1">
        <v>0</v>
      </c>
      <c r="K137" s="2" t="s">
        <v>381</v>
      </c>
      <c r="L137" s="2" t="s">
        <v>382</v>
      </c>
      <c r="M137" s="2" t="s">
        <v>382</v>
      </c>
    </row>
    <row r="138" spans="1:13" x14ac:dyDescent="0.15">
      <c r="A138" s="2">
        <f ca="1">SHOP商品!AD136</f>
        <v>302021</v>
      </c>
      <c r="B138" s="2">
        <f ca="1">SHOP商品!AE136</f>
        <v>302</v>
      </c>
      <c r="C138" s="2">
        <f ca="1">SHOP商品!AF136</f>
        <v>2</v>
      </c>
      <c r="D138" s="2" t="str">
        <f ca="1">SHOP商品!AG136</f>
        <v>{11014=2}</v>
      </c>
      <c r="E138" s="2">
        <f ca="1">SHOP商品!AH136</f>
        <v>10000</v>
      </c>
      <c r="F138" s="2" t="str">
        <f ca="1">SHOP商品!AI136</f>
        <v>{100004=12000}</v>
      </c>
      <c r="G138" s="1">
        <v>0</v>
      </c>
      <c r="K138" s="2" t="s">
        <v>381</v>
      </c>
      <c r="L138" s="2" t="s">
        <v>382</v>
      </c>
      <c r="M138" s="2" t="s">
        <v>382</v>
      </c>
    </row>
    <row r="139" spans="1:13" x14ac:dyDescent="0.15">
      <c r="A139" s="2">
        <f ca="1">SHOP商品!AD137</f>
        <v>302031</v>
      </c>
      <c r="B139" s="2">
        <f ca="1">SHOP商品!AE137</f>
        <v>302</v>
      </c>
      <c r="C139" s="2">
        <f ca="1">SHOP商品!AF137</f>
        <v>3</v>
      </c>
      <c r="D139" s="2" t="str">
        <f ca="1">SHOP商品!AG137</f>
        <v>{81110=5}</v>
      </c>
      <c r="E139" s="2">
        <f ca="1">SHOP商品!AH137</f>
        <v>10000</v>
      </c>
      <c r="F139" s="2" t="str">
        <f ca="1">SHOP商品!AI137</f>
        <v>{100004=4000}</v>
      </c>
      <c r="G139" s="1">
        <v>0</v>
      </c>
      <c r="K139" s="2" t="s">
        <v>381</v>
      </c>
      <c r="L139" s="2" t="s">
        <v>382</v>
      </c>
      <c r="M139" s="2" t="s">
        <v>382</v>
      </c>
    </row>
    <row r="140" spans="1:13" x14ac:dyDescent="0.15">
      <c r="A140" s="2">
        <f ca="1">SHOP商品!AD138</f>
        <v>302041</v>
      </c>
      <c r="B140" s="2">
        <f ca="1">SHOP商品!AE138</f>
        <v>302</v>
      </c>
      <c r="C140" s="2">
        <f ca="1">SHOP商品!AF138</f>
        <v>4</v>
      </c>
      <c r="D140" s="2" t="str">
        <f ca="1">SHOP商品!AG138</f>
        <v>{91320=5}</v>
      </c>
      <c r="E140" s="2">
        <f ca="1">SHOP商品!AH138</f>
        <v>10000</v>
      </c>
      <c r="F140" s="2" t="str">
        <f ca="1">SHOP商品!AI138</f>
        <v>{100004=6000}</v>
      </c>
      <c r="G140" s="1">
        <v>0</v>
      </c>
      <c r="K140" s="2" t="s">
        <v>381</v>
      </c>
      <c r="L140" s="2" t="s">
        <v>382</v>
      </c>
      <c r="M140" s="2" t="s">
        <v>382</v>
      </c>
    </row>
    <row r="141" spans="1:13" x14ac:dyDescent="0.15">
      <c r="A141" s="2">
        <f ca="1">SHOP商品!AD139</f>
        <v>302051</v>
      </c>
      <c r="B141" s="2">
        <f ca="1">SHOP商品!AE139</f>
        <v>302</v>
      </c>
      <c r="C141" s="2">
        <f ca="1">SHOP商品!AF139</f>
        <v>5</v>
      </c>
      <c r="D141" s="2" t="str">
        <f ca="1">SHOP商品!AG139</f>
        <v>{91330=5}</v>
      </c>
      <c r="E141" s="2">
        <f ca="1">SHOP商品!AH139</f>
        <v>10000</v>
      </c>
      <c r="F141" s="2" t="str">
        <f ca="1">SHOP商品!AI139</f>
        <v>{100004=6000}</v>
      </c>
      <c r="G141" s="1">
        <v>0</v>
      </c>
      <c r="K141" s="2" t="s">
        <v>381</v>
      </c>
      <c r="L141" s="2" t="s">
        <v>382</v>
      </c>
      <c r="M141" s="2" t="s">
        <v>382</v>
      </c>
    </row>
    <row r="142" spans="1:13" x14ac:dyDescent="0.15">
      <c r="A142" s="2">
        <f ca="1">SHOP商品!AD140</f>
        <v>302061</v>
      </c>
      <c r="B142" s="2">
        <f ca="1">SHOP商品!AE140</f>
        <v>302</v>
      </c>
      <c r="C142" s="2">
        <f ca="1">SHOP商品!AF140</f>
        <v>6</v>
      </c>
      <c r="D142" s="2" t="str">
        <f ca="1">SHOP商品!AG140</f>
        <v>{91340=5}</v>
      </c>
      <c r="E142" s="2">
        <f ca="1">SHOP商品!AH140</f>
        <v>10000</v>
      </c>
      <c r="F142" s="2" t="str">
        <f ca="1">SHOP商品!AI140</f>
        <v>{100004=6000}</v>
      </c>
      <c r="G142" s="1">
        <v>0</v>
      </c>
      <c r="K142" s="2" t="s">
        <v>381</v>
      </c>
      <c r="L142" s="2" t="s">
        <v>382</v>
      </c>
      <c r="M142" s="2" t="s">
        <v>382</v>
      </c>
    </row>
    <row r="143" spans="1:13" x14ac:dyDescent="0.15">
      <c r="A143" s="2">
        <f ca="1">SHOP商品!AD141</f>
        <v>302071</v>
      </c>
      <c r="B143" s="2">
        <f ca="1">SHOP商品!AE141</f>
        <v>302</v>
      </c>
      <c r="C143" s="2">
        <f ca="1">SHOP商品!AF141</f>
        <v>7</v>
      </c>
      <c r="D143" s="2" t="str">
        <f ca="1">SHOP商品!AG141</f>
        <v>{91220=5}</v>
      </c>
      <c r="E143" s="2">
        <f ca="1">SHOP商品!AH141</f>
        <v>7000</v>
      </c>
      <c r="F143" s="2" t="str">
        <f ca="1">SHOP商品!AI141</f>
        <v>{100004=5500}</v>
      </c>
      <c r="G143" s="1">
        <v>0</v>
      </c>
      <c r="K143" s="2" t="s">
        <v>381</v>
      </c>
      <c r="L143" s="2" t="s">
        <v>382</v>
      </c>
      <c r="M143" s="2" t="s">
        <v>382</v>
      </c>
    </row>
    <row r="144" spans="1:13" x14ac:dyDescent="0.15">
      <c r="A144" s="2">
        <f ca="1">SHOP商品!AD142</f>
        <v>302072</v>
      </c>
      <c r="B144" s="2">
        <f ca="1">SHOP商品!AE142</f>
        <v>302</v>
      </c>
      <c r="C144" s="2">
        <f ca="1">SHOP商品!AF142</f>
        <v>7</v>
      </c>
      <c r="D144" s="2" t="str">
        <f ca="1">SHOP商品!AG142</f>
        <v>{91420=5}</v>
      </c>
      <c r="E144" s="2">
        <f ca="1">SHOP商品!AH142</f>
        <v>3000</v>
      </c>
      <c r="F144" s="2" t="str">
        <f ca="1">SHOP商品!AI142</f>
        <v>{100004=6500}</v>
      </c>
      <c r="G144" s="1">
        <v>0</v>
      </c>
      <c r="K144" s="2" t="s">
        <v>381</v>
      </c>
      <c r="L144" s="2" t="s">
        <v>382</v>
      </c>
      <c r="M144" s="2" t="s">
        <v>382</v>
      </c>
    </row>
    <row r="145" spans="1:13" x14ac:dyDescent="0.15">
      <c r="A145" s="2">
        <f ca="1">SHOP商品!AD143</f>
        <v>302081</v>
      </c>
      <c r="B145" s="2">
        <f ca="1">SHOP商品!AE143</f>
        <v>302</v>
      </c>
      <c r="C145" s="2">
        <f ca="1">SHOP商品!AF143</f>
        <v>8</v>
      </c>
      <c r="D145" s="2" t="str">
        <f ca="1">SHOP商品!AG143</f>
        <v>{91230=5}</v>
      </c>
      <c r="E145" s="2">
        <f ca="1">SHOP商品!AH143</f>
        <v>7000</v>
      </c>
      <c r="F145" s="2" t="str">
        <f ca="1">SHOP商品!AI143</f>
        <v>{100004=5500}</v>
      </c>
      <c r="G145" s="1">
        <v>0</v>
      </c>
      <c r="K145" s="2" t="s">
        <v>381</v>
      </c>
      <c r="L145" s="2" t="s">
        <v>382</v>
      </c>
      <c r="M145" s="2" t="s">
        <v>382</v>
      </c>
    </row>
    <row r="146" spans="1:13" x14ac:dyDescent="0.15">
      <c r="A146" s="2">
        <f ca="1">SHOP商品!AD144</f>
        <v>302082</v>
      </c>
      <c r="B146" s="2">
        <f ca="1">SHOP商品!AE144</f>
        <v>302</v>
      </c>
      <c r="C146" s="2">
        <f ca="1">SHOP商品!AF144</f>
        <v>8</v>
      </c>
      <c r="D146" s="2" t="str">
        <f ca="1">SHOP商品!AG144</f>
        <v>{91430=5}</v>
      </c>
      <c r="E146" s="2">
        <f ca="1">SHOP商品!AH144</f>
        <v>3000</v>
      </c>
      <c r="F146" s="2" t="str">
        <f ca="1">SHOP商品!AI144</f>
        <v>{100004=6500}</v>
      </c>
      <c r="G146" s="1">
        <v>0</v>
      </c>
      <c r="K146" s="2" t="s">
        <v>381</v>
      </c>
      <c r="L146" s="2" t="s">
        <v>382</v>
      </c>
      <c r="M146" s="2" t="s">
        <v>382</v>
      </c>
    </row>
    <row r="147" spans="1:13" x14ac:dyDescent="0.15">
      <c r="A147" s="2">
        <f ca="1">SHOP商品!AD145</f>
        <v>302091</v>
      </c>
      <c r="B147" s="2">
        <f ca="1">SHOP商品!AE145</f>
        <v>302</v>
      </c>
      <c r="C147" s="2">
        <f ca="1">SHOP商品!AF145</f>
        <v>9</v>
      </c>
      <c r="D147" s="2" t="str">
        <f ca="1">SHOP商品!AG145</f>
        <v>{91240=5}</v>
      </c>
      <c r="E147" s="2">
        <f ca="1">SHOP商品!AH145</f>
        <v>7000</v>
      </c>
      <c r="F147" s="2" t="str">
        <f ca="1">SHOP商品!AI145</f>
        <v>{100004=5500}</v>
      </c>
      <c r="G147" s="1">
        <v>0</v>
      </c>
      <c r="K147" s="2" t="s">
        <v>381</v>
      </c>
      <c r="L147" s="2" t="s">
        <v>382</v>
      </c>
      <c r="M147" s="2" t="s">
        <v>382</v>
      </c>
    </row>
    <row r="148" spans="1:13" x14ac:dyDescent="0.15">
      <c r="A148" s="2">
        <f ca="1">SHOP商品!AD146</f>
        <v>302092</v>
      </c>
      <c r="B148" s="2">
        <f ca="1">SHOP商品!AE146</f>
        <v>302</v>
      </c>
      <c r="C148" s="2">
        <f ca="1">SHOP商品!AF146</f>
        <v>9</v>
      </c>
      <c r="D148" s="2" t="str">
        <f ca="1">SHOP商品!AG146</f>
        <v>{91440=5}</v>
      </c>
      <c r="E148" s="2">
        <f ca="1">SHOP商品!AH146</f>
        <v>3000</v>
      </c>
      <c r="F148" s="2" t="str">
        <f ca="1">SHOP商品!AI146</f>
        <v>{100004=6500}</v>
      </c>
      <c r="G148" s="1">
        <v>0</v>
      </c>
      <c r="K148" s="2" t="s">
        <v>381</v>
      </c>
      <c r="L148" s="2" t="s">
        <v>382</v>
      </c>
      <c r="M148" s="2" t="s">
        <v>382</v>
      </c>
    </row>
    <row r="149" spans="1:13" x14ac:dyDescent="0.15">
      <c r="A149" s="2">
        <f ca="1">SHOP商品!AD147</f>
        <v>303011</v>
      </c>
      <c r="B149" s="2">
        <f ca="1">SHOP商品!AE147</f>
        <v>303</v>
      </c>
      <c r="C149" s="2">
        <f ca="1">SHOP商品!AF147</f>
        <v>1</v>
      </c>
      <c r="D149" s="2" t="str">
        <f ca="1">SHOP商品!AG147</f>
        <v>{11017=2}</v>
      </c>
      <c r="E149" s="2">
        <f ca="1">SHOP商品!AH147</f>
        <v>10000</v>
      </c>
      <c r="F149" s="2" t="str">
        <f ca="1">SHOP商品!AI147</f>
        <v>{100004=12000}</v>
      </c>
      <c r="G149" s="1">
        <v>0</v>
      </c>
      <c r="K149" s="2" t="s">
        <v>381</v>
      </c>
      <c r="L149" s="2" t="s">
        <v>382</v>
      </c>
      <c r="M149" s="2" t="s">
        <v>382</v>
      </c>
    </row>
    <row r="150" spans="1:13" x14ac:dyDescent="0.15">
      <c r="A150" s="2">
        <f ca="1">SHOP商品!AD148</f>
        <v>303021</v>
      </c>
      <c r="B150" s="2">
        <f ca="1">SHOP商品!AE148</f>
        <v>303</v>
      </c>
      <c r="C150" s="2">
        <f ca="1">SHOP商品!AF148</f>
        <v>2</v>
      </c>
      <c r="D150" s="2" t="str">
        <f ca="1">SHOP商品!AG148</f>
        <v>{11014=2}</v>
      </c>
      <c r="E150" s="2">
        <f ca="1">SHOP商品!AH148</f>
        <v>10000</v>
      </c>
      <c r="F150" s="2" t="str">
        <f ca="1">SHOP商品!AI148</f>
        <v>{100004=12000}</v>
      </c>
      <c r="G150" s="1">
        <v>0</v>
      </c>
      <c r="K150" s="2" t="s">
        <v>381</v>
      </c>
      <c r="L150" s="2" t="s">
        <v>382</v>
      </c>
      <c r="M150" s="2" t="s">
        <v>382</v>
      </c>
    </row>
    <row r="151" spans="1:13" x14ac:dyDescent="0.15">
      <c r="A151" s="2">
        <f ca="1">SHOP商品!AD149</f>
        <v>303031</v>
      </c>
      <c r="B151" s="2">
        <f ca="1">SHOP商品!AE149</f>
        <v>303</v>
      </c>
      <c r="C151" s="2">
        <f ca="1">SHOP商品!AF149</f>
        <v>3</v>
      </c>
      <c r="D151" s="2" t="str">
        <f ca="1">SHOP商品!AG149</f>
        <v>{81110=5}</v>
      </c>
      <c r="E151" s="2">
        <f ca="1">SHOP商品!AH149</f>
        <v>10000</v>
      </c>
      <c r="F151" s="2" t="str">
        <f ca="1">SHOP商品!AI149</f>
        <v>{100004=4000}</v>
      </c>
      <c r="G151" s="1">
        <v>0</v>
      </c>
      <c r="K151" s="2" t="s">
        <v>381</v>
      </c>
      <c r="L151" s="2" t="s">
        <v>382</v>
      </c>
      <c r="M151" s="2" t="s">
        <v>382</v>
      </c>
    </row>
    <row r="152" spans="1:13" x14ac:dyDescent="0.15">
      <c r="A152" s="2">
        <f ca="1">SHOP商品!AD150</f>
        <v>303041</v>
      </c>
      <c r="B152" s="2">
        <f ca="1">SHOP商品!AE150</f>
        <v>303</v>
      </c>
      <c r="C152" s="2">
        <f ca="1">SHOP商品!AF150</f>
        <v>4</v>
      </c>
      <c r="D152" s="2" t="str">
        <f ca="1">SHOP商品!AG150</f>
        <v>{91420=5}</v>
      </c>
      <c r="E152" s="2">
        <f ca="1">SHOP商品!AH150</f>
        <v>10000</v>
      </c>
      <c r="F152" s="2" t="str">
        <f ca="1">SHOP商品!AI150</f>
        <v>{100004=6500}</v>
      </c>
      <c r="G152" s="1">
        <v>0</v>
      </c>
      <c r="K152" s="2" t="s">
        <v>381</v>
      </c>
      <c r="L152" s="2" t="s">
        <v>382</v>
      </c>
      <c r="M152" s="2" t="s">
        <v>382</v>
      </c>
    </row>
    <row r="153" spans="1:13" x14ac:dyDescent="0.15">
      <c r="A153" s="2">
        <f ca="1">SHOP商品!AD151</f>
        <v>303051</v>
      </c>
      <c r="B153" s="2">
        <f ca="1">SHOP商品!AE151</f>
        <v>303</v>
      </c>
      <c r="C153" s="2">
        <f ca="1">SHOP商品!AF151</f>
        <v>5</v>
      </c>
      <c r="D153" s="2" t="str">
        <f ca="1">SHOP商品!AG151</f>
        <v>{91430=5}</v>
      </c>
      <c r="E153" s="2">
        <f ca="1">SHOP商品!AH151</f>
        <v>10000</v>
      </c>
      <c r="F153" s="2" t="str">
        <f ca="1">SHOP商品!AI151</f>
        <v>{100004=6500}</v>
      </c>
      <c r="G153" s="1">
        <v>0</v>
      </c>
      <c r="K153" s="2" t="s">
        <v>381</v>
      </c>
      <c r="L153" s="2" t="s">
        <v>382</v>
      </c>
      <c r="M153" s="2" t="s">
        <v>382</v>
      </c>
    </row>
    <row r="154" spans="1:13" x14ac:dyDescent="0.15">
      <c r="A154" s="2">
        <f ca="1">SHOP商品!AD152</f>
        <v>303061</v>
      </c>
      <c r="B154" s="2">
        <f ca="1">SHOP商品!AE152</f>
        <v>303</v>
      </c>
      <c r="C154" s="2">
        <f ca="1">SHOP商品!AF152</f>
        <v>6</v>
      </c>
      <c r="D154" s="2" t="str">
        <f ca="1">SHOP商品!AG152</f>
        <v>{91440=5}</v>
      </c>
      <c r="E154" s="2">
        <f ca="1">SHOP商品!AH152</f>
        <v>10000</v>
      </c>
      <c r="F154" s="2" t="str">
        <f ca="1">SHOP商品!AI152</f>
        <v>{100004=6500}</v>
      </c>
      <c r="G154" s="1">
        <v>0</v>
      </c>
      <c r="K154" s="2" t="s">
        <v>381</v>
      </c>
      <c r="L154" s="2" t="s">
        <v>382</v>
      </c>
      <c r="M154" s="2" t="s">
        <v>382</v>
      </c>
    </row>
    <row r="155" spans="1:13" x14ac:dyDescent="0.15">
      <c r="A155" s="2">
        <f ca="1">SHOP商品!AD153</f>
        <v>303071</v>
      </c>
      <c r="B155" s="2">
        <f ca="1">SHOP商品!AE153</f>
        <v>303</v>
      </c>
      <c r="C155" s="2">
        <f ca="1">SHOP商品!AF153</f>
        <v>7</v>
      </c>
      <c r="D155" s="2" t="str">
        <f ca="1">SHOP商品!AG153</f>
        <v>{91320=5}</v>
      </c>
      <c r="E155" s="2">
        <f ca="1">SHOP商品!AH153</f>
        <v>7000</v>
      </c>
      <c r="F155" s="2" t="str">
        <f ca="1">SHOP商品!AI153</f>
        <v>{100004=6000}</v>
      </c>
      <c r="G155" s="1">
        <v>0</v>
      </c>
      <c r="K155" s="2" t="s">
        <v>381</v>
      </c>
      <c r="L155" s="2" t="s">
        <v>382</v>
      </c>
      <c r="M155" s="2" t="s">
        <v>382</v>
      </c>
    </row>
    <row r="156" spans="1:13" x14ac:dyDescent="0.15">
      <c r="A156" s="2">
        <f ca="1">SHOP商品!AD154</f>
        <v>303072</v>
      </c>
      <c r="B156" s="2">
        <f ca="1">SHOP商品!AE154</f>
        <v>303</v>
      </c>
      <c r="C156" s="2">
        <f ca="1">SHOP商品!AF154</f>
        <v>7</v>
      </c>
      <c r="D156" s="2" t="str">
        <f ca="1">SHOP商品!AG154</f>
        <v>{91520=5}</v>
      </c>
      <c r="E156" s="2">
        <f ca="1">SHOP商品!AH154</f>
        <v>3000</v>
      </c>
      <c r="F156" s="2" t="str">
        <f ca="1">SHOP商品!AI154</f>
        <v>{100004=7000}</v>
      </c>
      <c r="G156" s="1">
        <v>0</v>
      </c>
      <c r="K156" s="2" t="s">
        <v>381</v>
      </c>
      <c r="L156" s="2" t="s">
        <v>382</v>
      </c>
      <c r="M156" s="2" t="s">
        <v>382</v>
      </c>
    </row>
    <row r="157" spans="1:13" x14ac:dyDescent="0.15">
      <c r="A157" s="2">
        <f ca="1">SHOP商品!AD155</f>
        <v>303081</v>
      </c>
      <c r="B157" s="2">
        <f ca="1">SHOP商品!AE155</f>
        <v>303</v>
      </c>
      <c r="C157" s="2">
        <f ca="1">SHOP商品!AF155</f>
        <v>8</v>
      </c>
      <c r="D157" s="2" t="str">
        <f ca="1">SHOP商品!AG155</f>
        <v>{91330=5}</v>
      </c>
      <c r="E157" s="2">
        <f ca="1">SHOP商品!AH155</f>
        <v>7000</v>
      </c>
      <c r="F157" s="2" t="str">
        <f ca="1">SHOP商品!AI155</f>
        <v>{100004=6000}</v>
      </c>
      <c r="G157" s="1">
        <v>0</v>
      </c>
      <c r="K157" s="2" t="s">
        <v>381</v>
      </c>
      <c r="L157" s="2" t="s">
        <v>382</v>
      </c>
      <c r="M157" s="2" t="s">
        <v>382</v>
      </c>
    </row>
    <row r="158" spans="1:13" x14ac:dyDescent="0.15">
      <c r="A158" s="2">
        <f ca="1">SHOP商品!AD156</f>
        <v>303082</v>
      </c>
      <c r="B158" s="2">
        <f ca="1">SHOP商品!AE156</f>
        <v>303</v>
      </c>
      <c r="C158" s="2">
        <f ca="1">SHOP商品!AF156</f>
        <v>8</v>
      </c>
      <c r="D158" s="2" t="str">
        <f ca="1">SHOP商品!AG156</f>
        <v>{91530=5}</v>
      </c>
      <c r="E158" s="2">
        <f ca="1">SHOP商品!AH156</f>
        <v>3000</v>
      </c>
      <c r="F158" s="2" t="str">
        <f ca="1">SHOP商品!AI156</f>
        <v>{100004=7000}</v>
      </c>
      <c r="G158" s="1">
        <v>0</v>
      </c>
      <c r="K158" s="2" t="s">
        <v>381</v>
      </c>
      <c r="L158" s="2" t="s">
        <v>382</v>
      </c>
      <c r="M158" s="2" t="s">
        <v>382</v>
      </c>
    </row>
    <row r="159" spans="1:13" x14ac:dyDescent="0.15">
      <c r="A159" s="2">
        <f ca="1">SHOP商品!AD157</f>
        <v>303091</v>
      </c>
      <c r="B159" s="2">
        <f ca="1">SHOP商品!AE157</f>
        <v>303</v>
      </c>
      <c r="C159" s="2">
        <f ca="1">SHOP商品!AF157</f>
        <v>9</v>
      </c>
      <c r="D159" s="2" t="str">
        <f ca="1">SHOP商品!AG157</f>
        <v>{91340=5}</v>
      </c>
      <c r="E159" s="2">
        <f ca="1">SHOP商品!AH157</f>
        <v>7000</v>
      </c>
      <c r="F159" s="2" t="str">
        <f ca="1">SHOP商品!AI157</f>
        <v>{100004=6000}</v>
      </c>
      <c r="G159" s="1">
        <v>0</v>
      </c>
      <c r="K159" s="2" t="s">
        <v>381</v>
      </c>
      <c r="L159" s="2" t="s">
        <v>382</v>
      </c>
      <c r="M159" s="2" t="s">
        <v>382</v>
      </c>
    </row>
    <row r="160" spans="1:13" x14ac:dyDescent="0.15">
      <c r="A160" s="2">
        <f ca="1">SHOP商品!AD158</f>
        <v>303092</v>
      </c>
      <c r="B160" s="2">
        <f ca="1">SHOP商品!AE158</f>
        <v>303</v>
      </c>
      <c r="C160" s="2">
        <f ca="1">SHOP商品!AF158</f>
        <v>9</v>
      </c>
      <c r="D160" s="2" t="str">
        <f ca="1">SHOP商品!AG158</f>
        <v>{91540=5}</v>
      </c>
      <c r="E160" s="2">
        <f ca="1">SHOP商品!AH158</f>
        <v>3000</v>
      </c>
      <c r="F160" s="2" t="str">
        <f ca="1">SHOP商品!AI158</f>
        <v>{100004=7000}</v>
      </c>
      <c r="G160" s="1">
        <v>0</v>
      </c>
      <c r="K160" s="2" t="s">
        <v>381</v>
      </c>
      <c r="L160" s="2" t="s">
        <v>382</v>
      </c>
      <c r="M160" s="2" t="s">
        <v>382</v>
      </c>
    </row>
    <row r="161" spans="1:13" x14ac:dyDescent="0.15">
      <c r="A161" s="2">
        <f ca="1">SHOP商品!AD159</f>
        <v>304011</v>
      </c>
      <c r="B161" s="2">
        <f ca="1">SHOP商品!AE159</f>
        <v>304</v>
      </c>
      <c r="C161" s="2">
        <f ca="1">SHOP商品!AF159</f>
        <v>1</v>
      </c>
      <c r="D161" s="2" t="str">
        <f ca="1">SHOP商品!AG159</f>
        <v>{11017=2}</v>
      </c>
      <c r="E161" s="2">
        <f ca="1">SHOP商品!AH159</f>
        <v>10000</v>
      </c>
      <c r="F161" s="2" t="str">
        <f ca="1">SHOP商品!AI159</f>
        <v>{100004=12000}</v>
      </c>
      <c r="G161" s="1">
        <v>0</v>
      </c>
      <c r="K161" s="2" t="s">
        <v>381</v>
      </c>
      <c r="L161" s="2" t="s">
        <v>382</v>
      </c>
      <c r="M161" s="2" t="s">
        <v>382</v>
      </c>
    </row>
    <row r="162" spans="1:13" x14ac:dyDescent="0.15">
      <c r="A162" s="2">
        <f ca="1">SHOP商品!AD160</f>
        <v>304021</v>
      </c>
      <c r="B162" s="2">
        <f ca="1">SHOP商品!AE160</f>
        <v>304</v>
      </c>
      <c r="C162" s="2">
        <f ca="1">SHOP商品!AF160</f>
        <v>2</v>
      </c>
      <c r="D162" s="2" t="str">
        <f ca="1">SHOP商品!AG160</f>
        <v>{11014=2}</v>
      </c>
      <c r="E162" s="2">
        <f ca="1">SHOP商品!AH160</f>
        <v>10000</v>
      </c>
      <c r="F162" s="2" t="str">
        <f ca="1">SHOP商品!AI160</f>
        <v>{100004=12000}</v>
      </c>
      <c r="G162" s="1">
        <v>0</v>
      </c>
      <c r="K162" s="2" t="s">
        <v>381</v>
      </c>
      <c r="L162" s="2" t="s">
        <v>382</v>
      </c>
      <c r="M162" s="2" t="s">
        <v>382</v>
      </c>
    </row>
    <row r="163" spans="1:13" x14ac:dyDescent="0.15">
      <c r="A163" s="2">
        <f ca="1">SHOP商品!AD161</f>
        <v>304031</v>
      </c>
      <c r="B163" s="2">
        <f ca="1">SHOP商品!AE161</f>
        <v>304</v>
      </c>
      <c r="C163" s="2">
        <f ca="1">SHOP商品!AF161</f>
        <v>3</v>
      </c>
      <c r="D163" s="2" t="str">
        <f ca="1">SHOP商品!AG161</f>
        <v>{81110=5}</v>
      </c>
      <c r="E163" s="2">
        <f ca="1">SHOP商品!AH161</f>
        <v>10000</v>
      </c>
      <c r="F163" s="2" t="str">
        <f ca="1">SHOP商品!AI161</f>
        <v>{100004=4000}</v>
      </c>
      <c r="G163" s="1">
        <v>0</v>
      </c>
      <c r="K163" s="2" t="s">
        <v>381</v>
      </c>
      <c r="L163" s="2" t="s">
        <v>382</v>
      </c>
      <c r="M163" s="2" t="s">
        <v>382</v>
      </c>
    </row>
    <row r="164" spans="1:13" x14ac:dyDescent="0.15">
      <c r="A164" s="2">
        <f ca="1">SHOP商品!AD162</f>
        <v>304041</v>
      </c>
      <c r="B164" s="2">
        <f ca="1">SHOP商品!AE162</f>
        <v>304</v>
      </c>
      <c r="C164" s="2">
        <f ca="1">SHOP商品!AF162</f>
        <v>4</v>
      </c>
      <c r="D164" s="2" t="str">
        <f ca="1">SHOP商品!AG162</f>
        <v>{91520=5}</v>
      </c>
      <c r="E164" s="2">
        <f ca="1">SHOP商品!AH162</f>
        <v>10000</v>
      </c>
      <c r="F164" s="2" t="str">
        <f ca="1">SHOP商品!AI162</f>
        <v>{100004=7000}</v>
      </c>
      <c r="G164" s="1">
        <v>0</v>
      </c>
      <c r="K164" s="2" t="s">
        <v>381</v>
      </c>
      <c r="L164" s="2" t="s">
        <v>382</v>
      </c>
      <c r="M164" s="2" t="s">
        <v>382</v>
      </c>
    </row>
    <row r="165" spans="1:13" x14ac:dyDescent="0.15">
      <c r="A165" s="2">
        <f ca="1">SHOP商品!AD163</f>
        <v>304051</v>
      </c>
      <c r="B165" s="2">
        <f ca="1">SHOP商品!AE163</f>
        <v>304</v>
      </c>
      <c r="C165" s="2">
        <f ca="1">SHOP商品!AF163</f>
        <v>5</v>
      </c>
      <c r="D165" s="2" t="str">
        <f ca="1">SHOP商品!AG163</f>
        <v>{91530=5}</v>
      </c>
      <c r="E165" s="2">
        <f ca="1">SHOP商品!AH163</f>
        <v>10000</v>
      </c>
      <c r="F165" s="2" t="str">
        <f ca="1">SHOP商品!AI163</f>
        <v>{100004=7000}</v>
      </c>
      <c r="G165" s="1">
        <v>0</v>
      </c>
      <c r="K165" s="2" t="s">
        <v>381</v>
      </c>
      <c r="L165" s="2" t="s">
        <v>382</v>
      </c>
      <c r="M165" s="2" t="s">
        <v>382</v>
      </c>
    </row>
    <row r="166" spans="1:13" x14ac:dyDescent="0.15">
      <c r="A166" s="2">
        <f ca="1">SHOP商品!AD164</f>
        <v>304061</v>
      </c>
      <c r="B166" s="2">
        <f ca="1">SHOP商品!AE164</f>
        <v>304</v>
      </c>
      <c r="C166" s="2">
        <f ca="1">SHOP商品!AF164</f>
        <v>6</v>
      </c>
      <c r="D166" s="2" t="str">
        <f ca="1">SHOP商品!AG164</f>
        <v>{91540=5}</v>
      </c>
      <c r="E166" s="2">
        <f ca="1">SHOP商品!AH164</f>
        <v>10000</v>
      </c>
      <c r="F166" s="2" t="str">
        <f ca="1">SHOP商品!AI164</f>
        <v>{100004=7000}</v>
      </c>
      <c r="G166" s="1">
        <v>0</v>
      </c>
      <c r="K166" s="2" t="s">
        <v>381</v>
      </c>
      <c r="L166" s="2" t="s">
        <v>382</v>
      </c>
      <c r="M166" s="2" t="s">
        <v>382</v>
      </c>
    </row>
    <row r="167" spans="1:13" x14ac:dyDescent="0.15">
      <c r="A167" s="2">
        <f ca="1">SHOP商品!AD165</f>
        <v>304071</v>
      </c>
      <c r="B167" s="2">
        <f ca="1">SHOP商品!AE165</f>
        <v>304</v>
      </c>
      <c r="C167" s="2">
        <f ca="1">SHOP商品!AF165</f>
        <v>7</v>
      </c>
      <c r="D167" s="2" t="str">
        <f ca="1">SHOP商品!AG165</f>
        <v>{91420=5}</v>
      </c>
      <c r="E167" s="2">
        <f ca="1">SHOP商品!AH165</f>
        <v>7000</v>
      </c>
      <c r="F167" s="2" t="str">
        <f ca="1">SHOP商品!AI165</f>
        <v>{100004=6500}</v>
      </c>
      <c r="G167" s="1">
        <v>0</v>
      </c>
      <c r="K167" s="2" t="s">
        <v>381</v>
      </c>
      <c r="L167" s="2" t="s">
        <v>382</v>
      </c>
      <c r="M167" s="2" t="s">
        <v>382</v>
      </c>
    </row>
    <row r="168" spans="1:13" x14ac:dyDescent="0.15">
      <c r="A168" s="2">
        <f ca="1">SHOP商品!AD166</f>
        <v>304072</v>
      </c>
      <c r="B168" s="2">
        <f ca="1">SHOP商品!AE166</f>
        <v>304</v>
      </c>
      <c r="C168" s="2">
        <f ca="1">SHOP商品!AF166</f>
        <v>7</v>
      </c>
      <c r="D168" s="2" t="str">
        <f ca="1">SHOP商品!AG166</f>
        <v>{91620=5}</v>
      </c>
      <c r="E168" s="2">
        <f ca="1">SHOP商品!AH166</f>
        <v>3000</v>
      </c>
      <c r="F168" s="2" t="str">
        <f ca="1">SHOP商品!AI166</f>
        <v>{100004=7500}</v>
      </c>
      <c r="G168" s="1">
        <v>0</v>
      </c>
      <c r="K168" s="2" t="s">
        <v>381</v>
      </c>
      <c r="L168" s="2" t="s">
        <v>382</v>
      </c>
      <c r="M168" s="2" t="s">
        <v>382</v>
      </c>
    </row>
    <row r="169" spans="1:13" x14ac:dyDescent="0.15">
      <c r="A169" s="2">
        <f ca="1">SHOP商品!AD167</f>
        <v>304081</v>
      </c>
      <c r="B169" s="2">
        <f ca="1">SHOP商品!AE167</f>
        <v>304</v>
      </c>
      <c r="C169" s="2">
        <f ca="1">SHOP商品!AF167</f>
        <v>8</v>
      </c>
      <c r="D169" s="2" t="str">
        <f ca="1">SHOP商品!AG167</f>
        <v>{91430=5}</v>
      </c>
      <c r="E169" s="2">
        <f ca="1">SHOP商品!AH167</f>
        <v>7000</v>
      </c>
      <c r="F169" s="2" t="str">
        <f ca="1">SHOP商品!AI167</f>
        <v>{100004=6500}</v>
      </c>
      <c r="G169" s="1">
        <v>0</v>
      </c>
      <c r="K169" s="2" t="s">
        <v>381</v>
      </c>
      <c r="L169" s="2" t="s">
        <v>382</v>
      </c>
      <c r="M169" s="2" t="s">
        <v>382</v>
      </c>
    </row>
    <row r="170" spans="1:13" x14ac:dyDescent="0.15">
      <c r="A170" s="2">
        <f ca="1">SHOP商品!AD168</f>
        <v>304082</v>
      </c>
      <c r="B170" s="2">
        <f ca="1">SHOP商品!AE168</f>
        <v>304</v>
      </c>
      <c r="C170" s="2">
        <f ca="1">SHOP商品!AF168</f>
        <v>8</v>
      </c>
      <c r="D170" s="2" t="str">
        <f ca="1">SHOP商品!AG168</f>
        <v>{91630=5}</v>
      </c>
      <c r="E170" s="2">
        <f ca="1">SHOP商品!AH168</f>
        <v>3000</v>
      </c>
      <c r="F170" s="2" t="str">
        <f ca="1">SHOP商品!AI168</f>
        <v>{100004=7500}</v>
      </c>
      <c r="G170" s="1">
        <v>0</v>
      </c>
      <c r="K170" s="2" t="s">
        <v>381</v>
      </c>
      <c r="L170" s="2" t="s">
        <v>382</v>
      </c>
      <c r="M170" s="2" t="s">
        <v>382</v>
      </c>
    </row>
    <row r="171" spans="1:13" x14ac:dyDescent="0.15">
      <c r="A171" s="2">
        <f ca="1">SHOP商品!AD169</f>
        <v>304091</v>
      </c>
      <c r="B171" s="2">
        <f ca="1">SHOP商品!AE169</f>
        <v>304</v>
      </c>
      <c r="C171" s="2">
        <f ca="1">SHOP商品!AF169</f>
        <v>9</v>
      </c>
      <c r="D171" s="2" t="str">
        <f ca="1">SHOP商品!AG169</f>
        <v>{91440=5}</v>
      </c>
      <c r="E171" s="2">
        <f ca="1">SHOP商品!AH169</f>
        <v>7000</v>
      </c>
      <c r="F171" s="2" t="str">
        <f ca="1">SHOP商品!AI169</f>
        <v>{100004=6500}</v>
      </c>
      <c r="G171" s="1">
        <v>0</v>
      </c>
      <c r="K171" s="2" t="s">
        <v>381</v>
      </c>
      <c r="L171" s="2" t="s">
        <v>382</v>
      </c>
      <c r="M171" s="2" t="s">
        <v>382</v>
      </c>
    </row>
    <row r="172" spans="1:13" x14ac:dyDescent="0.15">
      <c r="A172" s="2">
        <f ca="1">SHOP商品!AD170</f>
        <v>304092</v>
      </c>
      <c r="B172" s="2">
        <f ca="1">SHOP商品!AE170</f>
        <v>304</v>
      </c>
      <c r="C172" s="2">
        <f ca="1">SHOP商品!AF170</f>
        <v>9</v>
      </c>
      <c r="D172" s="2" t="str">
        <f ca="1">SHOP商品!AG170</f>
        <v>{91640=5}</v>
      </c>
      <c r="E172" s="2">
        <f ca="1">SHOP商品!AH170</f>
        <v>3000</v>
      </c>
      <c r="F172" s="2" t="str">
        <f ca="1">SHOP商品!AI170</f>
        <v>{100004=7500}</v>
      </c>
      <c r="G172" s="1">
        <v>0</v>
      </c>
      <c r="K172" s="2" t="s">
        <v>381</v>
      </c>
      <c r="L172" s="2" t="s">
        <v>382</v>
      </c>
      <c r="M172" s="2" t="s">
        <v>382</v>
      </c>
    </row>
    <row r="173" spans="1:13" x14ac:dyDescent="0.15">
      <c r="A173" s="2">
        <f ca="1">SHOP商品!AD171</f>
        <v>305011</v>
      </c>
      <c r="B173" s="2">
        <f ca="1">SHOP商品!AE171</f>
        <v>305</v>
      </c>
      <c r="C173" s="2">
        <f ca="1">SHOP商品!AF171</f>
        <v>1</v>
      </c>
      <c r="D173" s="2" t="str">
        <f ca="1">SHOP商品!AG171</f>
        <v>{11017=2}</v>
      </c>
      <c r="E173" s="2">
        <f ca="1">SHOP商品!AH171</f>
        <v>10000</v>
      </c>
      <c r="F173" s="2" t="str">
        <f ca="1">SHOP商品!AI171</f>
        <v>{100004=12000}</v>
      </c>
      <c r="G173" s="1">
        <v>0</v>
      </c>
      <c r="K173" s="2" t="s">
        <v>381</v>
      </c>
      <c r="L173" s="2" t="s">
        <v>382</v>
      </c>
      <c r="M173" s="2" t="s">
        <v>382</v>
      </c>
    </row>
    <row r="174" spans="1:13" x14ac:dyDescent="0.15">
      <c r="A174" s="2">
        <f ca="1">SHOP商品!AD172</f>
        <v>305021</v>
      </c>
      <c r="B174" s="2">
        <f ca="1">SHOP商品!AE172</f>
        <v>305</v>
      </c>
      <c r="C174" s="2">
        <f ca="1">SHOP商品!AF172</f>
        <v>2</v>
      </c>
      <c r="D174" s="2" t="str">
        <f ca="1">SHOP商品!AG172</f>
        <v>{11014=2}</v>
      </c>
      <c r="E174" s="2">
        <f ca="1">SHOP商品!AH172</f>
        <v>10000</v>
      </c>
      <c r="F174" s="2" t="str">
        <f ca="1">SHOP商品!AI172</f>
        <v>{100004=12000}</v>
      </c>
      <c r="G174" s="1">
        <v>0</v>
      </c>
      <c r="K174" s="2" t="s">
        <v>381</v>
      </c>
      <c r="L174" s="2" t="s">
        <v>382</v>
      </c>
      <c r="M174" s="2" t="s">
        <v>382</v>
      </c>
    </row>
    <row r="175" spans="1:13" x14ac:dyDescent="0.15">
      <c r="A175" s="2">
        <f ca="1">SHOP商品!AD173</f>
        <v>305031</v>
      </c>
      <c r="B175" s="2">
        <f ca="1">SHOP商品!AE173</f>
        <v>305</v>
      </c>
      <c r="C175" s="2">
        <f ca="1">SHOP商品!AF173</f>
        <v>3</v>
      </c>
      <c r="D175" s="2" t="str">
        <f ca="1">SHOP商品!AG173</f>
        <v>{81110=5}</v>
      </c>
      <c r="E175" s="2">
        <f ca="1">SHOP商品!AH173</f>
        <v>10000</v>
      </c>
      <c r="F175" s="2" t="str">
        <f ca="1">SHOP商品!AI173</f>
        <v>{100004=4000}</v>
      </c>
      <c r="G175" s="1">
        <v>0</v>
      </c>
      <c r="K175" s="2" t="s">
        <v>381</v>
      </c>
      <c r="L175" s="2" t="s">
        <v>382</v>
      </c>
      <c r="M175" s="2" t="s">
        <v>382</v>
      </c>
    </row>
    <row r="176" spans="1:13" x14ac:dyDescent="0.15">
      <c r="A176" s="2">
        <f ca="1">SHOP商品!AD174</f>
        <v>305041</v>
      </c>
      <c r="B176" s="2">
        <f ca="1">SHOP商品!AE174</f>
        <v>305</v>
      </c>
      <c r="C176" s="2">
        <f ca="1">SHOP商品!AF174</f>
        <v>4</v>
      </c>
      <c r="D176" s="2" t="str">
        <f ca="1">SHOP商品!AG174</f>
        <v>{91620=5}</v>
      </c>
      <c r="E176" s="2">
        <f ca="1">SHOP商品!AH174</f>
        <v>10000</v>
      </c>
      <c r="F176" s="2" t="str">
        <f ca="1">SHOP商品!AI174</f>
        <v>{100004=7500}</v>
      </c>
      <c r="G176" s="1">
        <v>0</v>
      </c>
      <c r="K176" s="2" t="s">
        <v>381</v>
      </c>
      <c r="L176" s="2" t="s">
        <v>382</v>
      </c>
      <c r="M176" s="2" t="s">
        <v>382</v>
      </c>
    </row>
    <row r="177" spans="1:13" x14ac:dyDescent="0.15">
      <c r="A177" s="2">
        <f ca="1">SHOP商品!AD175</f>
        <v>305051</v>
      </c>
      <c r="B177" s="2">
        <f ca="1">SHOP商品!AE175</f>
        <v>305</v>
      </c>
      <c r="C177" s="2">
        <f ca="1">SHOP商品!AF175</f>
        <v>5</v>
      </c>
      <c r="D177" s="2" t="str">
        <f ca="1">SHOP商品!AG175</f>
        <v>{91630=5}</v>
      </c>
      <c r="E177" s="2">
        <f ca="1">SHOP商品!AH175</f>
        <v>10000</v>
      </c>
      <c r="F177" s="2" t="str">
        <f ca="1">SHOP商品!AI175</f>
        <v>{100004=7500}</v>
      </c>
      <c r="G177" s="1">
        <v>0</v>
      </c>
      <c r="K177" s="2" t="s">
        <v>381</v>
      </c>
      <c r="L177" s="2" t="s">
        <v>382</v>
      </c>
      <c r="M177" s="2" t="s">
        <v>382</v>
      </c>
    </row>
    <row r="178" spans="1:13" x14ac:dyDescent="0.15">
      <c r="A178" s="2">
        <f ca="1">SHOP商品!AD176</f>
        <v>305061</v>
      </c>
      <c r="B178" s="2">
        <f ca="1">SHOP商品!AE176</f>
        <v>305</v>
      </c>
      <c r="C178" s="2">
        <f ca="1">SHOP商品!AF176</f>
        <v>6</v>
      </c>
      <c r="D178" s="2" t="str">
        <f ca="1">SHOP商品!AG176</f>
        <v>{91640=5}</v>
      </c>
      <c r="E178" s="2">
        <f ca="1">SHOP商品!AH176</f>
        <v>10000</v>
      </c>
      <c r="F178" s="2" t="str">
        <f ca="1">SHOP商品!AI176</f>
        <v>{100004=7500}</v>
      </c>
      <c r="G178" s="1">
        <v>0</v>
      </c>
      <c r="K178" s="2" t="s">
        <v>381</v>
      </c>
      <c r="L178" s="2" t="s">
        <v>382</v>
      </c>
      <c r="M178" s="2" t="s">
        <v>382</v>
      </c>
    </row>
    <row r="179" spans="1:13" x14ac:dyDescent="0.15">
      <c r="A179" s="2">
        <f ca="1">SHOP商品!AD177</f>
        <v>305071</v>
      </c>
      <c r="B179" s="2">
        <f ca="1">SHOP商品!AE177</f>
        <v>305</v>
      </c>
      <c r="C179" s="2">
        <f ca="1">SHOP商品!AF177</f>
        <v>7</v>
      </c>
      <c r="D179" s="2" t="str">
        <f ca="1">SHOP商品!AG177</f>
        <v>{91520=5}</v>
      </c>
      <c r="E179" s="2">
        <f ca="1">SHOP商品!AH177</f>
        <v>7000</v>
      </c>
      <c r="F179" s="2" t="str">
        <f ca="1">SHOP商品!AI177</f>
        <v>{100004=7000}</v>
      </c>
      <c r="G179" s="1">
        <v>0</v>
      </c>
      <c r="K179" s="2" t="s">
        <v>381</v>
      </c>
      <c r="L179" s="2" t="s">
        <v>382</v>
      </c>
      <c r="M179" s="2" t="s">
        <v>382</v>
      </c>
    </row>
    <row r="180" spans="1:13" x14ac:dyDescent="0.15">
      <c r="A180" s="2">
        <f ca="1">SHOP商品!AD178</f>
        <v>305072</v>
      </c>
      <c r="B180" s="2">
        <f ca="1">SHOP商品!AE178</f>
        <v>305</v>
      </c>
      <c r="C180" s="2">
        <f ca="1">SHOP商品!AF178</f>
        <v>7</v>
      </c>
      <c r="D180" s="2" t="str">
        <f ca="1">SHOP商品!AG178</f>
        <v>{91720=5}</v>
      </c>
      <c r="E180" s="2">
        <f ca="1">SHOP商品!AH178</f>
        <v>3000</v>
      </c>
      <c r="F180" s="2" t="str">
        <f ca="1">SHOP商品!AI178</f>
        <v>{100004=8000}</v>
      </c>
      <c r="G180" s="1">
        <v>0</v>
      </c>
      <c r="K180" s="2" t="s">
        <v>381</v>
      </c>
      <c r="L180" s="2" t="s">
        <v>382</v>
      </c>
      <c r="M180" s="2" t="s">
        <v>382</v>
      </c>
    </row>
    <row r="181" spans="1:13" x14ac:dyDescent="0.15">
      <c r="A181" s="2">
        <f ca="1">SHOP商品!AD179</f>
        <v>305081</v>
      </c>
      <c r="B181" s="2">
        <f ca="1">SHOP商品!AE179</f>
        <v>305</v>
      </c>
      <c r="C181" s="2">
        <f ca="1">SHOP商品!AF179</f>
        <v>8</v>
      </c>
      <c r="D181" s="2" t="str">
        <f ca="1">SHOP商品!AG179</f>
        <v>{91530=5}</v>
      </c>
      <c r="E181" s="2">
        <f ca="1">SHOP商品!AH179</f>
        <v>7000</v>
      </c>
      <c r="F181" s="2" t="str">
        <f ca="1">SHOP商品!AI179</f>
        <v>{100004=7000}</v>
      </c>
      <c r="G181" s="1">
        <v>0</v>
      </c>
      <c r="K181" s="2" t="s">
        <v>381</v>
      </c>
      <c r="L181" s="2" t="s">
        <v>382</v>
      </c>
      <c r="M181" s="2" t="s">
        <v>382</v>
      </c>
    </row>
    <row r="182" spans="1:13" x14ac:dyDescent="0.15">
      <c r="A182" s="2">
        <f ca="1">SHOP商品!AD180</f>
        <v>305082</v>
      </c>
      <c r="B182" s="2">
        <f ca="1">SHOP商品!AE180</f>
        <v>305</v>
      </c>
      <c r="C182" s="2">
        <f ca="1">SHOP商品!AF180</f>
        <v>8</v>
      </c>
      <c r="D182" s="2" t="str">
        <f ca="1">SHOP商品!AG180</f>
        <v>{91730=5}</v>
      </c>
      <c r="E182" s="2">
        <f ca="1">SHOP商品!AH180</f>
        <v>3000</v>
      </c>
      <c r="F182" s="2" t="str">
        <f ca="1">SHOP商品!AI180</f>
        <v>{100004=8000}</v>
      </c>
      <c r="G182" s="1">
        <v>0</v>
      </c>
      <c r="K182" s="2" t="s">
        <v>381</v>
      </c>
      <c r="L182" s="2" t="s">
        <v>382</v>
      </c>
      <c r="M182" s="2" t="s">
        <v>382</v>
      </c>
    </row>
    <row r="183" spans="1:13" x14ac:dyDescent="0.15">
      <c r="A183" s="2">
        <f ca="1">SHOP商品!AD181</f>
        <v>305091</v>
      </c>
      <c r="B183" s="2">
        <f ca="1">SHOP商品!AE181</f>
        <v>305</v>
      </c>
      <c r="C183" s="2">
        <f ca="1">SHOP商品!AF181</f>
        <v>9</v>
      </c>
      <c r="D183" s="2" t="str">
        <f ca="1">SHOP商品!AG181</f>
        <v>{91540=5}</v>
      </c>
      <c r="E183" s="2">
        <f ca="1">SHOP商品!AH181</f>
        <v>7000</v>
      </c>
      <c r="F183" s="2" t="str">
        <f ca="1">SHOP商品!AI181</f>
        <v>{100004=7000}</v>
      </c>
      <c r="G183" s="1">
        <v>0</v>
      </c>
      <c r="K183" s="2" t="s">
        <v>381</v>
      </c>
      <c r="L183" s="2" t="s">
        <v>382</v>
      </c>
      <c r="M183" s="2" t="s">
        <v>382</v>
      </c>
    </row>
    <row r="184" spans="1:13" x14ac:dyDescent="0.15">
      <c r="A184" s="2">
        <f ca="1">SHOP商品!AD182</f>
        <v>305092</v>
      </c>
      <c r="B184" s="2">
        <f ca="1">SHOP商品!AE182</f>
        <v>305</v>
      </c>
      <c r="C184" s="2">
        <f ca="1">SHOP商品!AF182</f>
        <v>9</v>
      </c>
      <c r="D184" s="2" t="str">
        <f ca="1">SHOP商品!AG182</f>
        <v>{91740=5}</v>
      </c>
      <c r="E184" s="2">
        <f ca="1">SHOP商品!AH182</f>
        <v>3000</v>
      </c>
      <c r="F184" s="2" t="str">
        <f ca="1">SHOP商品!AI182</f>
        <v>{100004=8000}</v>
      </c>
      <c r="G184" s="1">
        <v>0</v>
      </c>
      <c r="K184" s="2" t="s">
        <v>381</v>
      </c>
      <c r="L184" s="2" t="s">
        <v>382</v>
      </c>
      <c r="M184" s="2" t="s">
        <v>382</v>
      </c>
    </row>
    <row r="185" spans="1:13" x14ac:dyDescent="0.15">
      <c r="A185" s="2">
        <f ca="1">SHOP商品!AD183</f>
        <v>401011</v>
      </c>
      <c r="B185" s="2">
        <f ca="1">SHOP商品!AE183</f>
        <v>401</v>
      </c>
      <c r="C185" s="2">
        <f ca="1">SHOP商品!AF183</f>
        <v>1</v>
      </c>
      <c r="D185" s="2" t="str">
        <f ca="1">SHOP商品!AG183</f>
        <v>{71150=1}</v>
      </c>
      <c r="E185" s="2">
        <f ca="1">SHOP商品!AH183</f>
        <v>10000</v>
      </c>
      <c r="F185" s="2" t="str">
        <f ca="1">SHOP商品!AI183</f>
        <v>{100000=500}</v>
      </c>
      <c r="G185" s="1">
        <v>0</v>
      </c>
      <c r="K185" s="2" t="s">
        <v>381</v>
      </c>
      <c r="L185" s="2" t="s">
        <v>382</v>
      </c>
      <c r="M185" s="2" t="s">
        <v>382</v>
      </c>
    </row>
    <row r="186" spans="1:13" x14ac:dyDescent="0.15">
      <c r="A186" s="2">
        <f ca="1">SHOP商品!AD184</f>
        <v>401021</v>
      </c>
      <c r="B186" s="2">
        <f ca="1">SHOP商品!AE184</f>
        <v>401</v>
      </c>
      <c r="C186" s="2">
        <f ca="1">SHOP商品!AF184</f>
        <v>2</v>
      </c>
      <c r="D186" s="2" t="str">
        <f ca="1">SHOP商品!AG184</f>
        <v>{82110=5}</v>
      </c>
      <c r="E186" s="2">
        <f ca="1">SHOP商品!AH184</f>
        <v>10000</v>
      </c>
      <c r="F186" s="2" t="str">
        <f ca="1">SHOP商品!AI184</f>
        <v>{100000=400}</v>
      </c>
      <c r="G186" s="1">
        <v>0</v>
      </c>
      <c r="K186" s="2" t="s">
        <v>381</v>
      </c>
      <c r="L186" s="2" t="s">
        <v>382</v>
      </c>
      <c r="M186" s="2" t="s">
        <v>382</v>
      </c>
    </row>
    <row r="187" spans="1:13" x14ac:dyDescent="0.15">
      <c r="A187" s="2">
        <f ca="1">SHOP商品!AD185</f>
        <v>401031</v>
      </c>
      <c r="B187" s="2">
        <f ca="1">SHOP商品!AE185</f>
        <v>401</v>
      </c>
      <c r="C187" s="2">
        <f ca="1">SHOP商品!AF185</f>
        <v>3</v>
      </c>
      <c r="D187" s="2" t="str">
        <f ca="1">SHOP商品!AG185</f>
        <v>{92220=5}</v>
      </c>
      <c r="E187" s="2">
        <f ca="1">SHOP商品!AH185</f>
        <v>6000</v>
      </c>
      <c r="F187" s="2" t="str">
        <f ca="1">SHOP商品!AI185</f>
        <v>{100000=600}</v>
      </c>
      <c r="G187" s="1">
        <v>0</v>
      </c>
      <c r="K187" s="2" t="s">
        <v>381</v>
      </c>
      <c r="L187" s="2" t="s">
        <v>382</v>
      </c>
      <c r="M187" s="2" t="s">
        <v>382</v>
      </c>
    </row>
    <row r="188" spans="1:13" x14ac:dyDescent="0.15">
      <c r="A188" s="2">
        <f ca="1">SHOP商品!AD186</f>
        <v>401032</v>
      </c>
      <c r="B188" s="2">
        <f ca="1">SHOP商品!AE186</f>
        <v>401</v>
      </c>
      <c r="C188" s="2">
        <f ca="1">SHOP商品!AF186</f>
        <v>3</v>
      </c>
      <c r="D188" s="2" t="str">
        <f ca="1">SHOP商品!AG186</f>
        <v>{92320=5}</v>
      </c>
      <c r="E188" s="2">
        <f ca="1">SHOP商品!AH186</f>
        <v>4000</v>
      </c>
      <c r="F188" s="2" t="str">
        <f ca="1">SHOP商品!AI186</f>
        <v>{100000=700}</v>
      </c>
      <c r="G188" s="1">
        <v>0</v>
      </c>
      <c r="K188" s="2" t="s">
        <v>381</v>
      </c>
      <c r="L188" s="2" t="s">
        <v>382</v>
      </c>
      <c r="M188" s="2" t="s">
        <v>382</v>
      </c>
    </row>
    <row r="189" spans="1:13" x14ac:dyDescent="0.15">
      <c r="A189" s="2">
        <f ca="1">SHOP商品!AD187</f>
        <v>401041</v>
      </c>
      <c r="B189" s="2">
        <f ca="1">SHOP商品!AE187</f>
        <v>401</v>
      </c>
      <c r="C189" s="2">
        <f ca="1">SHOP商品!AF187</f>
        <v>4</v>
      </c>
      <c r="D189" s="2" t="str">
        <f ca="1">SHOP商品!AG187</f>
        <v>{92230=5}</v>
      </c>
      <c r="E189" s="2">
        <f ca="1">SHOP商品!AH187</f>
        <v>6000</v>
      </c>
      <c r="F189" s="2" t="str">
        <f ca="1">SHOP商品!AI187</f>
        <v>{100000=600}</v>
      </c>
      <c r="G189" s="1">
        <v>0</v>
      </c>
      <c r="K189" s="2" t="s">
        <v>381</v>
      </c>
      <c r="L189" s="2" t="s">
        <v>382</v>
      </c>
      <c r="M189" s="2" t="s">
        <v>382</v>
      </c>
    </row>
    <row r="190" spans="1:13" x14ac:dyDescent="0.15">
      <c r="A190" s="2">
        <f ca="1">SHOP商品!AD188</f>
        <v>401042</v>
      </c>
      <c r="B190" s="2">
        <f ca="1">SHOP商品!AE188</f>
        <v>401</v>
      </c>
      <c r="C190" s="2">
        <f ca="1">SHOP商品!AF188</f>
        <v>4</v>
      </c>
      <c r="D190" s="2" t="str">
        <f ca="1">SHOP商品!AG188</f>
        <v>{92330=5}</v>
      </c>
      <c r="E190" s="2">
        <f ca="1">SHOP商品!AH188</f>
        <v>4000</v>
      </c>
      <c r="F190" s="2" t="str">
        <f ca="1">SHOP商品!AI188</f>
        <v>{100000=700}</v>
      </c>
      <c r="G190" s="1">
        <v>0</v>
      </c>
      <c r="K190" s="2" t="s">
        <v>381</v>
      </c>
      <c r="L190" s="2" t="s">
        <v>382</v>
      </c>
      <c r="M190" s="2" t="s">
        <v>382</v>
      </c>
    </row>
    <row r="191" spans="1:13" x14ac:dyDescent="0.15">
      <c r="A191" s="2">
        <f ca="1">SHOP商品!AD189</f>
        <v>401051</v>
      </c>
      <c r="B191" s="2">
        <f ca="1">SHOP商品!AE189</f>
        <v>401</v>
      </c>
      <c r="C191" s="2">
        <f ca="1">SHOP商品!AF189</f>
        <v>5</v>
      </c>
      <c r="D191" s="2" t="str">
        <f ca="1">SHOP商品!AG189</f>
        <v>{92240=5}</v>
      </c>
      <c r="E191" s="2">
        <f ca="1">SHOP商品!AH189</f>
        <v>6000</v>
      </c>
      <c r="F191" s="2" t="str">
        <f ca="1">SHOP商品!AI189</f>
        <v>{100000=600}</v>
      </c>
      <c r="G191" s="1">
        <v>0</v>
      </c>
      <c r="K191" s="2" t="s">
        <v>381</v>
      </c>
      <c r="L191" s="2" t="s">
        <v>382</v>
      </c>
      <c r="M191" s="2" t="s">
        <v>382</v>
      </c>
    </row>
    <row r="192" spans="1:13" x14ac:dyDescent="0.15">
      <c r="A192" s="2">
        <f ca="1">SHOP商品!AD190</f>
        <v>401052</v>
      </c>
      <c r="B192" s="2">
        <f ca="1">SHOP商品!AE190</f>
        <v>401</v>
      </c>
      <c r="C192" s="2">
        <f ca="1">SHOP商品!AF190</f>
        <v>5</v>
      </c>
      <c r="D192" s="2" t="str">
        <f ca="1">SHOP商品!AG190</f>
        <v>{92340=5}</v>
      </c>
      <c r="E192" s="2">
        <f ca="1">SHOP商品!AH190</f>
        <v>4000</v>
      </c>
      <c r="F192" s="2" t="str">
        <f ca="1">SHOP商品!AI190</f>
        <v>{100000=700}</v>
      </c>
      <c r="G192" s="1">
        <v>0</v>
      </c>
      <c r="K192" s="2" t="s">
        <v>381</v>
      </c>
      <c r="L192" s="2" t="s">
        <v>382</v>
      </c>
      <c r="M192" s="2" t="s">
        <v>382</v>
      </c>
    </row>
    <row r="193" spans="1:13" x14ac:dyDescent="0.15">
      <c r="A193" s="2">
        <f ca="1">SHOP商品!AD191</f>
        <v>401061</v>
      </c>
      <c r="B193" s="2">
        <f ca="1">SHOP商品!AE191</f>
        <v>401</v>
      </c>
      <c r="C193" s="2">
        <f ca="1">SHOP商品!AF191</f>
        <v>6</v>
      </c>
      <c r="D193" s="2" t="str">
        <f ca="1">SHOP商品!AG191</f>
        <v>{92420=5}</v>
      </c>
      <c r="E193" s="2">
        <f ca="1">SHOP商品!AH191</f>
        <v>6000</v>
      </c>
      <c r="F193" s="2" t="str">
        <f ca="1">SHOP商品!AI191</f>
        <v>{100000=800}</v>
      </c>
      <c r="G193" s="1">
        <v>0</v>
      </c>
      <c r="K193" s="2" t="s">
        <v>381</v>
      </c>
      <c r="L193" s="2" t="s">
        <v>382</v>
      </c>
      <c r="M193" s="2" t="s">
        <v>382</v>
      </c>
    </row>
    <row r="194" spans="1:13" x14ac:dyDescent="0.15">
      <c r="A194" s="2">
        <f ca="1">SHOP商品!AD192</f>
        <v>401062</v>
      </c>
      <c r="B194" s="2">
        <f ca="1">SHOP商品!AE192</f>
        <v>401</v>
      </c>
      <c r="C194" s="2">
        <f ca="1">SHOP商品!AF192</f>
        <v>6</v>
      </c>
      <c r="D194" s="2" t="str">
        <f ca="1">SHOP商品!AG192</f>
        <v>{92520=5}</v>
      </c>
      <c r="E194" s="2">
        <f ca="1">SHOP商品!AH192</f>
        <v>4000</v>
      </c>
      <c r="F194" s="2" t="str">
        <f ca="1">SHOP商品!AI192</f>
        <v>{100000=900}</v>
      </c>
      <c r="G194" s="1">
        <v>0</v>
      </c>
      <c r="K194" s="2" t="s">
        <v>381</v>
      </c>
      <c r="L194" s="2" t="s">
        <v>382</v>
      </c>
      <c r="M194" s="2" t="s">
        <v>382</v>
      </c>
    </row>
    <row r="195" spans="1:13" x14ac:dyDescent="0.15">
      <c r="A195" s="2">
        <f ca="1">SHOP商品!AD193</f>
        <v>401071</v>
      </c>
      <c r="B195" s="2">
        <f ca="1">SHOP商品!AE193</f>
        <v>401</v>
      </c>
      <c r="C195" s="2">
        <f ca="1">SHOP商品!AF193</f>
        <v>7</v>
      </c>
      <c r="D195" s="2" t="str">
        <f ca="1">SHOP商品!AG193</f>
        <v>{92430=5}</v>
      </c>
      <c r="E195" s="2">
        <f ca="1">SHOP商品!AH193</f>
        <v>6000</v>
      </c>
      <c r="F195" s="2" t="str">
        <f ca="1">SHOP商品!AI193</f>
        <v>{100000=800}</v>
      </c>
      <c r="G195" s="1">
        <v>0</v>
      </c>
      <c r="K195" s="2" t="s">
        <v>381</v>
      </c>
      <c r="L195" s="2" t="s">
        <v>382</v>
      </c>
      <c r="M195" s="2" t="s">
        <v>382</v>
      </c>
    </row>
    <row r="196" spans="1:13" x14ac:dyDescent="0.15">
      <c r="A196" s="2">
        <f ca="1">SHOP商品!AD194</f>
        <v>401072</v>
      </c>
      <c r="B196" s="2">
        <f ca="1">SHOP商品!AE194</f>
        <v>401</v>
      </c>
      <c r="C196" s="2">
        <f ca="1">SHOP商品!AF194</f>
        <v>7</v>
      </c>
      <c r="D196" s="2" t="str">
        <f ca="1">SHOP商品!AG194</f>
        <v>{92530=5}</v>
      </c>
      <c r="E196" s="2">
        <f ca="1">SHOP商品!AH194</f>
        <v>4000</v>
      </c>
      <c r="F196" s="2" t="str">
        <f ca="1">SHOP商品!AI194</f>
        <v>{100000=900}</v>
      </c>
      <c r="G196" s="1">
        <v>0</v>
      </c>
      <c r="K196" s="2" t="s">
        <v>381</v>
      </c>
      <c r="L196" s="2" t="s">
        <v>382</v>
      </c>
      <c r="M196" s="2" t="s">
        <v>382</v>
      </c>
    </row>
    <row r="197" spans="1:13" x14ac:dyDescent="0.15">
      <c r="A197" s="2">
        <f ca="1">SHOP商品!AD195</f>
        <v>401081</v>
      </c>
      <c r="B197" s="2">
        <f ca="1">SHOP商品!AE195</f>
        <v>401</v>
      </c>
      <c r="C197" s="2">
        <f ca="1">SHOP商品!AF195</f>
        <v>8</v>
      </c>
      <c r="D197" s="2" t="str">
        <f ca="1">SHOP商品!AG195</f>
        <v>{92440=5}</v>
      </c>
      <c r="E197" s="2">
        <f ca="1">SHOP商品!AH195</f>
        <v>6000</v>
      </c>
      <c r="F197" s="2" t="str">
        <f ca="1">SHOP商品!AI195</f>
        <v>{100000=800}</v>
      </c>
      <c r="G197" s="1">
        <v>0</v>
      </c>
      <c r="K197" s="2" t="s">
        <v>381</v>
      </c>
      <c r="L197" s="2" t="s">
        <v>382</v>
      </c>
      <c r="M197" s="2" t="s">
        <v>382</v>
      </c>
    </row>
    <row r="198" spans="1:13" x14ac:dyDescent="0.15">
      <c r="A198" s="2">
        <f ca="1">SHOP商品!AD196</f>
        <v>401082</v>
      </c>
      <c r="B198" s="2">
        <f ca="1">SHOP商品!AE196</f>
        <v>401</v>
      </c>
      <c r="C198" s="2">
        <f ca="1">SHOP商品!AF196</f>
        <v>8</v>
      </c>
      <c r="D198" s="2" t="str">
        <f ca="1">SHOP商品!AG196</f>
        <v>{92540=5}</v>
      </c>
      <c r="E198" s="2">
        <f ca="1">SHOP商品!AH196</f>
        <v>4000</v>
      </c>
      <c r="F198" s="2" t="str">
        <f ca="1">SHOP商品!AI196</f>
        <v>{100000=900}</v>
      </c>
      <c r="G198" s="1">
        <v>0</v>
      </c>
      <c r="K198" s="2" t="s">
        <v>381</v>
      </c>
      <c r="L198" s="2" t="s">
        <v>382</v>
      </c>
      <c r="M198" s="2" t="s">
        <v>382</v>
      </c>
    </row>
    <row r="199" spans="1:13" x14ac:dyDescent="0.15">
      <c r="A199" s="2">
        <f ca="1">SHOP商品!AD197</f>
        <v>401091</v>
      </c>
      <c r="B199" s="2">
        <f ca="1">SHOP商品!AE197</f>
        <v>401</v>
      </c>
      <c r="C199" s="2">
        <f ca="1">SHOP商品!AF197</f>
        <v>9</v>
      </c>
      <c r="D199" s="2" t="str">
        <f ca="1">SHOP商品!AG197</f>
        <v>{81110=5}</v>
      </c>
      <c r="E199" s="2">
        <f ca="1">SHOP商品!AH197</f>
        <v>10000</v>
      </c>
      <c r="F199" s="2" t="str">
        <f ca="1">SHOP商品!AI197</f>
        <v>{100000=100}</v>
      </c>
      <c r="G199" s="1">
        <v>0</v>
      </c>
      <c r="K199" s="2" t="s">
        <v>381</v>
      </c>
      <c r="L199" s="2" t="s">
        <v>382</v>
      </c>
      <c r="M199" s="2" t="s">
        <v>382</v>
      </c>
    </row>
    <row r="200" spans="1:13" x14ac:dyDescent="0.15">
      <c r="A200" s="2">
        <f ca="1">SHOP商品!AD198</f>
        <v>401101</v>
      </c>
      <c r="B200" s="2">
        <f ca="1">SHOP商品!AE198</f>
        <v>401</v>
      </c>
      <c r="C200" s="2">
        <f ca="1">SHOP商品!AF198</f>
        <v>10</v>
      </c>
      <c r="D200" s="2" t="str">
        <f ca="1">SHOP商品!AG198</f>
        <v>{91220=5}</v>
      </c>
      <c r="E200" s="2">
        <f ca="1">SHOP商品!AH198</f>
        <v>6000</v>
      </c>
      <c r="F200" s="2" t="str">
        <f ca="1">SHOP商品!AI198</f>
        <v>{100000=150}</v>
      </c>
      <c r="G200" s="1">
        <v>0</v>
      </c>
      <c r="K200" s="2" t="s">
        <v>381</v>
      </c>
      <c r="L200" s="2" t="s">
        <v>382</v>
      </c>
      <c r="M200" s="2" t="s">
        <v>382</v>
      </c>
    </row>
    <row r="201" spans="1:13" x14ac:dyDescent="0.15">
      <c r="A201" s="2">
        <f ca="1">SHOP商品!AD199</f>
        <v>401102</v>
      </c>
      <c r="B201" s="2">
        <f ca="1">SHOP商品!AE199</f>
        <v>401</v>
      </c>
      <c r="C201" s="2">
        <f ca="1">SHOP商品!AF199</f>
        <v>10</v>
      </c>
      <c r="D201" s="2" t="str">
        <f ca="1">SHOP商品!AG199</f>
        <v>{91320=5}</v>
      </c>
      <c r="E201" s="2">
        <f ca="1">SHOP商品!AH199</f>
        <v>4000</v>
      </c>
      <c r="F201" s="2" t="str">
        <f ca="1">SHOP商品!AI199</f>
        <v>{100000=175}</v>
      </c>
      <c r="G201" s="1">
        <v>0</v>
      </c>
      <c r="K201" s="2" t="s">
        <v>381</v>
      </c>
      <c r="L201" s="2" t="s">
        <v>382</v>
      </c>
      <c r="M201" s="2" t="s">
        <v>382</v>
      </c>
    </row>
    <row r="202" spans="1:13" x14ac:dyDescent="0.15">
      <c r="A202" s="2">
        <f ca="1">SHOP商品!AD200</f>
        <v>401111</v>
      </c>
      <c r="B202" s="2">
        <f ca="1">SHOP商品!AE200</f>
        <v>401</v>
      </c>
      <c r="C202" s="2">
        <f ca="1">SHOP商品!AF200</f>
        <v>11</v>
      </c>
      <c r="D202" s="2" t="str">
        <f ca="1">SHOP商品!AG200</f>
        <v>{91230=5}</v>
      </c>
      <c r="E202" s="2">
        <f ca="1">SHOP商品!AH200</f>
        <v>6000</v>
      </c>
      <c r="F202" s="2" t="str">
        <f ca="1">SHOP商品!AI200</f>
        <v>{100000=150}</v>
      </c>
      <c r="G202" s="1">
        <v>0</v>
      </c>
      <c r="K202" s="2" t="s">
        <v>381</v>
      </c>
      <c r="L202" s="2" t="s">
        <v>382</v>
      </c>
      <c r="M202" s="2" t="s">
        <v>382</v>
      </c>
    </row>
    <row r="203" spans="1:13" x14ac:dyDescent="0.15">
      <c r="A203" s="2">
        <f ca="1">SHOP商品!AD201</f>
        <v>401112</v>
      </c>
      <c r="B203" s="2">
        <f ca="1">SHOP商品!AE201</f>
        <v>401</v>
      </c>
      <c r="C203" s="2">
        <f ca="1">SHOP商品!AF201</f>
        <v>11</v>
      </c>
      <c r="D203" s="2" t="str">
        <f ca="1">SHOP商品!AG201</f>
        <v>{91330=5}</v>
      </c>
      <c r="E203" s="2">
        <f ca="1">SHOP商品!AH201</f>
        <v>4000</v>
      </c>
      <c r="F203" s="2" t="str">
        <f ca="1">SHOP商品!AI201</f>
        <v>{100000=175}</v>
      </c>
      <c r="G203" s="1">
        <v>0</v>
      </c>
      <c r="K203" s="2" t="s">
        <v>381</v>
      </c>
      <c r="L203" s="2" t="s">
        <v>382</v>
      </c>
      <c r="M203" s="2" t="s">
        <v>382</v>
      </c>
    </row>
    <row r="204" spans="1:13" x14ac:dyDescent="0.15">
      <c r="A204" s="2">
        <f ca="1">SHOP商品!AD202</f>
        <v>401121</v>
      </c>
      <c r="B204" s="2">
        <f ca="1">SHOP商品!AE202</f>
        <v>401</v>
      </c>
      <c r="C204" s="2">
        <f ca="1">SHOP商品!AF202</f>
        <v>12</v>
      </c>
      <c r="D204" s="2" t="str">
        <f ca="1">SHOP商品!AG202</f>
        <v>{91240=5}</v>
      </c>
      <c r="E204" s="2">
        <f ca="1">SHOP商品!AH202</f>
        <v>6000</v>
      </c>
      <c r="F204" s="2" t="str">
        <f ca="1">SHOP商品!AI202</f>
        <v>{100000=150}</v>
      </c>
      <c r="G204" s="1">
        <v>0</v>
      </c>
      <c r="K204" s="2" t="s">
        <v>381</v>
      </c>
      <c r="L204" s="2" t="s">
        <v>382</v>
      </c>
      <c r="M204" s="2" t="s">
        <v>382</v>
      </c>
    </row>
    <row r="205" spans="1:13" x14ac:dyDescent="0.15">
      <c r="A205" s="2">
        <f ca="1">SHOP商品!AD203</f>
        <v>401122</v>
      </c>
      <c r="B205" s="2">
        <f ca="1">SHOP商品!AE203</f>
        <v>401</v>
      </c>
      <c r="C205" s="2">
        <f ca="1">SHOP商品!AF203</f>
        <v>12</v>
      </c>
      <c r="D205" s="2" t="str">
        <f ca="1">SHOP商品!AG203</f>
        <v>{91340=5}</v>
      </c>
      <c r="E205" s="2">
        <f ca="1">SHOP商品!AH203</f>
        <v>4000</v>
      </c>
      <c r="F205" s="2" t="str">
        <f ca="1">SHOP商品!AI203</f>
        <v>{100000=175}</v>
      </c>
      <c r="G205" s="1">
        <v>0</v>
      </c>
      <c r="K205" s="2" t="s">
        <v>381</v>
      </c>
      <c r="L205" s="2" t="s">
        <v>382</v>
      </c>
      <c r="M205" s="2" t="s">
        <v>382</v>
      </c>
    </row>
    <row r="206" spans="1:13" x14ac:dyDescent="0.15">
      <c r="A206" s="2">
        <f ca="1">SHOP商品!AD204</f>
        <v>401131</v>
      </c>
      <c r="B206" s="2">
        <f ca="1">SHOP商品!AE204</f>
        <v>401</v>
      </c>
      <c r="C206" s="2">
        <f ca="1">SHOP商品!AF204</f>
        <v>13</v>
      </c>
      <c r="D206" s="2" t="str">
        <f ca="1">SHOP商品!AG204</f>
        <v>{91420=5}</v>
      </c>
      <c r="E206" s="2">
        <f ca="1">SHOP商品!AH204</f>
        <v>6000</v>
      </c>
      <c r="F206" s="2" t="str">
        <f ca="1">SHOP商品!AI204</f>
        <v>{100000=200}</v>
      </c>
      <c r="G206" s="1">
        <v>0</v>
      </c>
      <c r="K206" s="2" t="s">
        <v>381</v>
      </c>
      <c r="L206" s="2" t="s">
        <v>382</v>
      </c>
      <c r="M206" s="2" t="s">
        <v>382</v>
      </c>
    </row>
    <row r="207" spans="1:13" x14ac:dyDescent="0.15">
      <c r="A207" s="2">
        <f ca="1">SHOP商品!AD205</f>
        <v>401132</v>
      </c>
      <c r="B207" s="2">
        <f ca="1">SHOP商品!AE205</f>
        <v>401</v>
      </c>
      <c r="C207" s="2">
        <f ca="1">SHOP商品!AF205</f>
        <v>13</v>
      </c>
      <c r="D207" s="2" t="str">
        <f ca="1">SHOP商品!AG205</f>
        <v>{91520=5}</v>
      </c>
      <c r="E207" s="2">
        <f ca="1">SHOP商品!AH205</f>
        <v>4000</v>
      </c>
      <c r="F207" s="2" t="str">
        <f ca="1">SHOP商品!AI205</f>
        <v>{100000=225}</v>
      </c>
      <c r="G207" s="1">
        <v>0</v>
      </c>
      <c r="K207" s="2" t="s">
        <v>381</v>
      </c>
      <c r="L207" s="2" t="s">
        <v>382</v>
      </c>
      <c r="M207" s="2" t="s">
        <v>382</v>
      </c>
    </row>
    <row r="208" spans="1:13" x14ac:dyDescent="0.15">
      <c r="A208" s="2">
        <f ca="1">SHOP商品!AD206</f>
        <v>401141</v>
      </c>
      <c r="B208" s="2">
        <f ca="1">SHOP商品!AE206</f>
        <v>401</v>
      </c>
      <c r="C208" s="2">
        <f ca="1">SHOP商品!AF206</f>
        <v>14</v>
      </c>
      <c r="D208" s="2" t="str">
        <f ca="1">SHOP商品!AG206</f>
        <v>{91430=5}</v>
      </c>
      <c r="E208" s="2">
        <f ca="1">SHOP商品!AH206</f>
        <v>6000</v>
      </c>
      <c r="F208" s="2" t="str">
        <f ca="1">SHOP商品!AI206</f>
        <v>{100000=200}</v>
      </c>
      <c r="G208" s="1">
        <v>0</v>
      </c>
      <c r="K208" s="2" t="s">
        <v>381</v>
      </c>
      <c r="L208" s="2" t="s">
        <v>382</v>
      </c>
      <c r="M208" s="2" t="s">
        <v>382</v>
      </c>
    </row>
    <row r="209" spans="1:13" x14ac:dyDescent="0.15">
      <c r="A209" s="2">
        <f ca="1">SHOP商品!AD207</f>
        <v>401142</v>
      </c>
      <c r="B209" s="2">
        <f ca="1">SHOP商品!AE207</f>
        <v>401</v>
      </c>
      <c r="C209" s="2">
        <f ca="1">SHOP商品!AF207</f>
        <v>14</v>
      </c>
      <c r="D209" s="2" t="str">
        <f ca="1">SHOP商品!AG207</f>
        <v>{91530=5}</v>
      </c>
      <c r="E209" s="2">
        <f ca="1">SHOP商品!AH207</f>
        <v>4000</v>
      </c>
      <c r="F209" s="2" t="str">
        <f ca="1">SHOP商品!AI207</f>
        <v>{100000=225}</v>
      </c>
      <c r="G209" s="1">
        <v>0</v>
      </c>
      <c r="K209" s="2" t="s">
        <v>381</v>
      </c>
      <c r="L209" s="2" t="s">
        <v>382</v>
      </c>
      <c r="M209" s="2" t="s">
        <v>382</v>
      </c>
    </row>
    <row r="210" spans="1:13" x14ac:dyDescent="0.15">
      <c r="A210" s="2">
        <f ca="1">SHOP商品!AD208</f>
        <v>401151</v>
      </c>
      <c r="B210" s="2">
        <f ca="1">SHOP商品!AE208</f>
        <v>401</v>
      </c>
      <c r="C210" s="2">
        <f ca="1">SHOP商品!AF208</f>
        <v>15</v>
      </c>
      <c r="D210" s="2" t="str">
        <f ca="1">SHOP商品!AG208</f>
        <v>{91440=5}</v>
      </c>
      <c r="E210" s="2">
        <f ca="1">SHOP商品!AH208</f>
        <v>6000</v>
      </c>
      <c r="F210" s="2" t="str">
        <f ca="1">SHOP商品!AI208</f>
        <v>{100000=200}</v>
      </c>
      <c r="G210" s="1">
        <v>0</v>
      </c>
      <c r="K210" s="2" t="s">
        <v>381</v>
      </c>
      <c r="L210" s="2" t="s">
        <v>382</v>
      </c>
      <c r="M210" s="2" t="s">
        <v>382</v>
      </c>
    </row>
    <row r="211" spans="1:13" x14ac:dyDescent="0.15">
      <c r="A211" s="2">
        <f ca="1">SHOP商品!AD209</f>
        <v>401152</v>
      </c>
      <c r="B211" s="2">
        <f ca="1">SHOP商品!AE209</f>
        <v>401</v>
      </c>
      <c r="C211" s="2">
        <f ca="1">SHOP商品!AF209</f>
        <v>15</v>
      </c>
      <c r="D211" s="2" t="str">
        <f ca="1">SHOP商品!AG209</f>
        <v>{91540=5}</v>
      </c>
      <c r="E211" s="2">
        <f ca="1">SHOP商品!AH209</f>
        <v>4000</v>
      </c>
      <c r="F211" s="2" t="str">
        <f ca="1">SHOP商品!AI209</f>
        <v>{100000=225}</v>
      </c>
      <c r="G211" s="1">
        <v>0</v>
      </c>
      <c r="K211" s="2" t="s">
        <v>381</v>
      </c>
      <c r="L211" s="2" t="s">
        <v>382</v>
      </c>
      <c r="M211" s="2" t="s">
        <v>382</v>
      </c>
    </row>
    <row r="212" spans="1:13" x14ac:dyDescent="0.15">
      <c r="A212" s="2">
        <f ca="1">SHOP商品!AD210</f>
        <v>402011</v>
      </c>
      <c r="B212" s="2">
        <f ca="1">SHOP商品!AE210</f>
        <v>402</v>
      </c>
      <c r="C212" s="2">
        <f ca="1">SHOP商品!AF210</f>
        <v>1</v>
      </c>
      <c r="D212" s="2" t="str">
        <f ca="1">SHOP商品!AG210</f>
        <v>{71150=1}</v>
      </c>
      <c r="E212" s="2">
        <f ca="1">SHOP商品!AH210</f>
        <v>10000</v>
      </c>
      <c r="F212" s="2" t="str">
        <f ca="1">SHOP商品!AI210</f>
        <v>{100000=500}</v>
      </c>
      <c r="G212" s="1">
        <v>0</v>
      </c>
      <c r="K212" s="2" t="s">
        <v>381</v>
      </c>
      <c r="L212" s="2" t="s">
        <v>382</v>
      </c>
      <c r="M212" s="2" t="s">
        <v>382</v>
      </c>
    </row>
    <row r="213" spans="1:13" x14ac:dyDescent="0.15">
      <c r="A213" s="2">
        <f ca="1">SHOP商品!AD211</f>
        <v>402021</v>
      </c>
      <c r="B213" s="2">
        <f ca="1">SHOP商品!AE211</f>
        <v>402</v>
      </c>
      <c r="C213" s="2">
        <f ca="1">SHOP商品!AF211</f>
        <v>2</v>
      </c>
      <c r="D213" s="2" t="str">
        <f ca="1">SHOP商品!AG211</f>
        <v>{82110=5}</v>
      </c>
      <c r="E213" s="2">
        <f ca="1">SHOP商品!AH211</f>
        <v>10000</v>
      </c>
      <c r="F213" s="2" t="str">
        <f ca="1">SHOP商品!AI211</f>
        <v>{100000=400}</v>
      </c>
      <c r="G213" s="1">
        <v>0</v>
      </c>
      <c r="K213" s="2" t="s">
        <v>381</v>
      </c>
      <c r="L213" s="2" t="s">
        <v>382</v>
      </c>
      <c r="M213" s="2" t="s">
        <v>382</v>
      </c>
    </row>
    <row r="214" spans="1:13" x14ac:dyDescent="0.15">
      <c r="A214" s="2">
        <f ca="1">SHOP商品!AD212</f>
        <v>402031</v>
      </c>
      <c r="B214" s="2">
        <f ca="1">SHOP商品!AE212</f>
        <v>402</v>
      </c>
      <c r="C214" s="2">
        <f ca="1">SHOP商品!AF212</f>
        <v>3</v>
      </c>
      <c r="D214" s="2" t="str">
        <f ca="1">SHOP商品!AG212</f>
        <v>{92320=5}</v>
      </c>
      <c r="E214" s="2">
        <f ca="1">SHOP商品!AH212</f>
        <v>6000</v>
      </c>
      <c r="F214" s="2" t="str">
        <f ca="1">SHOP商品!AI212</f>
        <v>{100000=700}</v>
      </c>
      <c r="G214" s="1">
        <v>0</v>
      </c>
      <c r="K214" s="2" t="s">
        <v>381</v>
      </c>
      <c r="L214" s="2" t="s">
        <v>382</v>
      </c>
      <c r="M214" s="2" t="s">
        <v>382</v>
      </c>
    </row>
    <row r="215" spans="1:13" x14ac:dyDescent="0.15">
      <c r="A215" s="2">
        <f ca="1">SHOP商品!AD213</f>
        <v>402032</v>
      </c>
      <c r="B215" s="2">
        <f ca="1">SHOP商品!AE213</f>
        <v>402</v>
      </c>
      <c r="C215" s="2">
        <f ca="1">SHOP商品!AF213</f>
        <v>3</v>
      </c>
      <c r="D215" s="2" t="str">
        <f ca="1">SHOP商品!AG213</f>
        <v>{92420=5}</v>
      </c>
      <c r="E215" s="2">
        <f ca="1">SHOP商品!AH213</f>
        <v>4000</v>
      </c>
      <c r="F215" s="2" t="str">
        <f ca="1">SHOP商品!AI213</f>
        <v>{100000=800}</v>
      </c>
      <c r="G215" s="1">
        <v>0</v>
      </c>
      <c r="K215" s="2" t="s">
        <v>381</v>
      </c>
      <c r="L215" s="2" t="s">
        <v>382</v>
      </c>
      <c r="M215" s="2" t="s">
        <v>382</v>
      </c>
    </row>
    <row r="216" spans="1:13" x14ac:dyDescent="0.15">
      <c r="A216" s="2">
        <f ca="1">SHOP商品!AD214</f>
        <v>402041</v>
      </c>
      <c r="B216" s="2">
        <f ca="1">SHOP商品!AE214</f>
        <v>402</v>
      </c>
      <c r="C216" s="2">
        <f ca="1">SHOP商品!AF214</f>
        <v>4</v>
      </c>
      <c r="D216" s="2" t="str">
        <f ca="1">SHOP商品!AG214</f>
        <v>{92330=5}</v>
      </c>
      <c r="E216" s="2">
        <f ca="1">SHOP商品!AH214</f>
        <v>6000</v>
      </c>
      <c r="F216" s="2" t="str">
        <f ca="1">SHOP商品!AI214</f>
        <v>{100000=700}</v>
      </c>
      <c r="G216" s="1">
        <v>0</v>
      </c>
      <c r="K216" s="2" t="s">
        <v>381</v>
      </c>
      <c r="L216" s="2" t="s">
        <v>382</v>
      </c>
      <c r="M216" s="2" t="s">
        <v>382</v>
      </c>
    </row>
    <row r="217" spans="1:13" x14ac:dyDescent="0.15">
      <c r="A217" s="2">
        <f ca="1">SHOP商品!AD215</f>
        <v>402042</v>
      </c>
      <c r="B217" s="2">
        <f ca="1">SHOP商品!AE215</f>
        <v>402</v>
      </c>
      <c r="C217" s="2">
        <f ca="1">SHOP商品!AF215</f>
        <v>4</v>
      </c>
      <c r="D217" s="2" t="str">
        <f ca="1">SHOP商品!AG215</f>
        <v>{92430=5}</v>
      </c>
      <c r="E217" s="2">
        <f ca="1">SHOP商品!AH215</f>
        <v>4000</v>
      </c>
      <c r="F217" s="2" t="str">
        <f ca="1">SHOP商品!AI215</f>
        <v>{100000=800}</v>
      </c>
      <c r="G217" s="1">
        <v>0</v>
      </c>
      <c r="K217" s="2" t="s">
        <v>381</v>
      </c>
      <c r="L217" s="2" t="s">
        <v>382</v>
      </c>
      <c r="M217" s="2" t="s">
        <v>382</v>
      </c>
    </row>
    <row r="218" spans="1:13" x14ac:dyDescent="0.15">
      <c r="A218" s="2">
        <f ca="1">SHOP商品!AD216</f>
        <v>402051</v>
      </c>
      <c r="B218" s="2">
        <f ca="1">SHOP商品!AE216</f>
        <v>402</v>
      </c>
      <c r="C218" s="2">
        <f ca="1">SHOP商品!AF216</f>
        <v>5</v>
      </c>
      <c r="D218" s="2" t="str">
        <f ca="1">SHOP商品!AG216</f>
        <v>{92340=5}</v>
      </c>
      <c r="E218" s="2">
        <f ca="1">SHOP商品!AH216</f>
        <v>6000</v>
      </c>
      <c r="F218" s="2" t="str">
        <f ca="1">SHOP商品!AI216</f>
        <v>{100000=700}</v>
      </c>
      <c r="G218" s="1">
        <v>0</v>
      </c>
      <c r="K218" s="2" t="s">
        <v>381</v>
      </c>
      <c r="L218" s="2" t="s">
        <v>382</v>
      </c>
      <c r="M218" s="2" t="s">
        <v>382</v>
      </c>
    </row>
    <row r="219" spans="1:13" x14ac:dyDescent="0.15">
      <c r="A219" s="2">
        <f ca="1">SHOP商品!AD217</f>
        <v>402052</v>
      </c>
      <c r="B219" s="2">
        <f ca="1">SHOP商品!AE217</f>
        <v>402</v>
      </c>
      <c r="C219" s="2">
        <f ca="1">SHOP商品!AF217</f>
        <v>5</v>
      </c>
      <c r="D219" s="2" t="str">
        <f ca="1">SHOP商品!AG217</f>
        <v>{92440=5}</v>
      </c>
      <c r="E219" s="2">
        <f ca="1">SHOP商品!AH217</f>
        <v>4000</v>
      </c>
      <c r="F219" s="2" t="str">
        <f ca="1">SHOP商品!AI217</f>
        <v>{100000=800}</v>
      </c>
      <c r="G219" s="1">
        <v>0</v>
      </c>
      <c r="K219" s="2" t="s">
        <v>381</v>
      </c>
      <c r="L219" s="2" t="s">
        <v>382</v>
      </c>
      <c r="M219" s="2" t="s">
        <v>382</v>
      </c>
    </row>
    <row r="220" spans="1:13" x14ac:dyDescent="0.15">
      <c r="A220" s="2">
        <f ca="1">SHOP商品!AD218</f>
        <v>402061</v>
      </c>
      <c r="B220" s="2">
        <f ca="1">SHOP商品!AE218</f>
        <v>402</v>
      </c>
      <c r="C220" s="2">
        <f ca="1">SHOP商品!AF218</f>
        <v>6</v>
      </c>
      <c r="D220" s="2" t="str">
        <f ca="1">SHOP商品!AG218</f>
        <v>{92520=5}</v>
      </c>
      <c r="E220" s="2">
        <f ca="1">SHOP商品!AH218</f>
        <v>6000</v>
      </c>
      <c r="F220" s="2" t="str">
        <f ca="1">SHOP商品!AI218</f>
        <v>{100000=900}</v>
      </c>
      <c r="G220" s="1">
        <v>0</v>
      </c>
      <c r="K220" s="2" t="s">
        <v>381</v>
      </c>
      <c r="L220" s="2" t="s">
        <v>382</v>
      </c>
      <c r="M220" s="2" t="s">
        <v>382</v>
      </c>
    </row>
    <row r="221" spans="1:13" x14ac:dyDescent="0.15">
      <c r="A221" s="2">
        <f ca="1">SHOP商品!AD219</f>
        <v>402062</v>
      </c>
      <c r="B221" s="2">
        <f ca="1">SHOP商品!AE219</f>
        <v>402</v>
      </c>
      <c r="C221" s="2">
        <f ca="1">SHOP商品!AF219</f>
        <v>6</v>
      </c>
      <c r="D221" s="2" t="str">
        <f ca="1">SHOP商品!AG219</f>
        <v>{92620=5}</v>
      </c>
      <c r="E221" s="2">
        <f ca="1">SHOP商品!AH219</f>
        <v>4000</v>
      </c>
      <c r="F221" s="2" t="str">
        <f ca="1">SHOP商品!AI219</f>
        <v>{100000=1000}</v>
      </c>
      <c r="G221" s="1">
        <v>0</v>
      </c>
      <c r="K221" s="2" t="s">
        <v>381</v>
      </c>
      <c r="L221" s="2" t="s">
        <v>382</v>
      </c>
      <c r="M221" s="2" t="s">
        <v>382</v>
      </c>
    </row>
    <row r="222" spans="1:13" x14ac:dyDescent="0.15">
      <c r="A222" s="2">
        <f ca="1">SHOP商品!AD220</f>
        <v>402071</v>
      </c>
      <c r="B222" s="2">
        <f ca="1">SHOP商品!AE220</f>
        <v>402</v>
      </c>
      <c r="C222" s="2">
        <f ca="1">SHOP商品!AF220</f>
        <v>7</v>
      </c>
      <c r="D222" s="2" t="str">
        <f ca="1">SHOP商品!AG220</f>
        <v>{92530=5}</v>
      </c>
      <c r="E222" s="2">
        <f ca="1">SHOP商品!AH220</f>
        <v>6000</v>
      </c>
      <c r="F222" s="2" t="str">
        <f ca="1">SHOP商品!AI220</f>
        <v>{100000=900}</v>
      </c>
      <c r="G222" s="1">
        <v>0</v>
      </c>
      <c r="K222" s="2" t="s">
        <v>381</v>
      </c>
      <c r="L222" s="2" t="s">
        <v>382</v>
      </c>
      <c r="M222" s="2" t="s">
        <v>382</v>
      </c>
    </row>
    <row r="223" spans="1:13" x14ac:dyDescent="0.15">
      <c r="A223" s="2">
        <f ca="1">SHOP商品!AD221</f>
        <v>402072</v>
      </c>
      <c r="B223" s="2">
        <f ca="1">SHOP商品!AE221</f>
        <v>402</v>
      </c>
      <c r="C223" s="2">
        <f ca="1">SHOP商品!AF221</f>
        <v>7</v>
      </c>
      <c r="D223" s="2" t="str">
        <f ca="1">SHOP商品!AG221</f>
        <v>{92630=5}</v>
      </c>
      <c r="E223" s="2">
        <f ca="1">SHOP商品!AH221</f>
        <v>4000</v>
      </c>
      <c r="F223" s="2" t="str">
        <f ca="1">SHOP商品!AI221</f>
        <v>{100000=1000}</v>
      </c>
      <c r="G223" s="1">
        <v>0</v>
      </c>
      <c r="K223" s="2" t="s">
        <v>381</v>
      </c>
      <c r="L223" s="2" t="s">
        <v>382</v>
      </c>
      <c r="M223" s="2" t="s">
        <v>382</v>
      </c>
    </row>
    <row r="224" spans="1:13" x14ac:dyDescent="0.15">
      <c r="A224" s="2">
        <f ca="1">SHOP商品!AD222</f>
        <v>402081</v>
      </c>
      <c r="B224" s="2">
        <f ca="1">SHOP商品!AE222</f>
        <v>402</v>
      </c>
      <c r="C224" s="2">
        <f ca="1">SHOP商品!AF222</f>
        <v>8</v>
      </c>
      <c r="D224" s="2" t="str">
        <f ca="1">SHOP商品!AG222</f>
        <v>{92540=5}</v>
      </c>
      <c r="E224" s="2">
        <f ca="1">SHOP商品!AH222</f>
        <v>6000</v>
      </c>
      <c r="F224" s="2" t="str">
        <f ca="1">SHOP商品!AI222</f>
        <v>{100000=900}</v>
      </c>
      <c r="G224" s="1">
        <v>0</v>
      </c>
      <c r="K224" s="2" t="s">
        <v>381</v>
      </c>
      <c r="L224" s="2" t="s">
        <v>382</v>
      </c>
      <c r="M224" s="2" t="s">
        <v>382</v>
      </c>
    </row>
    <row r="225" spans="1:13" x14ac:dyDescent="0.15">
      <c r="A225" s="2">
        <f ca="1">SHOP商品!AD223</f>
        <v>402082</v>
      </c>
      <c r="B225" s="2">
        <f ca="1">SHOP商品!AE223</f>
        <v>402</v>
      </c>
      <c r="C225" s="2">
        <f ca="1">SHOP商品!AF223</f>
        <v>8</v>
      </c>
      <c r="D225" s="2" t="str">
        <f ca="1">SHOP商品!AG223</f>
        <v>{92640=5}</v>
      </c>
      <c r="E225" s="2">
        <f ca="1">SHOP商品!AH223</f>
        <v>4000</v>
      </c>
      <c r="F225" s="2" t="str">
        <f ca="1">SHOP商品!AI223</f>
        <v>{100000=1000}</v>
      </c>
      <c r="G225" s="1">
        <v>0</v>
      </c>
      <c r="K225" s="2" t="s">
        <v>381</v>
      </c>
      <c r="L225" s="2" t="s">
        <v>382</v>
      </c>
      <c r="M225" s="2" t="s">
        <v>382</v>
      </c>
    </row>
    <row r="226" spans="1:13" x14ac:dyDescent="0.15">
      <c r="A226" s="2">
        <f ca="1">SHOP商品!AD224</f>
        <v>402091</v>
      </c>
      <c r="B226" s="2">
        <f ca="1">SHOP商品!AE224</f>
        <v>402</v>
      </c>
      <c r="C226" s="2">
        <f ca="1">SHOP商品!AF224</f>
        <v>9</v>
      </c>
      <c r="D226" s="2" t="str">
        <f ca="1">SHOP商品!AG224</f>
        <v>{81110=5}</v>
      </c>
      <c r="E226" s="2">
        <f ca="1">SHOP商品!AH224</f>
        <v>10000</v>
      </c>
      <c r="F226" s="2" t="str">
        <f ca="1">SHOP商品!AI224</f>
        <v>{100000=100}</v>
      </c>
      <c r="G226" s="1">
        <v>0</v>
      </c>
      <c r="K226" s="2" t="s">
        <v>381</v>
      </c>
      <c r="L226" s="2" t="s">
        <v>382</v>
      </c>
      <c r="M226" s="2" t="s">
        <v>382</v>
      </c>
    </row>
    <row r="227" spans="1:13" x14ac:dyDescent="0.15">
      <c r="A227" s="2">
        <f ca="1">SHOP商品!AD225</f>
        <v>402101</v>
      </c>
      <c r="B227" s="2">
        <f ca="1">SHOP商品!AE225</f>
        <v>402</v>
      </c>
      <c r="C227" s="2">
        <f ca="1">SHOP商品!AF225</f>
        <v>10</v>
      </c>
      <c r="D227" s="2" t="str">
        <f ca="1">SHOP商品!AG225</f>
        <v>{91320=5}</v>
      </c>
      <c r="E227" s="2">
        <f ca="1">SHOP商品!AH225</f>
        <v>6000</v>
      </c>
      <c r="F227" s="2" t="str">
        <f ca="1">SHOP商品!AI225</f>
        <v>{100000=175}</v>
      </c>
      <c r="G227" s="1">
        <v>0</v>
      </c>
      <c r="K227" s="2" t="s">
        <v>381</v>
      </c>
      <c r="L227" s="2" t="s">
        <v>382</v>
      </c>
      <c r="M227" s="2" t="s">
        <v>382</v>
      </c>
    </row>
    <row r="228" spans="1:13" x14ac:dyDescent="0.15">
      <c r="A228" s="2">
        <f ca="1">SHOP商品!AD226</f>
        <v>402102</v>
      </c>
      <c r="B228" s="2">
        <f ca="1">SHOP商品!AE226</f>
        <v>402</v>
      </c>
      <c r="C228" s="2">
        <f ca="1">SHOP商品!AF226</f>
        <v>10</v>
      </c>
      <c r="D228" s="2" t="str">
        <f ca="1">SHOP商品!AG226</f>
        <v>{91420=5}</v>
      </c>
      <c r="E228" s="2">
        <f ca="1">SHOP商品!AH226</f>
        <v>4000</v>
      </c>
      <c r="F228" s="2" t="str">
        <f ca="1">SHOP商品!AI226</f>
        <v>{100000=200}</v>
      </c>
      <c r="G228" s="1">
        <v>0</v>
      </c>
      <c r="K228" s="2" t="s">
        <v>381</v>
      </c>
      <c r="L228" s="2" t="s">
        <v>382</v>
      </c>
      <c r="M228" s="2" t="s">
        <v>382</v>
      </c>
    </row>
    <row r="229" spans="1:13" x14ac:dyDescent="0.15">
      <c r="A229" s="2">
        <f ca="1">SHOP商品!AD227</f>
        <v>402111</v>
      </c>
      <c r="B229" s="2">
        <f ca="1">SHOP商品!AE227</f>
        <v>402</v>
      </c>
      <c r="C229" s="2">
        <f ca="1">SHOP商品!AF227</f>
        <v>11</v>
      </c>
      <c r="D229" s="2" t="str">
        <f ca="1">SHOP商品!AG227</f>
        <v>{91330=5}</v>
      </c>
      <c r="E229" s="2">
        <f ca="1">SHOP商品!AH227</f>
        <v>6000</v>
      </c>
      <c r="F229" s="2" t="str">
        <f ca="1">SHOP商品!AI227</f>
        <v>{100000=175}</v>
      </c>
      <c r="G229" s="1">
        <v>0</v>
      </c>
      <c r="K229" s="2" t="s">
        <v>381</v>
      </c>
      <c r="L229" s="2" t="s">
        <v>382</v>
      </c>
      <c r="M229" s="2" t="s">
        <v>382</v>
      </c>
    </row>
    <row r="230" spans="1:13" x14ac:dyDescent="0.15">
      <c r="A230" s="2">
        <f ca="1">SHOP商品!AD228</f>
        <v>402112</v>
      </c>
      <c r="B230" s="2">
        <f ca="1">SHOP商品!AE228</f>
        <v>402</v>
      </c>
      <c r="C230" s="2">
        <f ca="1">SHOP商品!AF228</f>
        <v>11</v>
      </c>
      <c r="D230" s="2" t="str">
        <f ca="1">SHOP商品!AG228</f>
        <v>{91430=5}</v>
      </c>
      <c r="E230" s="2">
        <f ca="1">SHOP商品!AH228</f>
        <v>4000</v>
      </c>
      <c r="F230" s="2" t="str">
        <f ca="1">SHOP商品!AI228</f>
        <v>{100000=200}</v>
      </c>
      <c r="G230" s="1">
        <v>0</v>
      </c>
      <c r="K230" s="2" t="s">
        <v>381</v>
      </c>
      <c r="L230" s="2" t="s">
        <v>382</v>
      </c>
      <c r="M230" s="2" t="s">
        <v>382</v>
      </c>
    </row>
    <row r="231" spans="1:13" x14ac:dyDescent="0.15">
      <c r="A231" s="2">
        <f ca="1">SHOP商品!AD229</f>
        <v>402121</v>
      </c>
      <c r="B231" s="2">
        <f ca="1">SHOP商品!AE229</f>
        <v>402</v>
      </c>
      <c r="C231" s="2">
        <f ca="1">SHOP商品!AF229</f>
        <v>12</v>
      </c>
      <c r="D231" s="2" t="str">
        <f ca="1">SHOP商品!AG229</f>
        <v>{91340=5}</v>
      </c>
      <c r="E231" s="2">
        <f ca="1">SHOP商品!AH229</f>
        <v>6000</v>
      </c>
      <c r="F231" s="2" t="str">
        <f ca="1">SHOP商品!AI229</f>
        <v>{100000=175}</v>
      </c>
      <c r="G231" s="1">
        <v>0</v>
      </c>
      <c r="K231" s="2" t="s">
        <v>381</v>
      </c>
      <c r="L231" s="2" t="s">
        <v>382</v>
      </c>
      <c r="M231" s="2" t="s">
        <v>382</v>
      </c>
    </row>
    <row r="232" spans="1:13" x14ac:dyDescent="0.15">
      <c r="A232" s="2">
        <f ca="1">SHOP商品!AD230</f>
        <v>402122</v>
      </c>
      <c r="B232" s="2">
        <f ca="1">SHOP商品!AE230</f>
        <v>402</v>
      </c>
      <c r="C232" s="2">
        <f ca="1">SHOP商品!AF230</f>
        <v>12</v>
      </c>
      <c r="D232" s="2" t="str">
        <f ca="1">SHOP商品!AG230</f>
        <v>{91440=5}</v>
      </c>
      <c r="E232" s="2">
        <f ca="1">SHOP商品!AH230</f>
        <v>4000</v>
      </c>
      <c r="F232" s="2" t="str">
        <f ca="1">SHOP商品!AI230</f>
        <v>{100000=200}</v>
      </c>
      <c r="G232" s="1">
        <v>0</v>
      </c>
      <c r="K232" s="2" t="s">
        <v>381</v>
      </c>
      <c r="L232" s="2" t="s">
        <v>382</v>
      </c>
      <c r="M232" s="2" t="s">
        <v>382</v>
      </c>
    </row>
    <row r="233" spans="1:13" x14ac:dyDescent="0.15">
      <c r="A233" s="2">
        <f ca="1">SHOP商品!AD231</f>
        <v>402131</v>
      </c>
      <c r="B233" s="2">
        <f ca="1">SHOP商品!AE231</f>
        <v>402</v>
      </c>
      <c r="C233" s="2">
        <f ca="1">SHOP商品!AF231</f>
        <v>13</v>
      </c>
      <c r="D233" s="2" t="str">
        <f ca="1">SHOP商品!AG231</f>
        <v>{91520=5}</v>
      </c>
      <c r="E233" s="2">
        <f ca="1">SHOP商品!AH231</f>
        <v>3000</v>
      </c>
      <c r="F233" s="2" t="str">
        <f ca="1">SHOP商品!AI231</f>
        <v>{100000=225}</v>
      </c>
      <c r="G233" s="1">
        <v>0</v>
      </c>
      <c r="K233" s="2" t="s">
        <v>381</v>
      </c>
      <c r="L233" s="2" t="s">
        <v>382</v>
      </c>
      <c r="M233" s="2" t="s">
        <v>382</v>
      </c>
    </row>
    <row r="234" spans="1:13" x14ac:dyDescent="0.15">
      <c r="A234" s="2">
        <f ca="1">SHOP商品!AD232</f>
        <v>402132</v>
      </c>
      <c r="B234" s="2">
        <f ca="1">SHOP商品!AE232</f>
        <v>402</v>
      </c>
      <c r="C234" s="2">
        <f ca="1">SHOP商品!AF232</f>
        <v>13</v>
      </c>
      <c r="D234" s="2" t="str">
        <f ca="1">SHOP商品!AG232</f>
        <v>{91620=5}</v>
      </c>
      <c r="E234" s="2">
        <f ca="1">SHOP商品!AH232</f>
        <v>4000</v>
      </c>
      <c r="F234" s="2" t="str">
        <f ca="1">SHOP商品!AI232</f>
        <v>{100000=250}</v>
      </c>
      <c r="G234" s="1">
        <v>0</v>
      </c>
      <c r="K234" s="2" t="s">
        <v>381</v>
      </c>
      <c r="L234" s="2" t="s">
        <v>382</v>
      </c>
      <c r="M234" s="2" t="s">
        <v>382</v>
      </c>
    </row>
    <row r="235" spans="1:13" x14ac:dyDescent="0.15">
      <c r="A235" s="2">
        <f ca="1">SHOP商品!AD233</f>
        <v>402133</v>
      </c>
      <c r="B235" s="2">
        <f ca="1">SHOP商品!AE233</f>
        <v>402</v>
      </c>
      <c r="C235" s="2">
        <f ca="1">SHOP商品!AF233</f>
        <v>13</v>
      </c>
      <c r="D235" s="2" t="str">
        <f ca="1">SHOP商品!AG233</f>
        <v>{91720=5}</v>
      </c>
      <c r="E235" s="2">
        <f ca="1">SHOP商品!AH233</f>
        <v>3000</v>
      </c>
      <c r="F235" s="2" t="str">
        <f ca="1">SHOP商品!AI233</f>
        <v>{100000=275}</v>
      </c>
      <c r="G235" s="1">
        <v>0</v>
      </c>
      <c r="K235" s="2" t="s">
        <v>381</v>
      </c>
      <c r="L235" s="2" t="s">
        <v>382</v>
      </c>
      <c r="M235" s="2" t="s">
        <v>382</v>
      </c>
    </row>
    <row r="236" spans="1:13" x14ac:dyDescent="0.15">
      <c r="A236" s="2">
        <f ca="1">SHOP商品!AD234</f>
        <v>402141</v>
      </c>
      <c r="B236" s="2">
        <f ca="1">SHOP商品!AE234</f>
        <v>402</v>
      </c>
      <c r="C236" s="2">
        <f ca="1">SHOP商品!AF234</f>
        <v>14</v>
      </c>
      <c r="D236" s="2" t="str">
        <f ca="1">SHOP商品!AG234</f>
        <v>{91530=5}</v>
      </c>
      <c r="E236" s="2">
        <f ca="1">SHOP商品!AH234</f>
        <v>3000</v>
      </c>
      <c r="F236" s="2" t="str">
        <f ca="1">SHOP商品!AI234</f>
        <v>{100000=225}</v>
      </c>
      <c r="G236" s="1">
        <v>0</v>
      </c>
      <c r="K236" s="2" t="s">
        <v>381</v>
      </c>
      <c r="L236" s="2" t="s">
        <v>382</v>
      </c>
      <c r="M236" s="2" t="s">
        <v>382</v>
      </c>
    </row>
    <row r="237" spans="1:13" x14ac:dyDescent="0.15">
      <c r="A237" s="2">
        <f ca="1">SHOP商品!AD235</f>
        <v>402142</v>
      </c>
      <c r="B237" s="2">
        <f ca="1">SHOP商品!AE235</f>
        <v>402</v>
      </c>
      <c r="C237" s="2">
        <f ca="1">SHOP商品!AF235</f>
        <v>14</v>
      </c>
      <c r="D237" s="2" t="str">
        <f ca="1">SHOP商品!AG235</f>
        <v>{91630=5}</v>
      </c>
      <c r="E237" s="2">
        <f ca="1">SHOP商品!AH235</f>
        <v>4000</v>
      </c>
      <c r="F237" s="2" t="str">
        <f ca="1">SHOP商品!AI235</f>
        <v>{100000=250}</v>
      </c>
      <c r="G237" s="1">
        <v>0</v>
      </c>
      <c r="K237" s="2" t="s">
        <v>381</v>
      </c>
      <c r="L237" s="2" t="s">
        <v>382</v>
      </c>
      <c r="M237" s="2" t="s">
        <v>382</v>
      </c>
    </row>
    <row r="238" spans="1:13" x14ac:dyDescent="0.15">
      <c r="A238" s="2">
        <f ca="1">SHOP商品!AD236</f>
        <v>402143</v>
      </c>
      <c r="B238" s="2">
        <f ca="1">SHOP商品!AE236</f>
        <v>402</v>
      </c>
      <c r="C238" s="2">
        <f ca="1">SHOP商品!AF236</f>
        <v>14</v>
      </c>
      <c r="D238" s="2" t="str">
        <f ca="1">SHOP商品!AG236</f>
        <v>{91730=5}</v>
      </c>
      <c r="E238" s="2">
        <f ca="1">SHOP商品!AH236</f>
        <v>3000</v>
      </c>
      <c r="F238" s="2" t="str">
        <f ca="1">SHOP商品!AI236</f>
        <v>{100000=275}</v>
      </c>
      <c r="G238" s="1">
        <v>0</v>
      </c>
      <c r="K238" s="2" t="s">
        <v>381</v>
      </c>
      <c r="L238" s="2" t="s">
        <v>382</v>
      </c>
      <c r="M238" s="2" t="s">
        <v>382</v>
      </c>
    </row>
    <row r="239" spans="1:13" x14ac:dyDescent="0.15">
      <c r="A239" s="2">
        <f ca="1">SHOP商品!AD237</f>
        <v>402151</v>
      </c>
      <c r="B239" s="2">
        <f ca="1">SHOP商品!AE237</f>
        <v>402</v>
      </c>
      <c r="C239" s="2">
        <f ca="1">SHOP商品!AF237</f>
        <v>15</v>
      </c>
      <c r="D239" s="2" t="str">
        <f ca="1">SHOP商品!AG237</f>
        <v>{91540=5}</v>
      </c>
      <c r="E239" s="2">
        <f ca="1">SHOP商品!AH237</f>
        <v>3000</v>
      </c>
      <c r="F239" s="2" t="str">
        <f ca="1">SHOP商品!AI237</f>
        <v>{100000=225}</v>
      </c>
      <c r="G239" s="1">
        <v>0</v>
      </c>
      <c r="K239" s="2" t="s">
        <v>381</v>
      </c>
      <c r="L239" s="2" t="s">
        <v>382</v>
      </c>
      <c r="M239" s="2" t="s">
        <v>382</v>
      </c>
    </row>
    <row r="240" spans="1:13" x14ac:dyDescent="0.15">
      <c r="A240" s="2">
        <f ca="1">SHOP商品!AD238</f>
        <v>402152</v>
      </c>
      <c r="B240" s="2">
        <f ca="1">SHOP商品!AE238</f>
        <v>402</v>
      </c>
      <c r="C240" s="2">
        <f ca="1">SHOP商品!AF238</f>
        <v>15</v>
      </c>
      <c r="D240" s="2" t="str">
        <f ca="1">SHOP商品!AG238</f>
        <v>{91640=5}</v>
      </c>
      <c r="E240" s="2">
        <f ca="1">SHOP商品!AH238</f>
        <v>4000</v>
      </c>
      <c r="F240" s="2" t="str">
        <f ca="1">SHOP商品!AI238</f>
        <v>{100000=250}</v>
      </c>
      <c r="G240" s="1">
        <v>0</v>
      </c>
      <c r="K240" s="2" t="s">
        <v>381</v>
      </c>
      <c r="L240" s="2" t="s">
        <v>382</v>
      </c>
      <c r="M240" s="2" t="s">
        <v>382</v>
      </c>
    </row>
    <row r="241" spans="1:13" x14ac:dyDescent="0.15">
      <c r="A241" s="2">
        <f ca="1">SHOP商品!AD239</f>
        <v>402153</v>
      </c>
      <c r="B241" s="2">
        <f ca="1">SHOP商品!AE239</f>
        <v>402</v>
      </c>
      <c r="C241" s="2">
        <f ca="1">SHOP商品!AF239</f>
        <v>15</v>
      </c>
      <c r="D241" s="2" t="str">
        <f ca="1">SHOP商品!AG239</f>
        <v>{91740=5}</v>
      </c>
      <c r="E241" s="2">
        <f ca="1">SHOP商品!AH239</f>
        <v>3000</v>
      </c>
      <c r="F241" s="2" t="str">
        <f ca="1">SHOP商品!AI239</f>
        <v>{100000=275}</v>
      </c>
      <c r="G241" s="1">
        <v>0</v>
      </c>
      <c r="K241" s="2" t="s">
        <v>381</v>
      </c>
      <c r="L241" s="2" t="s">
        <v>382</v>
      </c>
      <c r="M241" s="2" t="s">
        <v>382</v>
      </c>
    </row>
    <row r="242" spans="1:13" x14ac:dyDescent="0.15">
      <c r="A242" s="2">
        <f ca="1">SHOP商品!AD240</f>
        <v>403011</v>
      </c>
      <c r="B242" s="2">
        <f ca="1">SHOP商品!AE240</f>
        <v>403</v>
      </c>
      <c r="C242" s="2">
        <f ca="1">SHOP商品!AF240</f>
        <v>1</v>
      </c>
      <c r="D242" s="2" t="str">
        <f ca="1">SHOP商品!AG240</f>
        <v>{71150=1}</v>
      </c>
      <c r="E242" s="2">
        <f ca="1">SHOP商品!AH240</f>
        <v>6000</v>
      </c>
      <c r="F242" s="2" t="str">
        <f ca="1">SHOP商品!AI240</f>
        <v>{100000=500}</v>
      </c>
      <c r="G242" s="1">
        <v>1</v>
      </c>
      <c r="H242" s="1">
        <v>8000</v>
      </c>
      <c r="J242" s="1" t="s">
        <v>381</v>
      </c>
      <c r="K242" s="2" t="s">
        <v>381</v>
      </c>
      <c r="L242" s="2" t="s">
        <v>382</v>
      </c>
      <c r="M242" s="2" t="s">
        <v>382</v>
      </c>
    </row>
    <row r="243" spans="1:13" x14ac:dyDescent="0.15">
      <c r="A243" s="2">
        <f ca="1">SHOP商品!AD241</f>
        <v>403012</v>
      </c>
      <c r="B243" s="2">
        <f ca="1">SHOP商品!AE241</f>
        <v>403</v>
      </c>
      <c r="C243" s="2">
        <f ca="1">SHOP商品!AF241</f>
        <v>1</v>
      </c>
      <c r="D243" s="2" t="str">
        <f ca="1">SHOP商品!AG241</f>
        <v>{72150=1}</v>
      </c>
      <c r="E243" s="2">
        <f ca="1">SHOP商品!AH241</f>
        <v>4000</v>
      </c>
      <c r="F243" s="2" t="str">
        <f ca="1">SHOP商品!AI241</f>
        <v>{100000=2000}</v>
      </c>
      <c r="G243" s="2">
        <v>1</v>
      </c>
      <c r="H243" s="1">
        <v>8000</v>
      </c>
      <c r="J243" s="2" t="s">
        <v>381</v>
      </c>
      <c r="K243" s="2" t="s">
        <v>381</v>
      </c>
      <c r="L243" s="2" t="s">
        <v>382</v>
      </c>
      <c r="M243" s="2" t="s">
        <v>382</v>
      </c>
    </row>
    <row r="244" spans="1:13" x14ac:dyDescent="0.15">
      <c r="A244" s="2">
        <f ca="1">SHOP商品!AD242</f>
        <v>403021</v>
      </c>
      <c r="B244" s="2">
        <f ca="1">SHOP商品!AE242</f>
        <v>403</v>
      </c>
      <c r="C244" s="2">
        <f ca="1">SHOP商品!AF242</f>
        <v>2</v>
      </c>
      <c r="D244" s="2" t="str">
        <f ca="1">SHOP商品!AG242</f>
        <v>{82110=5}</v>
      </c>
      <c r="E244" s="2">
        <f ca="1">SHOP商品!AH242</f>
        <v>10000</v>
      </c>
      <c r="F244" s="2" t="str">
        <f ca="1">SHOP商品!AI242</f>
        <v>{100000=400}</v>
      </c>
      <c r="G244" s="1">
        <v>2</v>
      </c>
      <c r="I244" s="1" t="s">
        <v>380</v>
      </c>
      <c r="J244" s="2" t="s">
        <v>381</v>
      </c>
      <c r="K244" s="2" t="s">
        <v>381</v>
      </c>
      <c r="L244" s="2" t="s">
        <v>382</v>
      </c>
      <c r="M244" s="2" t="s">
        <v>382</v>
      </c>
    </row>
    <row r="245" spans="1:13" x14ac:dyDescent="0.15">
      <c r="A245" s="2">
        <f ca="1">SHOP商品!AD243</f>
        <v>403031</v>
      </c>
      <c r="B245" s="2">
        <f ca="1">SHOP商品!AE243</f>
        <v>403</v>
      </c>
      <c r="C245" s="2">
        <f ca="1">SHOP商品!AF243</f>
        <v>3</v>
      </c>
      <c r="D245" s="2" t="str">
        <f ca="1">SHOP商品!AG243</f>
        <v>{92220=5}</v>
      </c>
      <c r="E245" s="2">
        <f ca="1">SHOP商品!AH243</f>
        <v>6000</v>
      </c>
      <c r="F245" s="2" t="str">
        <f ca="1">SHOP商品!AI243</f>
        <v>{100000=600}</v>
      </c>
      <c r="G245" s="1">
        <v>0</v>
      </c>
      <c r="K245" s="2" t="s">
        <v>381</v>
      </c>
      <c r="L245" s="2" t="s">
        <v>382</v>
      </c>
      <c r="M245" s="2" t="s">
        <v>382</v>
      </c>
    </row>
    <row r="246" spans="1:13" x14ac:dyDescent="0.15">
      <c r="A246" s="2">
        <f ca="1">SHOP商品!AD244</f>
        <v>403032</v>
      </c>
      <c r="B246" s="2">
        <f ca="1">SHOP商品!AE244</f>
        <v>403</v>
      </c>
      <c r="C246" s="2">
        <f ca="1">SHOP商品!AF244</f>
        <v>3</v>
      </c>
      <c r="D246" s="2" t="str">
        <f ca="1">SHOP商品!AG244</f>
        <v>{92320=5}</v>
      </c>
      <c r="E246" s="2">
        <f ca="1">SHOP商品!AH244</f>
        <v>4000</v>
      </c>
      <c r="F246" s="2" t="str">
        <f ca="1">SHOP商品!AI244</f>
        <v>{100000=700}</v>
      </c>
      <c r="G246" s="1">
        <v>0</v>
      </c>
      <c r="K246" s="2" t="s">
        <v>381</v>
      </c>
      <c r="L246" s="2" t="s">
        <v>382</v>
      </c>
      <c r="M246" s="2" t="s">
        <v>382</v>
      </c>
    </row>
    <row r="247" spans="1:13" x14ac:dyDescent="0.15">
      <c r="A247" s="2">
        <f ca="1">SHOP商品!AD245</f>
        <v>403041</v>
      </c>
      <c r="B247" s="2">
        <f ca="1">SHOP商品!AE245</f>
        <v>403</v>
      </c>
      <c r="C247" s="2">
        <f ca="1">SHOP商品!AF245</f>
        <v>4</v>
      </c>
      <c r="D247" s="2" t="str">
        <f ca="1">SHOP商品!AG245</f>
        <v>{92230=5}</v>
      </c>
      <c r="E247" s="2">
        <f ca="1">SHOP商品!AH245</f>
        <v>6000</v>
      </c>
      <c r="F247" s="2" t="str">
        <f ca="1">SHOP商品!AI245</f>
        <v>{100000=600}</v>
      </c>
      <c r="G247" s="1">
        <v>0</v>
      </c>
      <c r="K247" s="2" t="s">
        <v>381</v>
      </c>
      <c r="L247" s="2" t="s">
        <v>382</v>
      </c>
      <c r="M247" s="2" t="s">
        <v>382</v>
      </c>
    </row>
    <row r="248" spans="1:13" x14ac:dyDescent="0.15">
      <c r="A248" s="2">
        <f ca="1">SHOP商品!AD246</f>
        <v>403042</v>
      </c>
      <c r="B248" s="2">
        <f ca="1">SHOP商品!AE246</f>
        <v>403</v>
      </c>
      <c r="C248" s="2">
        <f ca="1">SHOP商品!AF246</f>
        <v>4</v>
      </c>
      <c r="D248" s="2" t="str">
        <f ca="1">SHOP商品!AG246</f>
        <v>{92330=5}</v>
      </c>
      <c r="E248" s="2">
        <f ca="1">SHOP商品!AH246</f>
        <v>4000</v>
      </c>
      <c r="F248" s="2" t="str">
        <f ca="1">SHOP商品!AI246</f>
        <v>{100000=700}</v>
      </c>
      <c r="G248" s="1">
        <v>0</v>
      </c>
      <c r="K248" s="2" t="s">
        <v>381</v>
      </c>
      <c r="L248" s="2" t="s">
        <v>382</v>
      </c>
      <c r="M248" s="2" t="s">
        <v>382</v>
      </c>
    </row>
    <row r="249" spans="1:13" x14ac:dyDescent="0.15">
      <c r="A249" s="2">
        <f ca="1">SHOP商品!AD247</f>
        <v>403051</v>
      </c>
      <c r="B249" s="2">
        <f ca="1">SHOP商品!AE247</f>
        <v>403</v>
      </c>
      <c r="C249" s="2">
        <f ca="1">SHOP商品!AF247</f>
        <v>5</v>
      </c>
      <c r="D249" s="2" t="str">
        <f ca="1">SHOP商品!AG247</f>
        <v>{92240=5}</v>
      </c>
      <c r="E249" s="2">
        <f ca="1">SHOP商品!AH247</f>
        <v>6000</v>
      </c>
      <c r="F249" s="2" t="str">
        <f ca="1">SHOP商品!AI247</f>
        <v>{100000=600}</v>
      </c>
      <c r="G249" s="1">
        <v>0</v>
      </c>
      <c r="K249" s="2" t="s">
        <v>381</v>
      </c>
      <c r="L249" s="2" t="s">
        <v>382</v>
      </c>
      <c r="M249" s="2" t="s">
        <v>382</v>
      </c>
    </row>
    <row r="250" spans="1:13" x14ac:dyDescent="0.15">
      <c r="A250" s="2">
        <f ca="1">SHOP商品!AD248</f>
        <v>403052</v>
      </c>
      <c r="B250" s="2">
        <f ca="1">SHOP商品!AE248</f>
        <v>403</v>
      </c>
      <c r="C250" s="2">
        <f ca="1">SHOP商品!AF248</f>
        <v>5</v>
      </c>
      <c r="D250" s="2" t="str">
        <f ca="1">SHOP商品!AG248</f>
        <v>{92340=5}</v>
      </c>
      <c r="E250" s="2">
        <f ca="1">SHOP商品!AH248</f>
        <v>4000</v>
      </c>
      <c r="F250" s="2" t="str">
        <f ca="1">SHOP商品!AI248</f>
        <v>{100000=700}</v>
      </c>
      <c r="G250" s="1">
        <v>0</v>
      </c>
      <c r="K250" s="2" t="s">
        <v>381</v>
      </c>
      <c r="L250" s="2" t="s">
        <v>382</v>
      </c>
      <c r="M250" s="2" t="s">
        <v>382</v>
      </c>
    </row>
    <row r="251" spans="1:13" x14ac:dyDescent="0.15">
      <c r="A251" s="2">
        <f ca="1">SHOP商品!AD249</f>
        <v>403061</v>
      </c>
      <c r="B251" s="2">
        <f ca="1">SHOP商品!AE249</f>
        <v>403</v>
      </c>
      <c r="C251" s="2">
        <f ca="1">SHOP商品!AF249</f>
        <v>6</v>
      </c>
      <c r="D251" s="2" t="str">
        <f ca="1">SHOP商品!AG249</f>
        <v>{92420=5}</v>
      </c>
      <c r="E251" s="2">
        <f ca="1">SHOP商品!AH249</f>
        <v>6000</v>
      </c>
      <c r="F251" s="2" t="str">
        <f ca="1">SHOP商品!AI249</f>
        <v>{100000=800}</v>
      </c>
      <c r="G251" s="1">
        <v>0</v>
      </c>
      <c r="K251" s="2" t="s">
        <v>381</v>
      </c>
      <c r="L251" s="2" t="s">
        <v>382</v>
      </c>
      <c r="M251" s="2" t="s">
        <v>382</v>
      </c>
    </row>
    <row r="252" spans="1:13" x14ac:dyDescent="0.15">
      <c r="A252" s="2">
        <f ca="1">SHOP商品!AD250</f>
        <v>403062</v>
      </c>
      <c r="B252" s="2">
        <f ca="1">SHOP商品!AE250</f>
        <v>403</v>
      </c>
      <c r="C252" s="2">
        <f ca="1">SHOP商品!AF250</f>
        <v>6</v>
      </c>
      <c r="D252" s="2" t="str">
        <f ca="1">SHOP商品!AG250</f>
        <v>{92520=5}</v>
      </c>
      <c r="E252" s="2">
        <f ca="1">SHOP商品!AH250</f>
        <v>4000</v>
      </c>
      <c r="F252" s="2" t="str">
        <f ca="1">SHOP商品!AI250</f>
        <v>{100000=900}</v>
      </c>
      <c r="G252" s="1">
        <v>0</v>
      </c>
      <c r="K252" s="2" t="s">
        <v>381</v>
      </c>
      <c r="L252" s="2" t="s">
        <v>382</v>
      </c>
      <c r="M252" s="2" t="s">
        <v>382</v>
      </c>
    </row>
    <row r="253" spans="1:13" x14ac:dyDescent="0.15">
      <c r="A253" s="2">
        <f ca="1">SHOP商品!AD251</f>
        <v>403071</v>
      </c>
      <c r="B253" s="2">
        <f ca="1">SHOP商品!AE251</f>
        <v>403</v>
      </c>
      <c r="C253" s="2">
        <f ca="1">SHOP商品!AF251</f>
        <v>7</v>
      </c>
      <c r="D253" s="2" t="str">
        <f ca="1">SHOP商品!AG251</f>
        <v>{92430=5}</v>
      </c>
      <c r="E253" s="2">
        <f ca="1">SHOP商品!AH251</f>
        <v>6000</v>
      </c>
      <c r="F253" s="2" t="str">
        <f ca="1">SHOP商品!AI251</f>
        <v>{100000=800}</v>
      </c>
      <c r="G253" s="1">
        <v>0</v>
      </c>
      <c r="K253" s="2" t="s">
        <v>381</v>
      </c>
      <c r="L253" s="2" t="s">
        <v>382</v>
      </c>
      <c r="M253" s="2" t="s">
        <v>382</v>
      </c>
    </row>
    <row r="254" spans="1:13" x14ac:dyDescent="0.15">
      <c r="A254" s="2">
        <f ca="1">SHOP商品!AD252</f>
        <v>403072</v>
      </c>
      <c r="B254" s="2">
        <f ca="1">SHOP商品!AE252</f>
        <v>403</v>
      </c>
      <c r="C254" s="2">
        <f ca="1">SHOP商品!AF252</f>
        <v>7</v>
      </c>
      <c r="D254" s="2" t="str">
        <f ca="1">SHOP商品!AG252</f>
        <v>{92530=5}</v>
      </c>
      <c r="E254" s="2">
        <f ca="1">SHOP商品!AH252</f>
        <v>4000</v>
      </c>
      <c r="F254" s="2" t="str">
        <f ca="1">SHOP商品!AI252</f>
        <v>{100000=900}</v>
      </c>
      <c r="G254" s="1">
        <v>0</v>
      </c>
      <c r="K254" s="2" t="s">
        <v>381</v>
      </c>
      <c r="L254" s="2" t="s">
        <v>382</v>
      </c>
      <c r="M254" s="2" t="s">
        <v>382</v>
      </c>
    </row>
    <row r="255" spans="1:13" x14ac:dyDescent="0.15">
      <c r="A255" s="2">
        <f ca="1">SHOP商品!AD253</f>
        <v>403081</v>
      </c>
      <c r="B255" s="2">
        <f ca="1">SHOP商品!AE253</f>
        <v>403</v>
      </c>
      <c r="C255" s="2">
        <f ca="1">SHOP商品!AF253</f>
        <v>8</v>
      </c>
      <c r="D255" s="2" t="str">
        <f ca="1">SHOP商品!AG253</f>
        <v>{92440=5}</v>
      </c>
      <c r="E255" s="2">
        <f ca="1">SHOP商品!AH253</f>
        <v>6000</v>
      </c>
      <c r="F255" s="2" t="str">
        <f ca="1">SHOP商品!AI253</f>
        <v>{100000=800}</v>
      </c>
      <c r="G255" s="1">
        <v>0</v>
      </c>
      <c r="K255" s="2" t="s">
        <v>381</v>
      </c>
      <c r="L255" s="2" t="s">
        <v>382</v>
      </c>
      <c r="M255" s="2" t="s">
        <v>382</v>
      </c>
    </row>
    <row r="256" spans="1:13" x14ac:dyDescent="0.15">
      <c r="A256" s="2">
        <f ca="1">SHOP商品!AD254</f>
        <v>403082</v>
      </c>
      <c r="B256" s="2">
        <f ca="1">SHOP商品!AE254</f>
        <v>403</v>
      </c>
      <c r="C256" s="2">
        <f ca="1">SHOP商品!AF254</f>
        <v>8</v>
      </c>
      <c r="D256" s="2" t="str">
        <f ca="1">SHOP商品!AG254</f>
        <v>{92540=5}</v>
      </c>
      <c r="E256" s="2">
        <f ca="1">SHOP商品!AH254</f>
        <v>4000</v>
      </c>
      <c r="F256" s="2" t="str">
        <f ca="1">SHOP商品!AI254</f>
        <v>{100000=900}</v>
      </c>
      <c r="G256" s="1">
        <v>0</v>
      </c>
      <c r="K256" s="2" t="s">
        <v>381</v>
      </c>
      <c r="L256" s="2" t="s">
        <v>382</v>
      </c>
      <c r="M256" s="2" t="s">
        <v>382</v>
      </c>
    </row>
    <row r="257" spans="1:13" x14ac:dyDescent="0.15">
      <c r="A257" s="2">
        <f ca="1">SHOP商品!AD255</f>
        <v>403091</v>
      </c>
      <c r="B257" s="2">
        <f ca="1">SHOP商品!AE255</f>
        <v>403</v>
      </c>
      <c r="C257" s="2">
        <f ca="1">SHOP商品!AF255</f>
        <v>9</v>
      </c>
      <c r="D257" s="2" t="str">
        <f ca="1">SHOP商品!AG255</f>
        <v>{81110=5}</v>
      </c>
      <c r="E257" s="2">
        <f ca="1">SHOP商品!AH255</f>
        <v>10000</v>
      </c>
      <c r="F257" s="2" t="str">
        <f ca="1">SHOP商品!AI255</f>
        <v>{100000=100}</v>
      </c>
      <c r="G257" s="1">
        <v>0</v>
      </c>
      <c r="K257" s="2" t="s">
        <v>381</v>
      </c>
      <c r="L257" s="2" t="s">
        <v>382</v>
      </c>
      <c r="M257" s="2" t="s">
        <v>382</v>
      </c>
    </row>
    <row r="258" spans="1:13" x14ac:dyDescent="0.15">
      <c r="A258" s="2">
        <f ca="1">SHOP商品!AD256</f>
        <v>403101</v>
      </c>
      <c r="B258" s="2">
        <f ca="1">SHOP商品!AE256</f>
        <v>403</v>
      </c>
      <c r="C258" s="2">
        <f ca="1">SHOP商品!AF256</f>
        <v>10</v>
      </c>
      <c r="D258" s="2" t="str">
        <f ca="1">SHOP商品!AG256</f>
        <v>{91220=5}</v>
      </c>
      <c r="E258" s="2">
        <f ca="1">SHOP商品!AH256</f>
        <v>6000</v>
      </c>
      <c r="F258" s="2" t="str">
        <f ca="1">SHOP商品!AI256</f>
        <v>{100000=150}</v>
      </c>
      <c r="G258" s="1">
        <v>0</v>
      </c>
      <c r="K258" s="2" t="s">
        <v>381</v>
      </c>
      <c r="L258" s="2" t="s">
        <v>382</v>
      </c>
      <c r="M258" s="2" t="s">
        <v>382</v>
      </c>
    </row>
    <row r="259" spans="1:13" x14ac:dyDescent="0.15">
      <c r="A259" s="2">
        <f ca="1">SHOP商品!AD257</f>
        <v>403102</v>
      </c>
      <c r="B259" s="2">
        <f ca="1">SHOP商品!AE257</f>
        <v>403</v>
      </c>
      <c r="C259" s="2">
        <f ca="1">SHOP商品!AF257</f>
        <v>10</v>
      </c>
      <c r="D259" s="2" t="str">
        <f ca="1">SHOP商品!AG257</f>
        <v>{91320=5}</v>
      </c>
      <c r="E259" s="2">
        <f ca="1">SHOP商品!AH257</f>
        <v>4000</v>
      </c>
      <c r="F259" s="2" t="str">
        <f ca="1">SHOP商品!AI257</f>
        <v>{100000=175}</v>
      </c>
      <c r="G259" s="1">
        <v>0</v>
      </c>
      <c r="K259" s="2" t="s">
        <v>381</v>
      </c>
      <c r="L259" s="2" t="s">
        <v>382</v>
      </c>
      <c r="M259" s="2" t="s">
        <v>382</v>
      </c>
    </row>
    <row r="260" spans="1:13" x14ac:dyDescent="0.15">
      <c r="A260" s="2">
        <f ca="1">SHOP商品!AD258</f>
        <v>403111</v>
      </c>
      <c r="B260" s="2">
        <f ca="1">SHOP商品!AE258</f>
        <v>403</v>
      </c>
      <c r="C260" s="2">
        <f ca="1">SHOP商品!AF258</f>
        <v>11</v>
      </c>
      <c r="D260" s="2" t="str">
        <f ca="1">SHOP商品!AG258</f>
        <v>{91230=5}</v>
      </c>
      <c r="E260" s="2">
        <f ca="1">SHOP商品!AH258</f>
        <v>6000</v>
      </c>
      <c r="F260" s="2" t="str">
        <f ca="1">SHOP商品!AI258</f>
        <v>{100000=150}</v>
      </c>
      <c r="G260" s="1">
        <v>0</v>
      </c>
      <c r="K260" s="2" t="s">
        <v>381</v>
      </c>
      <c r="L260" s="2" t="s">
        <v>382</v>
      </c>
      <c r="M260" s="2" t="s">
        <v>382</v>
      </c>
    </row>
    <row r="261" spans="1:13" x14ac:dyDescent="0.15">
      <c r="A261" s="2">
        <f ca="1">SHOP商品!AD259</f>
        <v>403112</v>
      </c>
      <c r="B261" s="2">
        <f ca="1">SHOP商品!AE259</f>
        <v>403</v>
      </c>
      <c r="C261" s="2">
        <f ca="1">SHOP商品!AF259</f>
        <v>11</v>
      </c>
      <c r="D261" s="2" t="str">
        <f ca="1">SHOP商品!AG259</f>
        <v>{91330=5}</v>
      </c>
      <c r="E261" s="2">
        <f ca="1">SHOP商品!AH259</f>
        <v>4000</v>
      </c>
      <c r="F261" s="2" t="str">
        <f ca="1">SHOP商品!AI259</f>
        <v>{100000=175}</v>
      </c>
      <c r="G261" s="1">
        <v>0</v>
      </c>
      <c r="K261" s="2" t="s">
        <v>381</v>
      </c>
      <c r="L261" s="2" t="s">
        <v>382</v>
      </c>
      <c r="M261" s="2" t="s">
        <v>382</v>
      </c>
    </row>
    <row r="262" spans="1:13" x14ac:dyDescent="0.15">
      <c r="A262" s="2">
        <f ca="1">SHOP商品!AD260</f>
        <v>403121</v>
      </c>
      <c r="B262" s="2">
        <f ca="1">SHOP商品!AE260</f>
        <v>403</v>
      </c>
      <c r="C262" s="2">
        <f ca="1">SHOP商品!AF260</f>
        <v>12</v>
      </c>
      <c r="D262" s="2" t="str">
        <f ca="1">SHOP商品!AG260</f>
        <v>{91240=5}</v>
      </c>
      <c r="E262" s="2">
        <f ca="1">SHOP商品!AH260</f>
        <v>6000</v>
      </c>
      <c r="F262" s="2" t="str">
        <f ca="1">SHOP商品!AI260</f>
        <v>{100000=150}</v>
      </c>
      <c r="G262" s="1">
        <v>0</v>
      </c>
      <c r="K262" s="2" t="s">
        <v>381</v>
      </c>
      <c r="L262" s="2" t="s">
        <v>382</v>
      </c>
      <c r="M262" s="2" t="s">
        <v>382</v>
      </c>
    </row>
    <row r="263" spans="1:13" x14ac:dyDescent="0.15">
      <c r="A263" s="2">
        <f ca="1">SHOP商品!AD261</f>
        <v>403122</v>
      </c>
      <c r="B263" s="2">
        <f ca="1">SHOP商品!AE261</f>
        <v>403</v>
      </c>
      <c r="C263" s="2">
        <f ca="1">SHOP商品!AF261</f>
        <v>12</v>
      </c>
      <c r="D263" s="2" t="str">
        <f ca="1">SHOP商品!AG261</f>
        <v>{91340=5}</v>
      </c>
      <c r="E263" s="2">
        <f ca="1">SHOP商品!AH261</f>
        <v>4000</v>
      </c>
      <c r="F263" s="2" t="str">
        <f ca="1">SHOP商品!AI261</f>
        <v>{100000=175}</v>
      </c>
      <c r="G263" s="1">
        <v>0</v>
      </c>
      <c r="K263" s="2" t="s">
        <v>381</v>
      </c>
      <c r="L263" s="2" t="s">
        <v>382</v>
      </c>
      <c r="M263" s="2" t="s">
        <v>382</v>
      </c>
    </row>
    <row r="264" spans="1:13" x14ac:dyDescent="0.15">
      <c r="A264" s="2">
        <f ca="1">SHOP商品!AD262</f>
        <v>403131</v>
      </c>
      <c r="B264" s="2">
        <f ca="1">SHOP商品!AE262</f>
        <v>403</v>
      </c>
      <c r="C264" s="2">
        <f ca="1">SHOP商品!AF262</f>
        <v>13</v>
      </c>
      <c r="D264" s="2" t="str">
        <f ca="1">SHOP商品!AG262</f>
        <v>{91420=5}</v>
      </c>
      <c r="E264" s="2">
        <f ca="1">SHOP商品!AH262</f>
        <v>6000</v>
      </c>
      <c r="F264" s="2" t="str">
        <f ca="1">SHOP商品!AI262</f>
        <v>{100000=200}</v>
      </c>
      <c r="G264" s="1">
        <v>0</v>
      </c>
      <c r="K264" s="2" t="s">
        <v>381</v>
      </c>
      <c r="L264" s="2" t="s">
        <v>382</v>
      </c>
      <c r="M264" s="2" t="s">
        <v>382</v>
      </c>
    </row>
    <row r="265" spans="1:13" x14ac:dyDescent="0.15">
      <c r="A265" s="2">
        <f ca="1">SHOP商品!AD263</f>
        <v>403132</v>
      </c>
      <c r="B265" s="2">
        <f ca="1">SHOP商品!AE263</f>
        <v>403</v>
      </c>
      <c r="C265" s="2">
        <f ca="1">SHOP商品!AF263</f>
        <v>13</v>
      </c>
      <c r="D265" s="2" t="str">
        <f ca="1">SHOP商品!AG263</f>
        <v>{91520=5}</v>
      </c>
      <c r="E265" s="2">
        <f ca="1">SHOP商品!AH263</f>
        <v>4000</v>
      </c>
      <c r="F265" s="2" t="str">
        <f ca="1">SHOP商品!AI263</f>
        <v>{100000=225}</v>
      </c>
      <c r="G265" s="1">
        <v>0</v>
      </c>
      <c r="K265" s="2" t="s">
        <v>381</v>
      </c>
      <c r="L265" s="2" t="s">
        <v>382</v>
      </c>
      <c r="M265" s="2" t="s">
        <v>382</v>
      </c>
    </row>
    <row r="266" spans="1:13" x14ac:dyDescent="0.15">
      <c r="A266" s="2">
        <f ca="1">SHOP商品!AD264</f>
        <v>403141</v>
      </c>
      <c r="B266" s="2">
        <f ca="1">SHOP商品!AE264</f>
        <v>403</v>
      </c>
      <c r="C266" s="2">
        <f ca="1">SHOP商品!AF264</f>
        <v>14</v>
      </c>
      <c r="D266" s="2" t="str">
        <f ca="1">SHOP商品!AG264</f>
        <v>{91430=5}</v>
      </c>
      <c r="E266" s="2">
        <f ca="1">SHOP商品!AH264</f>
        <v>6000</v>
      </c>
      <c r="F266" s="2" t="str">
        <f ca="1">SHOP商品!AI264</f>
        <v>{100000=200}</v>
      </c>
      <c r="G266" s="1">
        <v>0</v>
      </c>
      <c r="K266" s="2" t="s">
        <v>381</v>
      </c>
      <c r="L266" s="2" t="s">
        <v>382</v>
      </c>
      <c r="M266" s="2" t="s">
        <v>382</v>
      </c>
    </row>
    <row r="267" spans="1:13" x14ac:dyDescent="0.15">
      <c r="A267" s="2">
        <f ca="1">SHOP商品!AD265</f>
        <v>403142</v>
      </c>
      <c r="B267" s="2">
        <f ca="1">SHOP商品!AE265</f>
        <v>403</v>
      </c>
      <c r="C267" s="2">
        <f ca="1">SHOP商品!AF265</f>
        <v>14</v>
      </c>
      <c r="D267" s="2" t="str">
        <f ca="1">SHOP商品!AG265</f>
        <v>{91530=5}</v>
      </c>
      <c r="E267" s="2">
        <f ca="1">SHOP商品!AH265</f>
        <v>4000</v>
      </c>
      <c r="F267" s="2" t="str">
        <f ca="1">SHOP商品!AI265</f>
        <v>{100000=225}</v>
      </c>
      <c r="G267" s="1">
        <v>0</v>
      </c>
      <c r="K267" s="2" t="s">
        <v>381</v>
      </c>
      <c r="L267" s="2" t="s">
        <v>382</v>
      </c>
      <c r="M267" s="2" t="s">
        <v>382</v>
      </c>
    </row>
    <row r="268" spans="1:13" x14ac:dyDescent="0.15">
      <c r="A268" s="2">
        <f ca="1">SHOP商品!AD266</f>
        <v>403151</v>
      </c>
      <c r="B268" s="2">
        <f ca="1">SHOP商品!AE266</f>
        <v>403</v>
      </c>
      <c r="C268" s="2">
        <f ca="1">SHOP商品!AF266</f>
        <v>15</v>
      </c>
      <c r="D268" s="2" t="str">
        <f ca="1">SHOP商品!AG266</f>
        <v>{91440=5}</v>
      </c>
      <c r="E268" s="2">
        <f ca="1">SHOP商品!AH266</f>
        <v>6000</v>
      </c>
      <c r="F268" s="2" t="str">
        <f ca="1">SHOP商品!AI266</f>
        <v>{100000=200}</v>
      </c>
      <c r="G268" s="1">
        <v>0</v>
      </c>
      <c r="K268" s="2" t="s">
        <v>381</v>
      </c>
      <c r="L268" s="2" t="s">
        <v>382</v>
      </c>
      <c r="M268" s="2" t="s">
        <v>382</v>
      </c>
    </row>
    <row r="269" spans="1:13" x14ac:dyDescent="0.15">
      <c r="A269" s="2">
        <f ca="1">SHOP商品!AD267</f>
        <v>403152</v>
      </c>
      <c r="B269" s="2">
        <f ca="1">SHOP商品!AE267</f>
        <v>403</v>
      </c>
      <c r="C269" s="2">
        <f ca="1">SHOP商品!AF267</f>
        <v>15</v>
      </c>
      <c r="D269" s="2" t="str">
        <f ca="1">SHOP商品!AG267</f>
        <v>{91540=5}</v>
      </c>
      <c r="E269" s="2">
        <f ca="1">SHOP商品!AH267</f>
        <v>4000</v>
      </c>
      <c r="F269" s="2" t="str">
        <f ca="1">SHOP商品!AI267</f>
        <v>{100000=225}</v>
      </c>
      <c r="G269" s="1">
        <v>0</v>
      </c>
      <c r="K269" s="2" t="s">
        <v>381</v>
      </c>
      <c r="L269" s="2" t="s">
        <v>382</v>
      </c>
      <c r="M269" s="2" t="s">
        <v>382</v>
      </c>
    </row>
    <row r="270" spans="1:13" x14ac:dyDescent="0.15">
      <c r="A270" s="2">
        <f ca="1">SHOP商品!AD268</f>
        <v>404011</v>
      </c>
      <c r="B270" s="2">
        <f ca="1">SHOP商品!AE268</f>
        <v>404</v>
      </c>
      <c r="C270" s="2">
        <f ca="1">SHOP商品!AF268</f>
        <v>1</v>
      </c>
      <c r="D270" s="2" t="str">
        <f ca="1">SHOP商品!AG268</f>
        <v>{71150=1}</v>
      </c>
      <c r="E270" s="2">
        <f ca="1">SHOP商品!AH268</f>
        <v>6000</v>
      </c>
      <c r="F270" s="2" t="str">
        <f ca="1">SHOP商品!AI268</f>
        <v>{100000=500}</v>
      </c>
      <c r="G270" s="1">
        <v>1</v>
      </c>
      <c r="H270" s="1">
        <v>8000</v>
      </c>
      <c r="J270" s="2" t="s">
        <v>381</v>
      </c>
      <c r="K270" s="2" t="s">
        <v>381</v>
      </c>
      <c r="L270" s="2" t="s">
        <v>382</v>
      </c>
      <c r="M270" s="2" t="s">
        <v>382</v>
      </c>
    </row>
    <row r="271" spans="1:13" x14ac:dyDescent="0.15">
      <c r="A271" s="2">
        <f ca="1">SHOP商品!AD269</f>
        <v>404012</v>
      </c>
      <c r="B271" s="2">
        <f ca="1">SHOP商品!AE269</f>
        <v>404</v>
      </c>
      <c r="C271" s="2">
        <f ca="1">SHOP商品!AF269</f>
        <v>1</v>
      </c>
      <c r="D271" s="2" t="str">
        <f ca="1">SHOP商品!AG269</f>
        <v>{72150=1}</v>
      </c>
      <c r="E271" s="2">
        <f ca="1">SHOP商品!AH269</f>
        <v>4000</v>
      </c>
      <c r="F271" s="2" t="str">
        <f ca="1">SHOP商品!AI269</f>
        <v>{100000=2000}</v>
      </c>
      <c r="G271" s="1">
        <v>1</v>
      </c>
      <c r="H271" s="1">
        <v>8000</v>
      </c>
      <c r="J271" s="2" t="s">
        <v>381</v>
      </c>
      <c r="K271" s="2" t="s">
        <v>381</v>
      </c>
      <c r="L271" s="2" t="s">
        <v>382</v>
      </c>
      <c r="M271" s="2" t="s">
        <v>382</v>
      </c>
    </row>
    <row r="272" spans="1:13" x14ac:dyDescent="0.15">
      <c r="A272" s="2">
        <f ca="1">SHOP商品!AD270</f>
        <v>404021</v>
      </c>
      <c r="B272" s="2">
        <f ca="1">SHOP商品!AE270</f>
        <v>404</v>
      </c>
      <c r="C272" s="2">
        <f ca="1">SHOP商品!AF270</f>
        <v>2</v>
      </c>
      <c r="D272" s="2" t="str">
        <f ca="1">SHOP商品!AG270</f>
        <v>{82110=5}</v>
      </c>
      <c r="E272" s="2">
        <f ca="1">SHOP商品!AH270</f>
        <v>10000</v>
      </c>
      <c r="F272" s="2" t="str">
        <f ca="1">SHOP商品!AI270</f>
        <v>{100000=400}</v>
      </c>
      <c r="G272" s="2">
        <v>2</v>
      </c>
      <c r="H272" s="2"/>
      <c r="I272" s="2" t="s">
        <v>380</v>
      </c>
      <c r="J272" s="2" t="s">
        <v>381</v>
      </c>
      <c r="K272" s="2" t="s">
        <v>381</v>
      </c>
      <c r="L272" s="2" t="s">
        <v>382</v>
      </c>
      <c r="M272" s="2" t="s">
        <v>382</v>
      </c>
    </row>
    <row r="273" spans="1:13" x14ac:dyDescent="0.15">
      <c r="A273" s="2">
        <f ca="1">SHOP商品!AD271</f>
        <v>404031</v>
      </c>
      <c r="B273" s="2">
        <f ca="1">SHOP商品!AE271</f>
        <v>404</v>
      </c>
      <c r="C273" s="2">
        <f ca="1">SHOP商品!AF271</f>
        <v>3</v>
      </c>
      <c r="D273" s="2" t="str">
        <f ca="1">SHOP商品!AG271</f>
        <v>{92320=5}</v>
      </c>
      <c r="E273" s="2">
        <f ca="1">SHOP商品!AH271</f>
        <v>6000</v>
      </c>
      <c r="F273" s="2" t="str">
        <f ca="1">SHOP商品!AI271</f>
        <v>{100000=700}</v>
      </c>
      <c r="G273" s="1">
        <v>0</v>
      </c>
      <c r="K273" s="2" t="s">
        <v>381</v>
      </c>
      <c r="L273" s="2" t="s">
        <v>382</v>
      </c>
      <c r="M273" s="2" t="s">
        <v>382</v>
      </c>
    </row>
    <row r="274" spans="1:13" x14ac:dyDescent="0.15">
      <c r="A274" s="2">
        <f ca="1">SHOP商品!AD272</f>
        <v>404032</v>
      </c>
      <c r="B274" s="2">
        <f ca="1">SHOP商品!AE272</f>
        <v>404</v>
      </c>
      <c r="C274" s="2">
        <f ca="1">SHOP商品!AF272</f>
        <v>3</v>
      </c>
      <c r="D274" s="2" t="str">
        <f ca="1">SHOP商品!AG272</f>
        <v>{92420=5}</v>
      </c>
      <c r="E274" s="2">
        <f ca="1">SHOP商品!AH272</f>
        <v>4000</v>
      </c>
      <c r="F274" s="2" t="str">
        <f ca="1">SHOP商品!AI272</f>
        <v>{100000=800}</v>
      </c>
      <c r="G274" s="1">
        <v>0</v>
      </c>
      <c r="K274" s="2" t="s">
        <v>381</v>
      </c>
      <c r="L274" s="2" t="s">
        <v>382</v>
      </c>
      <c r="M274" s="2" t="s">
        <v>382</v>
      </c>
    </row>
    <row r="275" spans="1:13" x14ac:dyDescent="0.15">
      <c r="A275" s="2">
        <f ca="1">SHOP商品!AD273</f>
        <v>404041</v>
      </c>
      <c r="B275" s="2">
        <f ca="1">SHOP商品!AE273</f>
        <v>404</v>
      </c>
      <c r="C275" s="2">
        <f ca="1">SHOP商品!AF273</f>
        <v>4</v>
      </c>
      <c r="D275" s="2" t="str">
        <f ca="1">SHOP商品!AG273</f>
        <v>{92330=5}</v>
      </c>
      <c r="E275" s="2">
        <f ca="1">SHOP商品!AH273</f>
        <v>6000</v>
      </c>
      <c r="F275" s="2" t="str">
        <f ca="1">SHOP商品!AI273</f>
        <v>{100000=700}</v>
      </c>
      <c r="G275" s="1">
        <v>0</v>
      </c>
      <c r="K275" s="2" t="s">
        <v>381</v>
      </c>
      <c r="L275" s="2" t="s">
        <v>382</v>
      </c>
      <c r="M275" s="2" t="s">
        <v>382</v>
      </c>
    </row>
    <row r="276" spans="1:13" x14ac:dyDescent="0.15">
      <c r="A276" s="2">
        <f ca="1">SHOP商品!AD274</f>
        <v>404042</v>
      </c>
      <c r="B276" s="2">
        <f ca="1">SHOP商品!AE274</f>
        <v>404</v>
      </c>
      <c r="C276" s="2">
        <f ca="1">SHOP商品!AF274</f>
        <v>4</v>
      </c>
      <c r="D276" s="2" t="str">
        <f ca="1">SHOP商品!AG274</f>
        <v>{92430=5}</v>
      </c>
      <c r="E276" s="2">
        <f ca="1">SHOP商品!AH274</f>
        <v>4000</v>
      </c>
      <c r="F276" s="2" t="str">
        <f ca="1">SHOP商品!AI274</f>
        <v>{100000=800}</v>
      </c>
      <c r="G276" s="1">
        <v>0</v>
      </c>
      <c r="K276" s="2" t="s">
        <v>381</v>
      </c>
      <c r="L276" s="2" t="s">
        <v>382</v>
      </c>
      <c r="M276" s="2" t="s">
        <v>382</v>
      </c>
    </row>
    <row r="277" spans="1:13" x14ac:dyDescent="0.15">
      <c r="A277" s="2">
        <f ca="1">SHOP商品!AD275</f>
        <v>404051</v>
      </c>
      <c r="B277" s="2">
        <f ca="1">SHOP商品!AE275</f>
        <v>404</v>
      </c>
      <c r="C277" s="2">
        <f ca="1">SHOP商品!AF275</f>
        <v>5</v>
      </c>
      <c r="D277" s="2" t="str">
        <f ca="1">SHOP商品!AG275</f>
        <v>{92340=5}</v>
      </c>
      <c r="E277" s="2">
        <f ca="1">SHOP商品!AH275</f>
        <v>6000</v>
      </c>
      <c r="F277" s="2" t="str">
        <f ca="1">SHOP商品!AI275</f>
        <v>{100000=700}</v>
      </c>
      <c r="G277" s="1">
        <v>0</v>
      </c>
      <c r="K277" s="2" t="s">
        <v>381</v>
      </c>
      <c r="L277" s="2" t="s">
        <v>382</v>
      </c>
      <c r="M277" s="2" t="s">
        <v>382</v>
      </c>
    </row>
    <row r="278" spans="1:13" x14ac:dyDescent="0.15">
      <c r="A278" s="2">
        <f ca="1">SHOP商品!AD276</f>
        <v>404052</v>
      </c>
      <c r="B278" s="2">
        <f ca="1">SHOP商品!AE276</f>
        <v>404</v>
      </c>
      <c r="C278" s="2">
        <f ca="1">SHOP商品!AF276</f>
        <v>5</v>
      </c>
      <c r="D278" s="2" t="str">
        <f ca="1">SHOP商品!AG276</f>
        <v>{92440=5}</v>
      </c>
      <c r="E278" s="2">
        <f ca="1">SHOP商品!AH276</f>
        <v>4000</v>
      </c>
      <c r="F278" s="2" t="str">
        <f ca="1">SHOP商品!AI276</f>
        <v>{100000=800}</v>
      </c>
      <c r="G278" s="1">
        <v>0</v>
      </c>
      <c r="K278" s="2" t="s">
        <v>381</v>
      </c>
      <c r="L278" s="2" t="s">
        <v>382</v>
      </c>
      <c r="M278" s="2" t="s">
        <v>382</v>
      </c>
    </row>
    <row r="279" spans="1:13" x14ac:dyDescent="0.15">
      <c r="A279" s="2">
        <f ca="1">SHOP商品!AD277</f>
        <v>404061</v>
      </c>
      <c r="B279" s="2">
        <f ca="1">SHOP商品!AE277</f>
        <v>404</v>
      </c>
      <c r="C279" s="2">
        <f ca="1">SHOP商品!AF277</f>
        <v>6</v>
      </c>
      <c r="D279" s="2" t="str">
        <f ca="1">SHOP商品!AG277</f>
        <v>{92520=5}</v>
      </c>
      <c r="E279" s="2">
        <f ca="1">SHOP商品!AH277</f>
        <v>6000</v>
      </c>
      <c r="F279" s="2" t="str">
        <f ca="1">SHOP商品!AI277</f>
        <v>{100000=900}</v>
      </c>
      <c r="G279" s="1">
        <v>0</v>
      </c>
      <c r="K279" s="2" t="s">
        <v>381</v>
      </c>
      <c r="L279" s="2" t="s">
        <v>382</v>
      </c>
      <c r="M279" s="2" t="s">
        <v>382</v>
      </c>
    </row>
    <row r="280" spans="1:13" x14ac:dyDescent="0.15">
      <c r="A280" s="2">
        <f ca="1">SHOP商品!AD278</f>
        <v>404062</v>
      </c>
      <c r="B280" s="2">
        <f ca="1">SHOP商品!AE278</f>
        <v>404</v>
      </c>
      <c r="C280" s="2">
        <f ca="1">SHOP商品!AF278</f>
        <v>6</v>
      </c>
      <c r="D280" s="2" t="str">
        <f ca="1">SHOP商品!AG278</f>
        <v>{92620=5}</v>
      </c>
      <c r="E280" s="2">
        <f ca="1">SHOP商品!AH278</f>
        <v>4000</v>
      </c>
      <c r="F280" s="2" t="str">
        <f ca="1">SHOP商品!AI278</f>
        <v>{100000=1000}</v>
      </c>
      <c r="G280" s="1">
        <v>0</v>
      </c>
      <c r="K280" s="2" t="s">
        <v>381</v>
      </c>
      <c r="L280" s="2" t="s">
        <v>382</v>
      </c>
      <c r="M280" s="2" t="s">
        <v>382</v>
      </c>
    </row>
    <row r="281" spans="1:13" x14ac:dyDescent="0.15">
      <c r="A281" s="2">
        <f ca="1">SHOP商品!AD279</f>
        <v>404071</v>
      </c>
      <c r="B281" s="2">
        <f ca="1">SHOP商品!AE279</f>
        <v>404</v>
      </c>
      <c r="C281" s="2">
        <f ca="1">SHOP商品!AF279</f>
        <v>7</v>
      </c>
      <c r="D281" s="2" t="str">
        <f ca="1">SHOP商品!AG279</f>
        <v>{92530=5}</v>
      </c>
      <c r="E281" s="2">
        <f ca="1">SHOP商品!AH279</f>
        <v>6000</v>
      </c>
      <c r="F281" s="2" t="str">
        <f ca="1">SHOP商品!AI279</f>
        <v>{100000=900}</v>
      </c>
      <c r="G281" s="1">
        <v>0</v>
      </c>
      <c r="K281" s="2" t="s">
        <v>381</v>
      </c>
      <c r="L281" s="2" t="s">
        <v>382</v>
      </c>
      <c r="M281" s="2" t="s">
        <v>382</v>
      </c>
    </row>
    <row r="282" spans="1:13" x14ac:dyDescent="0.15">
      <c r="A282" s="2">
        <f ca="1">SHOP商品!AD280</f>
        <v>404072</v>
      </c>
      <c r="B282" s="2">
        <f ca="1">SHOP商品!AE280</f>
        <v>404</v>
      </c>
      <c r="C282" s="2">
        <f ca="1">SHOP商品!AF280</f>
        <v>7</v>
      </c>
      <c r="D282" s="2" t="str">
        <f ca="1">SHOP商品!AG280</f>
        <v>{92630=5}</v>
      </c>
      <c r="E282" s="2">
        <f ca="1">SHOP商品!AH280</f>
        <v>4000</v>
      </c>
      <c r="F282" s="2" t="str">
        <f ca="1">SHOP商品!AI280</f>
        <v>{100000=1000}</v>
      </c>
      <c r="G282" s="1">
        <v>0</v>
      </c>
      <c r="K282" s="2" t="s">
        <v>381</v>
      </c>
      <c r="L282" s="2" t="s">
        <v>382</v>
      </c>
      <c r="M282" s="2" t="s">
        <v>382</v>
      </c>
    </row>
    <row r="283" spans="1:13" x14ac:dyDescent="0.15">
      <c r="A283" s="2">
        <f ca="1">SHOP商品!AD281</f>
        <v>404081</v>
      </c>
      <c r="B283" s="2">
        <f ca="1">SHOP商品!AE281</f>
        <v>404</v>
      </c>
      <c r="C283" s="2">
        <f ca="1">SHOP商品!AF281</f>
        <v>8</v>
      </c>
      <c r="D283" s="2" t="str">
        <f ca="1">SHOP商品!AG281</f>
        <v>{92540=5}</v>
      </c>
      <c r="E283" s="2">
        <f ca="1">SHOP商品!AH281</f>
        <v>6000</v>
      </c>
      <c r="F283" s="2" t="str">
        <f ca="1">SHOP商品!AI281</f>
        <v>{100000=900}</v>
      </c>
      <c r="G283" s="1">
        <v>0</v>
      </c>
      <c r="K283" s="2" t="s">
        <v>381</v>
      </c>
      <c r="L283" s="2" t="s">
        <v>382</v>
      </c>
      <c r="M283" s="2" t="s">
        <v>382</v>
      </c>
    </row>
    <row r="284" spans="1:13" x14ac:dyDescent="0.15">
      <c r="A284" s="2">
        <f ca="1">SHOP商品!AD282</f>
        <v>404082</v>
      </c>
      <c r="B284" s="2">
        <f ca="1">SHOP商品!AE282</f>
        <v>404</v>
      </c>
      <c r="C284" s="2">
        <f ca="1">SHOP商品!AF282</f>
        <v>8</v>
      </c>
      <c r="D284" s="2" t="str">
        <f ca="1">SHOP商品!AG282</f>
        <v>{92640=5}</v>
      </c>
      <c r="E284" s="2">
        <f ca="1">SHOP商品!AH282</f>
        <v>4000</v>
      </c>
      <c r="F284" s="2" t="str">
        <f ca="1">SHOP商品!AI282</f>
        <v>{100000=1000}</v>
      </c>
      <c r="G284" s="1">
        <v>0</v>
      </c>
      <c r="K284" s="2" t="s">
        <v>381</v>
      </c>
      <c r="L284" s="2" t="s">
        <v>382</v>
      </c>
      <c r="M284" s="2" t="s">
        <v>382</v>
      </c>
    </row>
    <row r="285" spans="1:13" x14ac:dyDescent="0.15">
      <c r="A285" s="2">
        <f ca="1">SHOP商品!AD283</f>
        <v>404091</v>
      </c>
      <c r="B285" s="2">
        <f ca="1">SHOP商品!AE283</f>
        <v>404</v>
      </c>
      <c r="C285" s="2">
        <f ca="1">SHOP商品!AF283</f>
        <v>9</v>
      </c>
      <c r="D285" s="2" t="str">
        <f ca="1">SHOP商品!AG283</f>
        <v>{81110=5}</v>
      </c>
      <c r="E285" s="2">
        <f ca="1">SHOP商品!AH283</f>
        <v>10000</v>
      </c>
      <c r="F285" s="2" t="str">
        <f ca="1">SHOP商品!AI283</f>
        <v>{100000=100}</v>
      </c>
      <c r="G285" s="1">
        <v>0</v>
      </c>
      <c r="K285" s="2" t="s">
        <v>381</v>
      </c>
      <c r="L285" s="2" t="s">
        <v>382</v>
      </c>
      <c r="M285" s="2" t="s">
        <v>382</v>
      </c>
    </row>
    <row r="286" spans="1:13" x14ac:dyDescent="0.15">
      <c r="A286" s="2">
        <f ca="1">SHOP商品!AD284</f>
        <v>404101</v>
      </c>
      <c r="B286" s="2">
        <f ca="1">SHOP商品!AE284</f>
        <v>404</v>
      </c>
      <c r="C286" s="2">
        <f ca="1">SHOP商品!AF284</f>
        <v>10</v>
      </c>
      <c r="D286" s="2" t="str">
        <f ca="1">SHOP商品!AG284</f>
        <v>{91320=5}</v>
      </c>
      <c r="E286" s="2">
        <f ca="1">SHOP商品!AH284</f>
        <v>6000</v>
      </c>
      <c r="F286" s="2" t="str">
        <f ca="1">SHOP商品!AI284</f>
        <v>{100000=175}</v>
      </c>
      <c r="G286" s="1">
        <v>0</v>
      </c>
      <c r="K286" s="2" t="s">
        <v>381</v>
      </c>
      <c r="L286" s="2" t="s">
        <v>382</v>
      </c>
      <c r="M286" s="2" t="s">
        <v>382</v>
      </c>
    </row>
    <row r="287" spans="1:13" x14ac:dyDescent="0.15">
      <c r="A287" s="2">
        <f ca="1">SHOP商品!AD285</f>
        <v>404102</v>
      </c>
      <c r="B287" s="2">
        <f ca="1">SHOP商品!AE285</f>
        <v>404</v>
      </c>
      <c r="C287" s="2">
        <f ca="1">SHOP商品!AF285</f>
        <v>10</v>
      </c>
      <c r="D287" s="2" t="str">
        <f ca="1">SHOP商品!AG285</f>
        <v>{91420=5}</v>
      </c>
      <c r="E287" s="2">
        <f ca="1">SHOP商品!AH285</f>
        <v>4000</v>
      </c>
      <c r="F287" s="2" t="str">
        <f ca="1">SHOP商品!AI285</f>
        <v>{100000=200}</v>
      </c>
      <c r="G287" s="1">
        <v>0</v>
      </c>
      <c r="K287" s="2" t="s">
        <v>381</v>
      </c>
      <c r="L287" s="2" t="s">
        <v>382</v>
      </c>
      <c r="M287" s="2" t="s">
        <v>382</v>
      </c>
    </row>
    <row r="288" spans="1:13" x14ac:dyDescent="0.15">
      <c r="A288" s="2">
        <f ca="1">SHOP商品!AD286</f>
        <v>404111</v>
      </c>
      <c r="B288" s="2">
        <f ca="1">SHOP商品!AE286</f>
        <v>404</v>
      </c>
      <c r="C288" s="2">
        <f ca="1">SHOP商品!AF286</f>
        <v>11</v>
      </c>
      <c r="D288" s="2" t="str">
        <f ca="1">SHOP商品!AG286</f>
        <v>{91330=5}</v>
      </c>
      <c r="E288" s="2">
        <f ca="1">SHOP商品!AH286</f>
        <v>6000</v>
      </c>
      <c r="F288" s="2" t="str">
        <f ca="1">SHOP商品!AI286</f>
        <v>{100000=175}</v>
      </c>
      <c r="G288" s="1">
        <v>0</v>
      </c>
      <c r="K288" s="2" t="s">
        <v>381</v>
      </c>
      <c r="L288" s="2" t="s">
        <v>382</v>
      </c>
      <c r="M288" s="2" t="s">
        <v>382</v>
      </c>
    </row>
    <row r="289" spans="1:13" x14ac:dyDescent="0.15">
      <c r="A289" s="2">
        <f ca="1">SHOP商品!AD287</f>
        <v>404112</v>
      </c>
      <c r="B289" s="2">
        <f ca="1">SHOP商品!AE287</f>
        <v>404</v>
      </c>
      <c r="C289" s="2">
        <f ca="1">SHOP商品!AF287</f>
        <v>11</v>
      </c>
      <c r="D289" s="2" t="str">
        <f ca="1">SHOP商品!AG287</f>
        <v>{91430=5}</v>
      </c>
      <c r="E289" s="2">
        <f ca="1">SHOP商品!AH287</f>
        <v>4000</v>
      </c>
      <c r="F289" s="2" t="str">
        <f ca="1">SHOP商品!AI287</f>
        <v>{100000=200}</v>
      </c>
      <c r="G289" s="1">
        <v>0</v>
      </c>
      <c r="K289" s="2" t="s">
        <v>381</v>
      </c>
      <c r="L289" s="2" t="s">
        <v>382</v>
      </c>
      <c r="M289" s="2" t="s">
        <v>382</v>
      </c>
    </row>
    <row r="290" spans="1:13" x14ac:dyDescent="0.15">
      <c r="A290" s="2">
        <f ca="1">SHOP商品!AD288</f>
        <v>404121</v>
      </c>
      <c r="B290" s="2">
        <f ca="1">SHOP商品!AE288</f>
        <v>404</v>
      </c>
      <c r="C290" s="2">
        <f ca="1">SHOP商品!AF288</f>
        <v>12</v>
      </c>
      <c r="D290" s="2" t="str">
        <f ca="1">SHOP商品!AG288</f>
        <v>{91340=5}</v>
      </c>
      <c r="E290" s="2">
        <f ca="1">SHOP商品!AH288</f>
        <v>6000</v>
      </c>
      <c r="F290" s="2" t="str">
        <f ca="1">SHOP商品!AI288</f>
        <v>{100000=175}</v>
      </c>
      <c r="G290" s="1">
        <v>0</v>
      </c>
      <c r="K290" s="2" t="s">
        <v>381</v>
      </c>
      <c r="L290" s="2" t="s">
        <v>382</v>
      </c>
      <c r="M290" s="2" t="s">
        <v>382</v>
      </c>
    </row>
    <row r="291" spans="1:13" x14ac:dyDescent="0.15">
      <c r="A291" s="2">
        <f ca="1">SHOP商品!AD289</f>
        <v>404122</v>
      </c>
      <c r="B291" s="2">
        <f ca="1">SHOP商品!AE289</f>
        <v>404</v>
      </c>
      <c r="C291" s="2">
        <f ca="1">SHOP商品!AF289</f>
        <v>12</v>
      </c>
      <c r="D291" s="2" t="str">
        <f ca="1">SHOP商品!AG289</f>
        <v>{91440=5}</v>
      </c>
      <c r="E291" s="2">
        <f ca="1">SHOP商品!AH289</f>
        <v>4000</v>
      </c>
      <c r="F291" s="2" t="str">
        <f ca="1">SHOP商品!AI289</f>
        <v>{100000=200}</v>
      </c>
      <c r="G291" s="1">
        <v>0</v>
      </c>
      <c r="K291" s="2" t="s">
        <v>381</v>
      </c>
      <c r="L291" s="2" t="s">
        <v>382</v>
      </c>
      <c r="M291" s="2" t="s">
        <v>382</v>
      </c>
    </row>
    <row r="292" spans="1:13" x14ac:dyDescent="0.15">
      <c r="A292" s="2">
        <f ca="1">SHOP商品!AD290</f>
        <v>404131</v>
      </c>
      <c r="B292" s="2">
        <f ca="1">SHOP商品!AE290</f>
        <v>404</v>
      </c>
      <c r="C292" s="2">
        <f ca="1">SHOP商品!AF290</f>
        <v>13</v>
      </c>
      <c r="D292" s="2" t="str">
        <f ca="1">SHOP商品!AG290</f>
        <v>{91520=5}</v>
      </c>
      <c r="E292" s="2">
        <f ca="1">SHOP商品!AH290</f>
        <v>3000</v>
      </c>
      <c r="F292" s="2" t="str">
        <f ca="1">SHOP商品!AI290</f>
        <v>{100000=225}</v>
      </c>
      <c r="G292" s="1">
        <v>0</v>
      </c>
      <c r="K292" s="2" t="s">
        <v>381</v>
      </c>
      <c r="L292" s="2" t="s">
        <v>382</v>
      </c>
      <c r="M292" s="2" t="s">
        <v>382</v>
      </c>
    </row>
    <row r="293" spans="1:13" x14ac:dyDescent="0.15">
      <c r="A293" s="2">
        <f ca="1">SHOP商品!AD291</f>
        <v>404132</v>
      </c>
      <c r="B293" s="2">
        <f ca="1">SHOP商品!AE291</f>
        <v>404</v>
      </c>
      <c r="C293" s="2">
        <f ca="1">SHOP商品!AF291</f>
        <v>13</v>
      </c>
      <c r="D293" s="2" t="str">
        <f ca="1">SHOP商品!AG291</f>
        <v>{91620=5}</v>
      </c>
      <c r="E293" s="2">
        <f ca="1">SHOP商品!AH291</f>
        <v>4000</v>
      </c>
      <c r="F293" s="2" t="str">
        <f ca="1">SHOP商品!AI291</f>
        <v>{100000=250}</v>
      </c>
      <c r="G293" s="1">
        <v>0</v>
      </c>
      <c r="K293" s="2" t="s">
        <v>381</v>
      </c>
      <c r="L293" s="2" t="s">
        <v>382</v>
      </c>
      <c r="M293" s="2" t="s">
        <v>382</v>
      </c>
    </row>
    <row r="294" spans="1:13" x14ac:dyDescent="0.15">
      <c r="A294" s="2">
        <f ca="1">SHOP商品!AD292</f>
        <v>404133</v>
      </c>
      <c r="B294" s="2">
        <f ca="1">SHOP商品!AE292</f>
        <v>404</v>
      </c>
      <c r="C294" s="2">
        <f ca="1">SHOP商品!AF292</f>
        <v>13</v>
      </c>
      <c r="D294" s="2" t="str">
        <f ca="1">SHOP商品!AG292</f>
        <v>{91720=5}</v>
      </c>
      <c r="E294" s="2">
        <f ca="1">SHOP商品!AH292</f>
        <v>3000</v>
      </c>
      <c r="F294" s="2" t="str">
        <f ca="1">SHOP商品!AI292</f>
        <v>{100000=275}</v>
      </c>
      <c r="G294" s="1">
        <v>0</v>
      </c>
      <c r="K294" s="2" t="s">
        <v>381</v>
      </c>
      <c r="L294" s="2" t="s">
        <v>382</v>
      </c>
      <c r="M294" s="2" t="s">
        <v>382</v>
      </c>
    </row>
    <row r="295" spans="1:13" x14ac:dyDescent="0.15">
      <c r="A295" s="2">
        <f ca="1">SHOP商品!AD293</f>
        <v>404141</v>
      </c>
      <c r="B295" s="2">
        <f ca="1">SHOP商品!AE293</f>
        <v>404</v>
      </c>
      <c r="C295" s="2">
        <f ca="1">SHOP商品!AF293</f>
        <v>14</v>
      </c>
      <c r="D295" s="2" t="str">
        <f ca="1">SHOP商品!AG293</f>
        <v>{91530=5}</v>
      </c>
      <c r="E295" s="2">
        <f ca="1">SHOP商品!AH293</f>
        <v>3000</v>
      </c>
      <c r="F295" s="2" t="str">
        <f ca="1">SHOP商品!AI293</f>
        <v>{100000=225}</v>
      </c>
      <c r="G295" s="1">
        <v>0</v>
      </c>
      <c r="K295" s="2" t="s">
        <v>381</v>
      </c>
      <c r="L295" s="2" t="s">
        <v>382</v>
      </c>
      <c r="M295" s="2" t="s">
        <v>382</v>
      </c>
    </row>
    <row r="296" spans="1:13" x14ac:dyDescent="0.15">
      <c r="A296" s="2">
        <f ca="1">SHOP商品!AD294</f>
        <v>404142</v>
      </c>
      <c r="B296" s="2">
        <f ca="1">SHOP商品!AE294</f>
        <v>404</v>
      </c>
      <c r="C296" s="2">
        <f ca="1">SHOP商品!AF294</f>
        <v>14</v>
      </c>
      <c r="D296" s="2" t="str">
        <f ca="1">SHOP商品!AG294</f>
        <v>{91630=5}</v>
      </c>
      <c r="E296" s="2">
        <f ca="1">SHOP商品!AH294</f>
        <v>4000</v>
      </c>
      <c r="F296" s="2" t="str">
        <f ca="1">SHOP商品!AI294</f>
        <v>{100000=250}</v>
      </c>
      <c r="G296" s="1">
        <v>0</v>
      </c>
      <c r="K296" s="2" t="s">
        <v>381</v>
      </c>
      <c r="L296" s="2" t="s">
        <v>382</v>
      </c>
      <c r="M296" s="2" t="s">
        <v>382</v>
      </c>
    </row>
    <row r="297" spans="1:13" x14ac:dyDescent="0.15">
      <c r="A297" s="2">
        <f ca="1">SHOP商品!AD295</f>
        <v>404143</v>
      </c>
      <c r="B297" s="2">
        <f ca="1">SHOP商品!AE295</f>
        <v>404</v>
      </c>
      <c r="C297" s="2">
        <f ca="1">SHOP商品!AF295</f>
        <v>14</v>
      </c>
      <c r="D297" s="2" t="str">
        <f ca="1">SHOP商品!AG295</f>
        <v>{91730=5}</v>
      </c>
      <c r="E297" s="2">
        <f ca="1">SHOP商品!AH295</f>
        <v>3000</v>
      </c>
      <c r="F297" s="2" t="str">
        <f ca="1">SHOP商品!AI295</f>
        <v>{100000=275}</v>
      </c>
      <c r="G297" s="1">
        <v>0</v>
      </c>
      <c r="K297" s="2" t="s">
        <v>381</v>
      </c>
      <c r="L297" s="2" t="s">
        <v>382</v>
      </c>
      <c r="M297" s="2" t="s">
        <v>382</v>
      </c>
    </row>
    <row r="298" spans="1:13" x14ac:dyDescent="0.15">
      <c r="A298" s="2">
        <f ca="1">SHOP商品!AD296</f>
        <v>404151</v>
      </c>
      <c r="B298" s="2">
        <f ca="1">SHOP商品!AE296</f>
        <v>404</v>
      </c>
      <c r="C298" s="2">
        <f ca="1">SHOP商品!AF296</f>
        <v>15</v>
      </c>
      <c r="D298" s="2" t="str">
        <f ca="1">SHOP商品!AG296</f>
        <v>{91540=5}</v>
      </c>
      <c r="E298" s="2">
        <f ca="1">SHOP商品!AH296</f>
        <v>3000</v>
      </c>
      <c r="F298" s="2" t="str">
        <f ca="1">SHOP商品!AI296</f>
        <v>{100000=225}</v>
      </c>
      <c r="G298" s="1">
        <v>0</v>
      </c>
      <c r="K298" s="2" t="s">
        <v>381</v>
      </c>
      <c r="L298" s="2" t="s">
        <v>382</v>
      </c>
      <c r="M298" s="2" t="s">
        <v>382</v>
      </c>
    </row>
    <row r="299" spans="1:13" x14ac:dyDescent="0.15">
      <c r="A299" s="2">
        <f ca="1">SHOP商品!AD297</f>
        <v>404152</v>
      </c>
      <c r="B299" s="2">
        <f ca="1">SHOP商品!AE297</f>
        <v>404</v>
      </c>
      <c r="C299" s="2">
        <f ca="1">SHOP商品!AF297</f>
        <v>15</v>
      </c>
      <c r="D299" s="2" t="str">
        <f ca="1">SHOP商品!AG297</f>
        <v>{91640=5}</v>
      </c>
      <c r="E299" s="2">
        <f ca="1">SHOP商品!AH297</f>
        <v>4000</v>
      </c>
      <c r="F299" s="2" t="str">
        <f ca="1">SHOP商品!AI297</f>
        <v>{100000=250}</v>
      </c>
      <c r="G299" s="1">
        <v>0</v>
      </c>
      <c r="K299" s="2" t="s">
        <v>381</v>
      </c>
      <c r="L299" s="2" t="s">
        <v>382</v>
      </c>
      <c r="M299" s="2" t="s">
        <v>382</v>
      </c>
    </row>
    <row r="300" spans="1:13" x14ac:dyDescent="0.15">
      <c r="A300" s="2">
        <f ca="1">SHOP商品!AD298</f>
        <v>404153</v>
      </c>
      <c r="B300" s="2">
        <f ca="1">SHOP商品!AE298</f>
        <v>404</v>
      </c>
      <c r="C300" s="2">
        <f ca="1">SHOP商品!AF298</f>
        <v>15</v>
      </c>
      <c r="D300" s="2" t="str">
        <f ca="1">SHOP商品!AG298</f>
        <v>{91740=5}</v>
      </c>
      <c r="E300" s="2">
        <f ca="1">SHOP商品!AH298</f>
        <v>3000</v>
      </c>
      <c r="F300" s="2" t="str">
        <f ca="1">SHOP商品!AI298</f>
        <v>{100000=275}</v>
      </c>
      <c r="G300" s="1">
        <v>0</v>
      </c>
      <c r="K300" s="2" t="s">
        <v>381</v>
      </c>
      <c r="L300" s="2" t="s">
        <v>382</v>
      </c>
      <c r="M300" s="2" t="s">
        <v>382</v>
      </c>
    </row>
    <row r="301" spans="1:13" x14ac:dyDescent="0.15">
      <c r="A301" s="2">
        <f ca="1">SHOP商品!AD299</f>
        <v>601011</v>
      </c>
      <c r="B301" s="2">
        <f ca="1">SHOP商品!AE299</f>
        <v>601</v>
      </c>
      <c r="C301" s="2">
        <f ca="1">SHOP商品!AF299</f>
        <v>1</v>
      </c>
      <c r="D301" s="2" t="str">
        <f ca="1">SHOP商品!AG299</f>
        <v>{71150=1}</v>
      </c>
      <c r="E301" s="2">
        <f ca="1">SHOP商品!AH299</f>
        <v>10000</v>
      </c>
      <c r="F301" s="2" t="str">
        <f ca="1">SHOP商品!AI299</f>
        <v>{100000=10}</v>
      </c>
      <c r="G301" s="1">
        <v>0</v>
      </c>
      <c r="K301" s="2" t="s">
        <v>381</v>
      </c>
      <c r="L301" s="2" t="s">
        <v>382</v>
      </c>
      <c r="M301" s="2" t="s">
        <v>382</v>
      </c>
    </row>
    <row r="302" spans="1:13" x14ac:dyDescent="0.15">
      <c r="A302" s="2">
        <f ca="1">SHOP商品!AD300</f>
        <v>601021</v>
      </c>
      <c r="B302" s="2">
        <f ca="1">SHOP商品!AE300</f>
        <v>601</v>
      </c>
      <c r="C302" s="2">
        <f ca="1">SHOP商品!AF300</f>
        <v>2</v>
      </c>
      <c r="D302" s="2" t="str">
        <f ca="1">SHOP商品!AG300</f>
        <v>{971161=1}</v>
      </c>
      <c r="E302" s="2">
        <f ca="1">SHOP商品!AH300</f>
        <v>10000</v>
      </c>
      <c r="F302" s="2" t="str">
        <f ca="1">SHOP商品!AI300</f>
        <v>{100000=10}</v>
      </c>
      <c r="G302" s="1">
        <v>0</v>
      </c>
      <c r="K302" s="2" t="s">
        <v>381</v>
      </c>
      <c r="L302" s="2" t="s">
        <v>382</v>
      </c>
      <c r="M302" s="2" t="s">
        <v>382</v>
      </c>
    </row>
    <row r="303" spans="1:13" x14ac:dyDescent="0.15">
      <c r="A303" s="2">
        <f ca="1">SHOP商品!AD301</f>
        <v>601031</v>
      </c>
      <c r="B303" s="2">
        <f ca="1">SHOP商品!AE301</f>
        <v>601</v>
      </c>
      <c r="C303" s="2">
        <f ca="1">SHOP商品!AF301</f>
        <v>3</v>
      </c>
      <c r="D303" s="2" t="str">
        <f ca="1">SHOP商品!AG301</f>
        <v>{971162=1}</v>
      </c>
      <c r="E303" s="2">
        <f ca="1">SHOP商品!AH301</f>
        <v>10000</v>
      </c>
      <c r="F303" s="2" t="str">
        <f ca="1">SHOP商品!AI301</f>
        <v>{100000=10}</v>
      </c>
      <c r="G303" s="1">
        <v>0</v>
      </c>
      <c r="K303" s="2" t="s">
        <v>381</v>
      </c>
      <c r="L303" s="2" t="s">
        <v>382</v>
      </c>
      <c r="M303" s="2" t="s">
        <v>382</v>
      </c>
    </row>
    <row r="304" spans="1:13" x14ac:dyDescent="0.15">
      <c r="A304" s="2">
        <f ca="1">SHOP商品!AD302</f>
        <v>601041</v>
      </c>
      <c r="B304" s="2">
        <f ca="1">SHOP商品!AE302</f>
        <v>601</v>
      </c>
      <c r="C304" s="2">
        <f ca="1">SHOP商品!AF302</f>
        <v>4</v>
      </c>
      <c r="D304" s="2" t="str">
        <f ca="1">SHOP商品!AG302</f>
        <v>{971163=1}</v>
      </c>
      <c r="E304" s="2">
        <f ca="1">SHOP商品!AH302</f>
        <v>10000</v>
      </c>
      <c r="F304" s="2" t="str">
        <f ca="1">SHOP商品!AI302</f>
        <v>{100000=10}</v>
      </c>
      <c r="G304" s="1">
        <v>0</v>
      </c>
      <c r="K304" s="2" t="s">
        <v>381</v>
      </c>
      <c r="L304" s="2" t="s">
        <v>382</v>
      </c>
      <c r="M304" s="2" t="s">
        <v>382</v>
      </c>
    </row>
    <row r="305" spans="1:13" x14ac:dyDescent="0.15">
      <c r="A305" s="2">
        <f ca="1">SHOP商品!AD303</f>
        <v>601051</v>
      </c>
      <c r="B305" s="2">
        <f ca="1">SHOP商品!AE303</f>
        <v>601</v>
      </c>
      <c r="C305" s="2">
        <f ca="1">SHOP商品!AF303</f>
        <v>5</v>
      </c>
      <c r="D305" s="2" t="str">
        <f ca="1">SHOP商品!AG303</f>
        <v>{871161=1}</v>
      </c>
      <c r="E305" s="2">
        <f ca="1">SHOP商品!AH303</f>
        <v>10000</v>
      </c>
      <c r="F305" s="2" t="str">
        <f ca="1">SHOP商品!AI303</f>
        <v>{100000=10}</v>
      </c>
      <c r="G305" s="1">
        <v>0</v>
      </c>
      <c r="K305" s="2" t="s">
        <v>381</v>
      </c>
      <c r="L305" s="2" t="s">
        <v>382</v>
      </c>
      <c r="M305" s="2" t="s">
        <v>382</v>
      </c>
    </row>
    <row r="306" spans="1:13" x14ac:dyDescent="0.15">
      <c r="A306" s="2">
        <f ca="1">SHOP商品!AD304</f>
        <v>601061</v>
      </c>
      <c r="B306" s="2">
        <f ca="1">SHOP商品!AE304</f>
        <v>601</v>
      </c>
      <c r="C306" s="2">
        <f ca="1">SHOP商品!AF304</f>
        <v>6</v>
      </c>
      <c r="D306" s="2" t="str">
        <f ca="1">SHOP商品!AG304</f>
        <v>{871162=1}</v>
      </c>
      <c r="E306" s="2">
        <f ca="1">SHOP商品!AH304</f>
        <v>10000</v>
      </c>
      <c r="F306" s="2" t="str">
        <f ca="1">SHOP商品!AI304</f>
        <v>{100000=10}</v>
      </c>
      <c r="G306" s="1">
        <v>0</v>
      </c>
      <c r="K306" s="2" t="s">
        <v>381</v>
      </c>
      <c r="L306" s="2" t="s">
        <v>382</v>
      </c>
      <c r="M306" s="2" t="s">
        <v>382</v>
      </c>
    </row>
    <row r="307" spans="1:13" x14ac:dyDescent="0.15">
      <c r="A307" s="2">
        <f ca="1">SHOP商品!AD305</f>
        <v>601071</v>
      </c>
      <c r="B307" s="2">
        <f ca="1">SHOP商品!AE305</f>
        <v>601</v>
      </c>
      <c r="C307" s="2">
        <f ca="1">SHOP商品!AF305</f>
        <v>7</v>
      </c>
      <c r="D307" s="2" t="str">
        <f ca="1">SHOP商品!AG305</f>
        <v>{871163=1}</v>
      </c>
      <c r="E307" s="2">
        <f ca="1">SHOP商品!AH305</f>
        <v>10000</v>
      </c>
      <c r="F307" s="2" t="str">
        <f ca="1">SHOP商品!AI305</f>
        <v>{100000=10}</v>
      </c>
      <c r="G307" s="1">
        <v>0</v>
      </c>
      <c r="K307" s="2" t="s">
        <v>381</v>
      </c>
      <c r="L307" s="2" t="s">
        <v>382</v>
      </c>
      <c r="M307" s="2" t="s">
        <v>382</v>
      </c>
    </row>
    <row r="308" spans="1:13" x14ac:dyDescent="0.15">
      <c r="A308" s="2">
        <f ca="1">SHOP商品!AD306</f>
        <v>601081</v>
      </c>
      <c r="B308" s="2">
        <f ca="1">SHOP商品!AE306</f>
        <v>601</v>
      </c>
      <c r="C308" s="2">
        <f ca="1">SHOP商品!AF306</f>
        <v>8</v>
      </c>
      <c r="D308" s="2" t="str">
        <f ca="1">SHOP商品!AG306</f>
        <v>{771161=1}</v>
      </c>
      <c r="E308" s="2">
        <f ca="1">SHOP商品!AH306</f>
        <v>10000</v>
      </c>
      <c r="F308" s="2" t="str">
        <f ca="1">SHOP商品!AI306</f>
        <v>{100000=10}</v>
      </c>
      <c r="G308" s="1">
        <v>0</v>
      </c>
      <c r="K308" s="2" t="s">
        <v>381</v>
      </c>
      <c r="L308" s="2" t="s">
        <v>382</v>
      </c>
      <c r="M308" s="2" t="s">
        <v>382</v>
      </c>
    </row>
    <row r="309" spans="1:13" x14ac:dyDescent="0.15">
      <c r="A309" s="2">
        <f ca="1">SHOP商品!AD307</f>
        <v>601091</v>
      </c>
      <c r="B309" s="2">
        <f ca="1">SHOP商品!AE307</f>
        <v>601</v>
      </c>
      <c r="C309" s="2">
        <f ca="1">SHOP商品!AF307</f>
        <v>9</v>
      </c>
      <c r="D309" s="2" t="str">
        <f ca="1">SHOP商品!AG307</f>
        <v>{771162=1}</v>
      </c>
      <c r="E309" s="2">
        <f ca="1">SHOP商品!AH307</f>
        <v>10000</v>
      </c>
      <c r="F309" s="2" t="str">
        <f ca="1">SHOP商品!AI307</f>
        <v>{100000=10}</v>
      </c>
      <c r="G309" s="1">
        <v>0</v>
      </c>
      <c r="K309" s="2" t="s">
        <v>381</v>
      </c>
      <c r="L309" s="2" t="s">
        <v>382</v>
      </c>
      <c r="M309" s="2" t="s">
        <v>382</v>
      </c>
    </row>
    <row r="310" spans="1:13" x14ac:dyDescent="0.15">
      <c r="A310" s="2">
        <f ca="1">SHOP商品!AD308</f>
        <v>601101</v>
      </c>
      <c r="B310" s="2">
        <f ca="1">SHOP商品!AE308</f>
        <v>601</v>
      </c>
      <c r="C310" s="2">
        <f ca="1">SHOP商品!AF308</f>
        <v>10</v>
      </c>
      <c r="D310" s="2" t="str">
        <f ca="1">SHOP商品!AG308</f>
        <v>{771163=1}</v>
      </c>
      <c r="E310" s="2">
        <f ca="1">SHOP商品!AH308</f>
        <v>10000</v>
      </c>
      <c r="F310" s="2" t="str">
        <f ca="1">SHOP商品!AI308</f>
        <v>{100000=10}</v>
      </c>
      <c r="G310" s="1">
        <v>0</v>
      </c>
      <c r="K310" s="2" t="s">
        <v>381</v>
      </c>
      <c r="L310" s="2" t="s">
        <v>382</v>
      </c>
      <c r="M310" s="2" t="s">
        <v>382</v>
      </c>
    </row>
    <row r="311" spans="1:13" x14ac:dyDescent="0.15">
      <c r="A311" s="2">
        <f ca="1">SHOP商品!AD309</f>
        <v>601111</v>
      </c>
      <c r="B311" s="2">
        <f ca="1">SHOP商品!AE309</f>
        <v>601</v>
      </c>
      <c r="C311" s="2">
        <f ca="1">SHOP商品!AF309</f>
        <v>11</v>
      </c>
      <c r="D311" s="2" t="str">
        <f ca="1">SHOP商品!AG309</f>
        <v>{671161=1}</v>
      </c>
      <c r="E311" s="2">
        <f ca="1">SHOP商品!AH309</f>
        <v>10000</v>
      </c>
      <c r="F311" s="2" t="str">
        <f ca="1">SHOP商品!AI309</f>
        <v>{100000=10}</v>
      </c>
      <c r="G311" s="1">
        <v>0</v>
      </c>
      <c r="K311" s="2" t="s">
        <v>381</v>
      </c>
      <c r="L311" s="2" t="s">
        <v>382</v>
      </c>
      <c r="M311" s="2" t="s">
        <v>382</v>
      </c>
    </row>
    <row r="312" spans="1:13" x14ac:dyDescent="0.15">
      <c r="A312" s="2">
        <f ca="1">SHOP商品!AD310</f>
        <v>601121</v>
      </c>
      <c r="B312" s="2">
        <f ca="1">SHOP商品!AE310</f>
        <v>601</v>
      </c>
      <c r="C312" s="2">
        <f ca="1">SHOP商品!AF310</f>
        <v>12</v>
      </c>
      <c r="D312" s="2" t="str">
        <f ca="1">SHOP商品!AG310</f>
        <v>{671162=1}</v>
      </c>
      <c r="E312" s="2">
        <f ca="1">SHOP商品!AH310</f>
        <v>10000</v>
      </c>
      <c r="F312" s="2" t="str">
        <f ca="1">SHOP商品!AI310</f>
        <v>{100000=10}</v>
      </c>
      <c r="G312" s="1">
        <v>0</v>
      </c>
      <c r="K312" s="2" t="s">
        <v>381</v>
      </c>
      <c r="L312" s="2" t="s">
        <v>382</v>
      </c>
      <c r="M312" s="2" t="s">
        <v>382</v>
      </c>
    </row>
    <row r="313" spans="1:13" x14ac:dyDescent="0.15">
      <c r="A313" s="2">
        <f ca="1">SHOP商品!AD311</f>
        <v>601131</v>
      </c>
      <c r="B313" s="2">
        <f ca="1">SHOP商品!AE311</f>
        <v>601</v>
      </c>
      <c r="C313" s="2">
        <f ca="1">SHOP商品!AF311</f>
        <v>13</v>
      </c>
      <c r="D313" s="2" t="str">
        <f ca="1">SHOP商品!AG311</f>
        <v>{671163=1}</v>
      </c>
      <c r="E313" s="2">
        <f ca="1">SHOP商品!AH311</f>
        <v>10000</v>
      </c>
      <c r="F313" s="2" t="str">
        <f ca="1">SHOP商品!AI311</f>
        <v>{100000=10}</v>
      </c>
      <c r="G313" s="1">
        <v>0</v>
      </c>
      <c r="K313" s="2" t="s">
        <v>381</v>
      </c>
      <c r="L313" s="2" t="s">
        <v>382</v>
      </c>
      <c r="M313" s="2" t="s">
        <v>382</v>
      </c>
    </row>
    <row r="314" spans="1:13" x14ac:dyDescent="0.15">
      <c r="A314" s="2">
        <f ca="1">SHOP商品!AD312</f>
        <v>601141</v>
      </c>
      <c r="B314" s="2">
        <f ca="1">SHOP商品!AE312</f>
        <v>601</v>
      </c>
      <c r="C314" s="2">
        <f ca="1">SHOP商品!AF312</f>
        <v>14</v>
      </c>
      <c r="D314" s="2" t="str">
        <f ca="1">SHOP商品!AG312</f>
        <v>{571161=1}</v>
      </c>
      <c r="E314" s="2">
        <f ca="1">SHOP商品!AH312</f>
        <v>10000</v>
      </c>
      <c r="F314" s="2" t="str">
        <f ca="1">SHOP商品!AI312</f>
        <v>{100000=10}</v>
      </c>
      <c r="G314" s="1">
        <v>0</v>
      </c>
      <c r="K314" s="2" t="s">
        <v>381</v>
      </c>
      <c r="L314" s="2" t="s">
        <v>382</v>
      </c>
      <c r="M314" s="2" t="s">
        <v>382</v>
      </c>
    </row>
    <row r="315" spans="1:13" x14ac:dyDescent="0.15">
      <c r="A315" s="2">
        <f ca="1">SHOP商品!AD313</f>
        <v>601151</v>
      </c>
      <c r="B315" s="2">
        <f ca="1">SHOP商品!AE313</f>
        <v>601</v>
      </c>
      <c r="C315" s="2">
        <f ca="1">SHOP商品!AF313</f>
        <v>15</v>
      </c>
      <c r="D315" s="2" t="str">
        <f ca="1">SHOP商品!AG313</f>
        <v>{571162=1}</v>
      </c>
      <c r="E315" s="2">
        <f ca="1">SHOP商品!AH313</f>
        <v>10000</v>
      </c>
      <c r="F315" s="2" t="str">
        <f ca="1">SHOP商品!AI313</f>
        <v>{100000=10}</v>
      </c>
      <c r="G315" s="1">
        <v>0</v>
      </c>
      <c r="K315" s="2" t="s">
        <v>381</v>
      </c>
      <c r="L315" s="2" t="s">
        <v>382</v>
      </c>
      <c r="M315" s="2" t="s">
        <v>382</v>
      </c>
    </row>
    <row r="316" spans="1:13" x14ac:dyDescent="0.15">
      <c r="A316" s="2">
        <f ca="1">SHOP商品!AD314</f>
        <v>601161</v>
      </c>
      <c r="B316" s="2">
        <f ca="1">SHOP商品!AE314</f>
        <v>601</v>
      </c>
      <c r="C316" s="2">
        <f ca="1">SHOP商品!AF314</f>
        <v>16</v>
      </c>
      <c r="D316" s="2" t="str">
        <f ca="1">SHOP商品!AG314</f>
        <v>{571163=1}</v>
      </c>
      <c r="E316" s="2">
        <f ca="1">SHOP商品!AH314</f>
        <v>10000</v>
      </c>
      <c r="F316" s="2" t="str">
        <f ca="1">SHOP商品!AI314</f>
        <v>{100000=10}</v>
      </c>
      <c r="G316" s="1">
        <v>0</v>
      </c>
      <c r="K316" s="2" t="s">
        <v>381</v>
      </c>
      <c r="L316" s="2" t="s">
        <v>382</v>
      </c>
      <c r="M316" s="2" t="s">
        <v>382</v>
      </c>
    </row>
    <row r="317" spans="1:13" x14ac:dyDescent="0.15">
      <c r="A317" s="2">
        <f ca="1">SHOP商品!AD315</f>
        <v>601171</v>
      </c>
      <c r="B317" s="2">
        <f ca="1">SHOP商品!AE315</f>
        <v>601</v>
      </c>
      <c r="C317" s="2">
        <f ca="1">SHOP商品!AF315</f>
        <v>17</v>
      </c>
      <c r="D317" s="2" t="str">
        <f ca="1">SHOP商品!AG315</f>
        <v>{72150=1}</v>
      </c>
      <c r="E317" s="2">
        <f ca="1">SHOP商品!AH315</f>
        <v>10000</v>
      </c>
      <c r="F317" s="2" t="str">
        <f ca="1">SHOP商品!AI315</f>
        <v>{100000=20}</v>
      </c>
      <c r="G317" s="1">
        <v>0</v>
      </c>
      <c r="K317" s="2" t="s">
        <v>381</v>
      </c>
      <c r="L317" s="2" t="s">
        <v>382</v>
      </c>
      <c r="M317" s="2" t="s">
        <v>382</v>
      </c>
    </row>
    <row r="318" spans="1:13" x14ac:dyDescent="0.15">
      <c r="A318" s="2">
        <f ca="1">SHOP商品!AD316</f>
        <v>601181</v>
      </c>
      <c r="B318" s="2">
        <f ca="1">SHOP商品!AE316</f>
        <v>601</v>
      </c>
      <c r="C318" s="2">
        <f ca="1">SHOP商品!AF316</f>
        <v>18</v>
      </c>
      <c r="D318" s="2" t="str">
        <f ca="1">SHOP商品!AG316</f>
        <v>{972161=1}</v>
      </c>
      <c r="E318" s="2">
        <f ca="1">SHOP商品!AH316</f>
        <v>10000</v>
      </c>
      <c r="F318" s="2" t="str">
        <f ca="1">SHOP商品!AI316</f>
        <v>{100000=20}</v>
      </c>
      <c r="G318" s="1">
        <v>0</v>
      </c>
      <c r="K318" s="2" t="s">
        <v>381</v>
      </c>
      <c r="L318" s="2" t="s">
        <v>382</v>
      </c>
      <c r="M318" s="2" t="s">
        <v>382</v>
      </c>
    </row>
    <row r="319" spans="1:13" x14ac:dyDescent="0.15">
      <c r="A319" s="2">
        <f ca="1">SHOP商品!AD317</f>
        <v>601191</v>
      </c>
      <c r="B319" s="2">
        <f ca="1">SHOP商品!AE317</f>
        <v>601</v>
      </c>
      <c r="C319" s="2">
        <f ca="1">SHOP商品!AF317</f>
        <v>19</v>
      </c>
      <c r="D319" s="2" t="str">
        <f ca="1">SHOP商品!AG317</f>
        <v>{972162=1}</v>
      </c>
      <c r="E319" s="2">
        <f ca="1">SHOP商品!AH317</f>
        <v>10000</v>
      </c>
      <c r="F319" s="2" t="str">
        <f ca="1">SHOP商品!AI317</f>
        <v>{100000=20}</v>
      </c>
      <c r="G319" s="1">
        <v>0</v>
      </c>
      <c r="K319" s="2" t="s">
        <v>381</v>
      </c>
      <c r="L319" s="2" t="s">
        <v>382</v>
      </c>
      <c r="M319" s="2" t="s">
        <v>382</v>
      </c>
    </row>
    <row r="320" spans="1:13" x14ac:dyDescent="0.15">
      <c r="A320" s="2">
        <f ca="1">SHOP商品!AD318</f>
        <v>601201</v>
      </c>
      <c r="B320" s="2">
        <f ca="1">SHOP商品!AE318</f>
        <v>601</v>
      </c>
      <c r="C320" s="2">
        <f ca="1">SHOP商品!AF318</f>
        <v>20</v>
      </c>
      <c r="D320" s="2" t="str">
        <f ca="1">SHOP商品!AG318</f>
        <v>{972163=1}</v>
      </c>
      <c r="E320" s="2">
        <f ca="1">SHOP商品!AH318</f>
        <v>10000</v>
      </c>
      <c r="F320" s="2" t="str">
        <f ca="1">SHOP商品!AI318</f>
        <v>{100000=20}</v>
      </c>
      <c r="G320" s="1">
        <v>0</v>
      </c>
      <c r="K320" s="2" t="s">
        <v>381</v>
      </c>
      <c r="L320" s="2" t="s">
        <v>382</v>
      </c>
      <c r="M320" s="2" t="s">
        <v>382</v>
      </c>
    </row>
    <row r="321" spans="1:13" x14ac:dyDescent="0.15">
      <c r="A321" s="2">
        <f ca="1">SHOP商品!AD319</f>
        <v>601211</v>
      </c>
      <c r="B321" s="2">
        <f ca="1">SHOP商品!AE319</f>
        <v>601</v>
      </c>
      <c r="C321" s="2">
        <f ca="1">SHOP商品!AF319</f>
        <v>21</v>
      </c>
      <c r="D321" s="2" t="str">
        <f ca="1">SHOP商品!AG319</f>
        <v>{872161=1}</v>
      </c>
      <c r="E321" s="2">
        <f ca="1">SHOP商品!AH319</f>
        <v>10000</v>
      </c>
      <c r="F321" s="2" t="str">
        <f ca="1">SHOP商品!AI319</f>
        <v>{100000=20}</v>
      </c>
      <c r="G321" s="1">
        <v>0</v>
      </c>
      <c r="K321" s="2" t="s">
        <v>381</v>
      </c>
      <c r="L321" s="2" t="s">
        <v>382</v>
      </c>
      <c r="M321" s="2" t="s">
        <v>382</v>
      </c>
    </row>
    <row r="322" spans="1:13" x14ac:dyDescent="0.15">
      <c r="A322" s="2">
        <f ca="1">SHOP商品!AD320</f>
        <v>601221</v>
      </c>
      <c r="B322" s="2">
        <f ca="1">SHOP商品!AE320</f>
        <v>601</v>
      </c>
      <c r="C322" s="2">
        <f ca="1">SHOP商品!AF320</f>
        <v>22</v>
      </c>
      <c r="D322" s="2" t="str">
        <f ca="1">SHOP商品!AG320</f>
        <v>{872162=1}</v>
      </c>
      <c r="E322" s="2">
        <f ca="1">SHOP商品!AH320</f>
        <v>10000</v>
      </c>
      <c r="F322" s="2" t="str">
        <f ca="1">SHOP商品!AI320</f>
        <v>{100000=20}</v>
      </c>
      <c r="G322" s="1">
        <v>0</v>
      </c>
      <c r="K322" s="2" t="s">
        <v>381</v>
      </c>
      <c r="L322" s="2" t="s">
        <v>382</v>
      </c>
      <c r="M322" s="2" t="s">
        <v>382</v>
      </c>
    </row>
    <row r="323" spans="1:13" x14ac:dyDescent="0.15">
      <c r="A323" s="2">
        <f ca="1">SHOP商品!AD321</f>
        <v>601231</v>
      </c>
      <c r="B323" s="2">
        <f ca="1">SHOP商品!AE321</f>
        <v>601</v>
      </c>
      <c r="C323" s="2">
        <f ca="1">SHOP商品!AF321</f>
        <v>23</v>
      </c>
      <c r="D323" s="2" t="str">
        <f ca="1">SHOP商品!AG321</f>
        <v>{872163=1}</v>
      </c>
      <c r="E323" s="2">
        <f ca="1">SHOP商品!AH321</f>
        <v>10000</v>
      </c>
      <c r="F323" s="2" t="str">
        <f ca="1">SHOP商品!AI321</f>
        <v>{100000=20}</v>
      </c>
      <c r="G323" s="1">
        <v>0</v>
      </c>
      <c r="K323" s="2" t="s">
        <v>381</v>
      </c>
      <c r="L323" s="2" t="s">
        <v>382</v>
      </c>
      <c r="M323" s="2" t="s">
        <v>382</v>
      </c>
    </row>
    <row r="324" spans="1:13" x14ac:dyDescent="0.15">
      <c r="A324" s="2">
        <f ca="1">SHOP商品!AD322</f>
        <v>601241</v>
      </c>
      <c r="B324" s="2">
        <f ca="1">SHOP商品!AE322</f>
        <v>601</v>
      </c>
      <c r="C324" s="2">
        <f ca="1">SHOP商品!AF322</f>
        <v>24</v>
      </c>
      <c r="D324" s="2" t="str">
        <f ca="1">SHOP商品!AG322</f>
        <v>{772161=1}</v>
      </c>
      <c r="E324" s="2">
        <f ca="1">SHOP商品!AH322</f>
        <v>10000</v>
      </c>
      <c r="F324" s="2" t="str">
        <f ca="1">SHOP商品!AI322</f>
        <v>{100000=20}</v>
      </c>
      <c r="G324" s="1">
        <v>0</v>
      </c>
      <c r="K324" s="2" t="s">
        <v>381</v>
      </c>
      <c r="L324" s="2" t="s">
        <v>382</v>
      </c>
      <c r="M324" s="2" t="s">
        <v>382</v>
      </c>
    </row>
    <row r="325" spans="1:13" x14ac:dyDescent="0.15">
      <c r="A325" s="2">
        <f ca="1">SHOP商品!AD323</f>
        <v>601251</v>
      </c>
      <c r="B325" s="2">
        <f ca="1">SHOP商品!AE323</f>
        <v>601</v>
      </c>
      <c r="C325" s="2">
        <f ca="1">SHOP商品!AF323</f>
        <v>25</v>
      </c>
      <c r="D325" s="2" t="str">
        <f ca="1">SHOP商品!AG323</f>
        <v>{772162=1}</v>
      </c>
      <c r="E325" s="2">
        <f ca="1">SHOP商品!AH323</f>
        <v>10000</v>
      </c>
      <c r="F325" s="2" t="str">
        <f ca="1">SHOP商品!AI323</f>
        <v>{100000=20}</v>
      </c>
      <c r="G325" s="1">
        <v>0</v>
      </c>
      <c r="K325" s="2" t="s">
        <v>381</v>
      </c>
      <c r="L325" s="2" t="s">
        <v>382</v>
      </c>
      <c r="M325" s="2" t="s">
        <v>382</v>
      </c>
    </row>
    <row r="326" spans="1:13" x14ac:dyDescent="0.15">
      <c r="A326" s="2">
        <f ca="1">SHOP商品!AD324</f>
        <v>601261</v>
      </c>
      <c r="B326" s="2">
        <f ca="1">SHOP商品!AE324</f>
        <v>601</v>
      </c>
      <c r="C326" s="2">
        <f ca="1">SHOP商品!AF324</f>
        <v>26</v>
      </c>
      <c r="D326" s="2" t="str">
        <f ca="1">SHOP商品!AG324</f>
        <v>{772163=1}</v>
      </c>
      <c r="E326" s="2">
        <f ca="1">SHOP商品!AH324</f>
        <v>10000</v>
      </c>
      <c r="F326" s="2" t="str">
        <f ca="1">SHOP商品!AI324</f>
        <v>{100000=20}</v>
      </c>
      <c r="G326" s="1">
        <v>0</v>
      </c>
      <c r="K326" s="2" t="s">
        <v>381</v>
      </c>
      <c r="L326" s="2" t="s">
        <v>382</v>
      </c>
      <c r="M326" s="2" t="s">
        <v>382</v>
      </c>
    </row>
    <row r="327" spans="1:13" x14ac:dyDescent="0.15">
      <c r="A327" s="2">
        <f ca="1">SHOP商品!AD325</f>
        <v>601271</v>
      </c>
      <c r="B327" s="2">
        <f ca="1">SHOP商品!AE325</f>
        <v>601</v>
      </c>
      <c r="C327" s="2">
        <f ca="1">SHOP商品!AF325</f>
        <v>27</v>
      </c>
      <c r="D327" s="2" t="str">
        <f ca="1">SHOP商品!AG325</f>
        <v>{672161=1}</v>
      </c>
      <c r="E327" s="2">
        <f ca="1">SHOP商品!AH325</f>
        <v>10000</v>
      </c>
      <c r="F327" s="2" t="str">
        <f ca="1">SHOP商品!AI325</f>
        <v>{100000=20}</v>
      </c>
      <c r="G327" s="1">
        <v>0</v>
      </c>
      <c r="K327" s="2" t="s">
        <v>381</v>
      </c>
      <c r="L327" s="2" t="s">
        <v>382</v>
      </c>
      <c r="M327" s="2" t="s">
        <v>382</v>
      </c>
    </row>
    <row r="328" spans="1:13" x14ac:dyDescent="0.15">
      <c r="A328" s="2">
        <f ca="1">SHOP商品!AD326</f>
        <v>601281</v>
      </c>
      <c r="B328" s="2">
        <f ca="1">SHOP商品!AE326</f>
        <v>601</v>
      </c>
      <c r="C328" s="2">
        <f ca="1">SHOP商品!AF326</f>
        <v>28</v>
      </c>
      <c r="D328" s="2" t="str">
        <f ca="1">SHOP商品!AG326</f>
        <v>{672162=1}</v>
      </c>
      <c r="E328" s="2">
        <f ca="1">SHOP商品!AH326</f>
        <v>10000</v>
      </c>
      <c r="F328" s="2" t="str">
        <f ca="1">SHOP商品!AI326</f>
        <v>{100000=20}</v>
      </c>
      <c r="G328" s="1">
        <v>0</v>
      </c>
      <c r="K328" s="2" t="s">
        <v>381</v>
      </c>
      <c r="L328" s="2" t="s">
        <v>382</v>
      </c>
      <c r="M328" s="2" t="s">
        <v>382</v>
      </c>
    </row>
    <row r="329" spans="1:13" x14ac:dyDescent="0.15">
      <c r="A329" s="2">
        <f ca="1">SHOP商品!AD327</f>
        <v>601291</v>
      </c>
      <c r="B329" s="2">
        <f ca="1">SHOP商品!AE327</f>
        <v>601</v>
      </c>
      <c r="C329" s="2">
        <f ca="1">SHOP商品!AF327</f>
        <v>29</v>
      </c>
      <c r="D329" s="2" t="str">
        <f ca="1">SHOP商品!AG327</f>
        <v>{672163=1}</v>
      </c>
      <c r="E329" s="2">
        <f ca="1">SHOP商品!AH327</f>
        <v>10000</v>
      </c>
      <c r="F329" s="2" t="str">
        <f ca="1">SHOP商品!AI327</f>
        <v>{100000=20}</v>
      </c>
      <c r="G329" s="1">
        <v>0</v>
      </c>
      <c r="K329" s="2" t="s">
        <v>381</v>
      </c>
      <c r="L329" s="2" t="s">
        <v>382</v>
      </c>
      <c r="M329" s="2" t="s">
        <v>382</v>
      </c>
    </row>
    <row r="330" spans="1:13" x14ac:dyDescent="0.15">
      <c r="A330" s="2">
        <f ca="1">SHOP商品!AD328</f>
        <v>601301</v>
      </c>
      <c r="B330" s="2">
        <f ca="1">SHOP商品!AE328</f>
        <v>601</v>
      </c>
      <c r="C330" s="2">
        <f ca="1">SHOP商品!AF328</f>
        <v>30</v>
      </c>
      <c r="D330" s="2" t="str">
        <f ca="1">SHOP商品!AG328</f>
        <v>{572161=1}</v>
      </c>
      <c r="E330" s="2">
        <f ca="1">SHOP商品!AH328</f>
        <v>10000</v>
      </c>
      <c r="F330" s="2" t="str">
        <f ca="1">SHOP商品!AI328</f>
        <v>{100000=20}</v>
      </c>
      <c r="G330" s="1">
        <v>0</v>
      </c>
      <c r="K330" s="2" t="s">
        <v>381</v>
      </c>
      <c r="L330" s="2" t="s">
        <v>382</v>
      </c>
      <c r="M330" s="2" t="s">
        <v>382</v>
      </c>
    </row>
    <row r="331" spans="1:13" x14ac:dyDescent="0.15">
      <c r="A331" s="2">
        <f ca="1">SHOP商品!AD329</f>
        <v>601311</v>
      </c>
      <c r="B331" s="2">
        <f ca="1">SHOP商品!AE329</f>
        <v>601</v>
      </c>
      <c r="C331" s="2">
        <f ca="1">SHOP商品!AF329</f>
        <v>31</v>
      </c>
      <c r="D331" s="2" t="str">
        <f ca="1">SHOP商品!AG329</f>
        <v>{572162=1}</v>
      </c>
      <c r="E331" s="2">
        <f ca="1">SHOP商品!AH329</f>
        <v>10000</v>
      </c>
      <c r="F331" s="2" t="str">
        <f ca="1">SHOP商品!AI329</f>
        <v>{100000=20}</v>
      </c>
      <c r="G331" s="1">
        <v>0</v>
      </c>
      <c r="K331" s="2" t="s">
        <v>381</v>
      </c>
      <c r="L331" s="2" t="s">
        <v>382</v>
      </c>
      <c r="M331" s="2" t="s">
        <v>382</v>
      </c>
    </row>
    <row r="332" spans="1:13" x14ac:dyDescent="0.15">
      <c r="A332" s="2">
        <f ca="1">SHOP商品!AD330</f>
        <v>601321</v>
      </c>
      <c r="B332" s="2">
        <f ca="1">SHOP商品!AE330</f>
        <v>601</v>
      </c>
      <c r="C332" s="2">
        <f ca="1">SHOP商品!AF330</f>
        <v>32</v>
      </c>
      <c r="D332" s="2" t="str">
        <f ca="1">SHOP商品!AG330</f>
        <v>{572163=1}</v>
      </c>
      <c r="E332" s="2">
        <f ca="1">SHOP商品!AH330</f>
        <v>10000</v>
      </c>
      <c r="F332" s="2" t="str">
        <f ca="1">SHOP商品!AI330</f>
        <v>{100000=20}</v>
      </c>
      <c r="G332" s="1">
        <v>0</v>
      </c>
      <c r="K332" s="2" t="s">
        <v>381</v>
      </c>
      <c r="L332" s="2" t="s">
        <v>382</v>
      </c>
      <c r="M332" s="2" t="s">
        <v>382</v>
      </c>
    </row>
    <row r="333" spans="1:13" x14ac:dyDescent="0.15">
      <c r="A333" s="2">
        <f ca="1">SHOP商品!AD331</f>
        <v>701011</v>
      </c>
      <c r="B333" s="2">
        <f ca="1">SHOP商品!AE331</f>
        <v>701</v>
      </c>
      <c r="C333" s="2">
        <f ca="1">SHOP商品!AF331</f>
        <v>1</v>
      </c>
      <c r="D333" s="2" t="str">
        <f ca="1">SHOP商品!AG331</f>
        <v>{82110=5}</v>
      </c>
      <c r="E333" s="2">
        <f ca="1">SHOP商品!AH331</f>
        <v>10000</v>
      </c>
      <c r="F333" s="2" t="str">
        <f ca="1">SHOP商品!AI331</f>
        <v>{100000=20}</v>
      </c>
      <c r="G333" s="1">
        <v>0</v>
      </c>
      <c r="K333" s="2" t="s">
        <v>381</v>
      </c>
      <c r="L333" s="2" t="s">
        <v>382</v>
      </c>
      <c r="M333" s="2" t="s">
        <v>382</v>
      </c>
    </row>
    <row r="334" spans="1:13" x14ac:dyDescent="0.15">
      <c r="A334" s="2">
        <f ca="1">SHOP商品!AD332</f>
        <v>701021</v>
      </c>
      <c r="B334" s="2">
        <f ca="1">SHOP商品!AE332</f>
        <v>701</v>
      </c>
      <c r="C334" s="2">
        <f ca="1">SHOP商品!AF332</f>
        <v>2</v>
      </c>
      <c r="D334" s="2" t="str">
        <f ca="1">SHOP商品!AG332</f>
        <v>{92320=5}</v>
      </c>
      <c r="E334" s="2">
        <f ca="1">SHOP商品!AH332</f>
        <v>5000</v>
      </c>
      <c r="F334" s="2" t="str">
        <f ca="1">SHOP商品!AI332</f>
        <v>{100000=20}</v>
      </c>
      <c r="G334" s="1">
        <v>0</v>
      </c>
      <c r="K334" s="2" t="s">
        <v>381</v>
      </c>
      <c r="L334" s="2" t="s">
        <v>382</v>
      </c>
      <c r="M334" s="2" t="s">
        <v>382</v>
      </c>
    </row>
    <row r="335" spans="1:13" x14ac:dyDescent="0.15">
      <c r="A335" s="2">
        <f ca="1">SHOP商品!AD333</f>
        <v>701022</v>
      </c>
      <c r="B335" s="2">
        <f ca="1">SHOP商品!AE333</f>
        <v>701</v>
      </c>
      <c r="C335" s="2">
        <f ca="1">SHOP商品!AF333</f>
        <v>2</v>
      </c>
      <c r="D335" s="2" t="str">
        <f ca="1">SHOP商品!AG333</f>
        <v>{92420=5}</v>
      </c>
      <c r="E335" s="2">
        <f ca="1">SHOP商品!AH333</f>
        <v>5000</v>
      </c>
      <c r="F335" s="2" t="str">
        <f ca="1">SHOP商品!AI333</f>
        <v>{100000=20}</v>
      </c>
      <c r="G335" s="1">
        <v>0</v>
      </c>
      <c r="K335" s="2" t="s">
        <v>381</v>
      </c>
      <c r="L335" s="2" t="s">
        <v>382</v>
      </c>
      <c r="M335" s="2" t="s">
        <v>382</v>
      </c>
    </row>
    <row r="336" spans="1:13" x14ac:dyDescent="0.15">
      <c r="A336" s="2">
        <f ca="1">SHOP商品!AD334</f>
        <v>701031</v>
      </c>
      <c r="B336" s="2">
        <f ca="1">SHOP商品!AE334</f>
        <v>701</v>
      </c>
      <c r="C336" s="2">
        <f ca="1">SHOP商品!AF334</f>
        <v>3</v>
      </c>
      <c r="D336" s="2" t="str">
        <f ca="1">SHOP商品!AG334</f>
        <v>{92330=5}</v>
      </c>
      <c r="E336" s="2">
        <f ca="1">SHOP商品!AH334</f>
        <v>5000</v>
      </c>
      <c r="F336" s="2" t="str">
        <f ca="1">SHOP商品!AI334</f>
        <v>{100000=20}</v>
      </c>
      <c r="G336" s="1">
        <v>0</v>
      </c>
      <c r="K336" s="2" t="s">
        <v>381</v>
      </c>
      <c r="L336" s="2" t="s">
        <v>382</v>
      </c>
      <c r="M336" s="2" t="s">
        <v>382</v>
      </c>
    </row>
    <row r="337" spans="1:13" x14ac:dyDescent="0.15">
      <c r="A337" s="2">
        <f ca="1">SHOP商品!AD335</f>
        <v>701032</v>
      </c>
      <c r="B337" s="2">
        <f ca="1">SHOP商品!AE335</f>
        <v>701</v>
      </c>
      <c r="C337" s="2">
        <f ca="1">SHOP商品!AF335</f>
        <v>3</v>
      </c>
      <c r="D337" s="2" t="str">
        <f ca="1">SHOP商品!AG335</f>
        <v>{92430=5}</v>
      </c>
      <c r="E337" s="2">
        <f ca="1">SHOP商品!AH335</f>
        <v>5000</v>
      </c>
      <c r="F337" s="2" t="str">
        <f ca="1">SHOP商品!AI335</f>
        <v>{100000=20}</v>
      </c>
      <c r="G337" s="1">
        <v>0</v>
      </c>
      <c r="K337" s="2" t="s">
        <v>381</v>
      </c>
      <c r="L337" s="2" t="s">
        <v>382</v>
      </c>
      <c r="M337" s="2" t="s">
        <v>382</v>
      </c>
    </row>
    <row r="338" spans="1:13" x14ac:dyDescent="0.15">
      <c r="A338" s="2">
        <f ca="1">SHOP商品!AD336</f>
        <v>701041</v>
      </c>
      <c r="B338" s="2">
        <f ca="1">SHOP商品!AE336</f>
        <v>701</v>
      </c>
      <c r="C338" s="2">
        <f ca="1">SHOP商品!AF336</f>
        <v>4</v>
      </c>
      <c r="D338" s="2" t="str">
        <f ca="1">SHOP商品!AG336</f>
        <v>{92340=5}</v>
      </c>
      <c r="E338" s="2">
        <f ca="1">SHOP商品!AH336</f>
        <v>5000</v>
      </c>
      <c r="F338" s="2" t="str">
        <f ca="1">SHOP商品!AI336</f>
        <v>{100000=20}</v>
      </c>
      <c r="G338" s="1">
        <v>0</v>
      </c>
      <c r="K338" s="2" t="s">
        <v>381</v>
      </c>
      <c r="L338" s="2" t="s">
        <v>382</v>
      </c>
      <c r="M338" s="2" t="s">
        <v>382</v>
      </c>
    </row>
    <row r="339" spans="1:13" x14ac:dyDescent="0.15">
      <c r="A339" s="2">
        <f ca="1">SHOP商品!AD337</f>
        <v>701042</v>
      </c>
      <c r="B339" s="2">
        <f ca="1">SHOP商品!AE337</f>
        <v>701</v>
      </c>
      <c r="C339" s="2">
        <f ca="1">SHOP商品!AF337</f>
        <v>4</v>
      </c>
      <c r="D339" s="2" t="str">
        <f ca="1">SHOP商品!AG337</f>
        <v>{92440=5}</v>
      </c>
      <c r="E339" s="2">
        <f ca="1">SHOP商品!AH337</f>
        <v>5000</v>
      </c>
      <c r="F339" s="2" t="str">
        <f ca="1">SHOP商品!AI337</f>
        <v>{100000=20}</v>
      </c>
      <c r="G339" s="1">
        <v>0</v>
      </c>
      <c r="K339" s="2" t="s">
        <v>381</v>
      </c>
      <c r="L339" s="2" t="s">
        <v>382</v>
      </c>
      <c r="M339" s="2" t="s">
        <v>382</v>
      </c>
    </row>
    <row r="340" spans="1:13" x14ac:dyDescent="0.15">
      <c r="A340" s="2">
        <f ca="1">SHOP商品!AD338</f>
        <v>701051</v>
      </c>
      <c r="B340" s="2">
        <f ca="1">SHOP商品!AE338</f>
        <v>701</v>
      </c>
      <c r="C340" s="2">
        <f ca="1">SHOP商品!AF338</f>
        <v>5</v>
      </c>
      <c r="D340" s="2" t="str">
        <f ca="1">SHOP商品!AG338</f>
        <v>{92520=5}</v>
      </c>
      <c r="E340" s="2">
        <f ca="1">SHOP商品!AH338</f>
        <v>5000</v>
      </c>
      <c r="F340" s="2" t="str">
        <f ca="1">SHOP商品!AI338</f>
        <v>{100000=20}</v>
      </c>
      <c r="G340" s="1">
        <v>0</v>
      </c>
      <c r="K340" s="2" t="s">
        <v>381</v>
      </c>
      <c r="L340" s="2" t="s">
        <v>382</v>
      </c>
      <c r="M340" s="2" t="s">
        <v>382</v>
      </c>
    </row>
    <row r="341" spans="1:13" x14ac:dyDescent="0.15">
      <c r="A341" s="2">
        <f ca="1">SHOP商品!AD339</f>
        <v>701052</v>
      </c>
      <c r="B341" s="2">
        <f ca="1">SHOP商品!AE339</f>
        <v>701</v>
      </c>
      <c r="C341" s="2">
        <f ca="1">SHOP商品!AF339</f>
        <v>5</v>
      </c>
      <c r="D341" s="2" t="str">
        <f ca="1">SHOP商品!AG339</f>
        <v>{92620=5}</v>
      </c>
      <c r="E341" s="2">
        <f ca="1">SHOP商品!AH339</f>
        <v>5000</v>
      </c>
      <c r="F341" s="2" t="str">
        <f ca="1">SHOP商品!AI339</f>
        <v>{100000=20}</v>
      </c>
      <c r="G341" s="1">
        <v>0</v>
      </c>
      <c r="K341" s="2" t="s">
        <v>381</v>
      </c>
      <c r="L341" s="2" t="s">
        <v>382</v>
      </c>
      <c r="M341" s="2" t="s">
        <v>382</v>
      </c>
    </row>
    <row r="342" spans="1:13" x14ac:dyDescent="0.15">
      <c r="A342" s="2">
        <f ca="1">SHOP商品!AD340</f>
        <v>701061</v>
      </c>
      <c r="B342" s="2">
        <f ca="1">SHOP商品!AE340</f>
        <v>701</v>
      </c>
      <c r="C342" s="2">
        <f ca="1">SHOP商品!AF340</f>
        <v>6</v>
      </c>
      <c r="D342" s="2" t="str">
        <f ca="1">SHOP商品!AG340</f>
        <v>{92530=5}</v>
      </c>
      <c r="E342" s="2">
        <f ca="1">SHOP商品!AH340</f>
        <v>5000</v>
      </c>
      <c r="F342" s="2" t="str">
        <f ca="1">SHOP商品!AI340</f>
        <v>{100000=20}</v>
      </c>
      <c r="G342" s="1">
        <v>0</v>
      </c>
      <c r="K342" s="2" t="s">
        <v>381</v>
      </c>
      <c r="L342" s="2" t="s">
        <v>382</v>
      </c>
      <c r="M342" s="2" t="s">
        <v>382</v>
      </c>
    </row>
    <row r="343" spans="1:13" x14ac:dyDescent="0.15">
      <c r="A343" s="2">
        <f ca="1">SHOP商品!AD341</f>
        <v>701062</v>
      </c>
      <c r="B343" s="2">
        <f ca="1">SHOP商品!AE341</f>
        <v>701</v>
      </c>
      <c r="C343" s="2">
        <f ca="1">SHOP商品!AF341</f>
        <v>6</v>
      </c>
      <c r="D343" s="2" t="str">
        <f ca="1">SHOP商品!AG341</f>
        <v>{92630=5}</v>
      </c>
      <c r="E343" s="2">
        <f ca="1">SHOP商品!AH341</f>
        <v>5000</v>
      </c>
      <c r="F343" s="2" t="str">
        <f ca="1">SHOP商品!AI341</f>
        <v>{100000=20}</v>
      </c>
      <c r="G343" s="1">
        <v>0</v>
      </c>
      <c r="K343" s="2" t="s">
        <v>381</v>
      </c>
      <c r="L343" s="2" t="s">
        <v>382</v>
      </c>
      <c r="M343" s="2" t="s">
        <v>382</v>
      </c>
    </row>
    <row r="344" spans="1:13" x14ac:dyDescent="0.15">
      <c r="A344" s="2">
        <f ca="1">SHOP商品!AD342</f>
        <v>701071</v>
      </c>
      <c r="B344" s="2">
        <f ca="1">SHOP商品!AE342</f>
        <v>701</v>
      </c>
      <c r="C344" s="2">
        <f ca="1">SHOP商品!AF342</f>
        <v>7</v>
      </c>
      <c r="D344" s="2" t="str">
        <f ca="1">SHOP商品!AG342</f>
        <v>{92540=5}</v>
      </c>
      <c r="E344" s="2">
        <f ca="1">SHOP商品!AH342</f>
        <v>5000</v>
      </c>
      <c r="F344" s="2" t="str">
        <f ca="1">SHOP商品!AI342</f>
        <v>{100000=20}</v>
      </c>
      <c r="G344" s="1">
        <v>0</v>
      </c>
      <c r="K344" s="2" t="s">
        <v>381</v>
      </c>
      <c r="L344" s="2" t="s">
        <v>382</v>
      </c>
      <c r="M344" s="2" t="s">
        <v>382</v>
      </c>
    </row>
    <row r="345" spans="1:13" x14ac:dyDescent="0.15">
      <c r="A345" s="2">
        <f ca="1">SHOP商品!AD343</f>
        <v>701072</v>
      </c>
      <c r="B345" s="2">
        <f ca="1">SHOP商品!AE343</f>
        <v>701</v>
      </c>
      <c r="C345" s="2">
        <f ca="1">SHOP商品!AF343</f>
        <v>7</v>
      </c>
      <c r="D345" s="2" t="str">
        <f ca="1">SHOP商品!AG343</f>
        <v>{92640=5}</v>
      </c>
      <c r="E345" s="2">
        <f ca="1">SHOP商品!AH343</f>
        <v>5000</v>
      </c>
      <c r="F345" s="2" t="str">
        <f ca="1">SHOP商品!AI343</f>
        <v>{100000=20}</v>
      </c>
      <c r="G345" s="1">
        <v>0</v>
      </c>
      <c r="K345" s="2" t="s">
        <v>381</v>
      </c>
      <c r="L345" s="2" t="s">
        <v>382</v>
      </c>
      <c r="M345" s="2" t="s">
        <v>382</v>
      </c>
    </row>
    <row r="346" spans="1:13" x14ac:dyDescent="0.15">
      <c r="A346" s="2">
        <f ca="1">SHOP商品!AD344</f>
        <v>701081</v>
      </c>
      <c r="B346" s="2">
        <f ca="1">SHOP商品!AE344</f>
        <v>701</v>
      </c>
      <c r="C346" s="2">
        <f ca="1">SHOP商品!AF344</f>
        <v>8</v>
      </c>
      <c r="D346" s="2" t="str">
        <f ca="1">SHOP商品!AG344</f>
        <v>{81110=5}</v>
      </c>
      <c r="E346" s="2">
        <f ca="1">SHOP商品!AH344</f>
        <v>10000</v>
      </c>
      <c r="F346" s="2" t="str">
        <f ca="1">SHOP商品!AI344</f>
        <v>{100000=20}</v>
      </c>
      <c r="G346" s="1">
        <v>0</v>
      </c>
      <c r="K346" s="2" t="s">
        <v>381</v>
      </c>
      <c r="L346" s="2" t="s">
        <v>382</v>
      </c>
      <c r="M346" s="2" t="s">
        <v>382</v>
      </c>
    </row>
    <row r="347" spans="1:13" x14ac:dyDescent="0.15">
      <c r="A347" s="2">
        <f ca="1">SHOP商品!AD345</f>
        <v>701091</v>
      </c>
      <c r="B347" s="2">
        <f ca="1">SHOP商品!AE345</f>
        <v>701</v>
      </c>
      <c r="C347" s="2">
        <f ca="1">SHOP商品!AF345</f>
        <v>9</v>
      </c>
      <c r="D347" s="2" t="str">
        <f ca="1">SHOP商品!AG345</f>
        <v>{91320=5}</v>
      </c>
      <c r="E347" s="2">
        <f ca="1">SHOP商品!AH345</f>
        <v>5000</v>
      </c>
      <c r="F347" s="2" t="str">
        <f ca="1">SHOP商品!AI345</f>
        <v>{100000=20}</v>
      </c>
      <c r="G347" s="1">
        <v>0</v>
      </c>
      <c r="K347" s="2" t="s">
        <v>381</v>
      </c>
      <c r="L347" s="2" t="s">
        <v>382</v>
      </c>
      <c r="M347" s="2" t="s">
        <v>382</v>
      </c>
    </row>
    <row r="348" spans="1:13" x14ac:dyDescent="0.15">
      <c r="A348" s="2">
        <f ca="1">SHOP商品!AD346</f>
        <v>701092</v>
      </c>
      <c r="B348" s="2">
        <f ca="1">SHOP商品!AE346</f>
        <v>701</v>
      </c>
      <c r="C348" s="2">
        <f ca="1">SHOP商品!AF346</f>
        <v>9</v>
      </c>
      <c r="D348" s="2" t="str">
        <f ca="1">SHOP商品!AG346</f>
        <v>{91420=5}</v>
      </c>
      <c r="E348" s="2">
        <f ca="1">SHOP商品!AH346</f>
        <v>5000</v>
      </c>
      <c r="F348" s="2" t="str">
        <f ca="1">SHOP商品!AI346</f>
        <v>{100000=20}</v>
      </c>
      <c r="G348" s="1">
        <v>0</v>
      </c>
      <c r="K348" s="2" t="s">
        <v>381</v>
      </c>
      <c r="L348" s="2" t="s">
        <v>382</v>
      </c>
      <c r="M348" s="2" t="s">
        <v>382</v>
      </c>
    </row>
    <row r="349" spans="1:13" x14ac:dyDescent="0.15">
      <c r="A349" s="2">
        <f ca="1">SHOP商品!AD347</f>
        <v>701101</v>
      </c>
      <c r="B349" s="2">
        <f ca="1">SHOP商品!AE347</f>
        <v>701</v>
      </c>
      <c r="C349" s="2">
        <f ca="1">SHOP商品!AF347</f>
        <v>10</v>
      </c>
      <c r="D349" s="2" t="str">
        <f ca="1">SHOP商品!AG347</f>
        <v>{91320=5}</v>
      </c>
      <c r="E349" s="2">
        <f ca="1">SHOP商品!AH347</f>
        <v>5000</v>
      </c>
      <c r="F349" s="2" t="str">
        <f ca="1">SHOP商品!AI347</f>
        <v>{100000=20}</v>
      </c>
      <c r="G349" s="1">
        <v>0</v>
      </c>
      <c r="K349" s="2" t="s">
        <v>381</v>
      </c>
      <c r="L349" s="2" t="s">
        <v>382</v>
      </c>
      <c r="M349" s="2" t="s">
        <v>382</v>
      </c>
    </row>
    <row r="350" spans="1:13" x14ac:dyDescent="0.15">
      <c r="A350" s="2">
        <f ca="1">SHOP商品!AD348</f>
        <v>701102</v>
      </c>
      <c r="B350" s="2">
        <f ca="1">SHOP商品!AE348</f>
        <v>701</v>
      </c>
      <c r="C350" s="2">
        <f ca="1">SHOP商品!AF348</f>
        <v>10</v>
      </c>
      <c r="D350" s="2" t="str">
        <f ca="1">SHOP商品!AG348</f>
        <v>{91420=5}</v>
      </c>
      <c r="E350" s="2">
        <f ca="1">SHOP商品!AH348</f>
        <v>5000</v>
      </c>
      <c r="F350" s="2" t="str">
        <f ca="1">SHOP商品!AI348</f>
        <v>{100000=20}</v>
      </c>
      <c r="G350" s="1">
        <v>0</v>
      </c>
      <c r="K350" s="2" t="s">
        <v>381</v>
      </c>
      <c r="L350" s="2" t="s">
        <v>382</v>
      </c>
      <c r="M350" s="2" t="s">
        <v>382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K36"/>
  <sheetViews>
    <sheetView workbookViewId="0">
      <selection activeCell="R7" sqref="R7"/>
    </sheetView>
  </sheetViews>
  <sheetFormatPr defaultRowHeight="13.5" x14ac:dyDescent="0.15"/>
  <cols>
    <col min="1" max="1" width="9" style="2" customWidth="1"/>
    <col min="2" max="3" width="10.5" style="2" bestFit="1" customWidth="1"/>
    <col min="4" max="4" width="11.625" style="2" bestFit="1" customWidth="1"/>
    <col min="5" max="5" width="15.75" style="2" bestFit="1" customWidth="1"/>
    <col min="6" max="6" width="12.75" style="2" bestFit="1" customWidth="1"/>
    <col min="7" max="7" width="11.625" style="2" bestFit="1" customWidth="1"/>
    <col min="8" max="8" width="14.5" style="2" bestFit="1" customWidth="1"/>
    <col min="9" max="9" width="12.75" style="2" bestFit="1" customWidth="1"/>
    <col min="10" max="10" width="11.625" style="2" bestFit="1" customWidth="1"/>
    <col min="11" max="11" width="6.25" style="2" bestFit="1" customWidth="1"/>
    <col min="12" max="16384" width="9" style="2"/>
  </cols>
  <sheetData>
    <row r="1" spans="1:11" x14ac:dyDescent="0.15">
      <c r="A1" s="30" t="s">
        <v>68</v>
      </c>
      <c r="B1" s="30" t="s">
        <v>383</v>
      </c>
      <c r="C1" s="30" t="s">
        <v>384</v>
      </c>
      <c r="D1" s="30" t="s">
        <v>385</v>
      </c>
      <c r="E1" s="30" t="s">
        <v>386</v>
      </c>
      <c r="F1" s="30" t="s">
        <v>387</v>
      </c>
      <c r="G1" s="30" t="s">
        <v>388</v>
      </c>
      <c r="H1" s="30" t="s">
        <v>389</v>
      </c>
      <c r="I1" s="30" t="s">
        <v>390</v>
      </c>
      <c r="J1" s="30" t="s">
        <v>70</v>
      </c>
      <c r="K1" s="30" t="s">
        <v>33</v>
      </c>
    </row>
    <row r="2" spans="1:11" x14ac:dyDescent="0.15">
      <c r="A2" s="24">
        <v>1</v>
      </c>
      <c r="B2" s="24">
        <v>1</v>
      </c>
      <c r="C2" s="24">
        <f ca="1">OFFSET(参数!$B$1,MATCH($B2,参数!$A:$A,0)-1,)</f>
        <v>1001</v>
      </c>
      <c r="D2" s="31" t="s">
        <v>242</v>
      </c>
      <c r="E2" s="31" t="s">
        <v>243</v>
      </c>
      <c r="F2" s="31">
        <v>21600</v>
      </c>
      <c r="G2" s="31"/>
      <c r="H2" s="31"/>
      <c r="I2" s="31"/>
      <c r="J2" s="24">
        <f t="shared" ref="J2:J22" si="0">B2*100+K2</f>
        <v>101</v>
      </c>
      <c r="K2" s="24">
        <f>COUNTIF($B$2:B2,B2)</f>
        <v>1</v>
      </c>
    </row>
    <row r="3" spans="1:11" x14ac:dyDescent="0.15">
      <c r="A3" s="24">
        <v>2</v>
      </c>
      <c r="B3" s="24">
        <v>1</v>
      </c>
      <c r="C3" s="24">
        <f ca="1">OFFSET(参数!$B$1,MATCH($B3,参数!$A:$A,0)-1,)</f>
        <v>1001</v>
      </c>
      <c r="D3" s="31" t="s">
        <v>242</v>
      </c>
      <c r="E3" s="31" t="s">
        <v>244</v>
      </c>
      <c r="F3" s="31">
        <v>21600</v>
      </c>
      <c r="G3" s="31"/>
      <c r="H3" s="31"/>
      <c r="I3" s="31"/>
      <c r="J3" s="24">
        <f t="shared" si="0"/>
        <v>102</v>
      </c>
      <c r="K3" s="24">
        <f>COUNTIF($B$2:B3,B3)</f>
        <v>2</v>
      </c>
    </row>
    <row r="4" spans="1:11" x14ac:dyDescent="0.15">
      <c r="A4" s="24">
        <v>3</v>
      </c>
      <c r="B4" s="24">
        <v>1</v>
      </c>
      <c r="C4" s="24">
        <f ca="1">OFFSET(参数!$B$1,MATCH($B4,参数!$A:$A,0)-1,)</f>
        <v>1001</v>
      </c>
      <c r="D4" s="31" t="s">
        <v>242</v>
      </c>
      <c r="E4" s="31" t="s">
        <v>245</v>
      </c>
      <c r="F4" s="31">
        <v>21600</v>
      </c>
      <c r="G4" s="31"/>
      <c r="H4" s="31"/>
      <c r="I4" s="31"/>
      <c r="J4" s="24">
        <f t="shared" si="0"/>
        <v>103</v>
      </c>
      <c r="K4" s="24">
        <f>COUNTIF($B$2:B4,B4)</f>
        <v>3</v>
      </c>
    </row>
    <row r="5" spans="1:11" x14ac:dyDescent="0.15">
      <c r="A5" s="24">
        <v>4</v>
      </c>
      <c r="B5" s="24">
        <v>1</v>
      </c>
      <c r="C5" s="24">
        <f ca="1">OFFSET(参数!$B$1,MATCH($B5,参数!$A:$A,0)-1,)</f>
        <v>1001</v>
      </c>
      <c r="D5" s="31" t="s">
        <v>242</v>
      </c>
      <c r="E5" s="31" t="s">
        <v>246</v>
      </c>
      <c r="F5" s="31">
        <v>21600</v>
      </c>
      <c r="G5" s="31"/>
      <c r="H5" s="31"/>
      <c r="I5" s="31"/>
      <c r="J5" s="24">
        <f t="shared" si="0"/>
        <v>104</v>
      </c>
      <c r="K5" s="24">
        <f>COUNTIF($B$2:B5,B5)</f>
        <v>4</v>
      </c>
    </row>
    <row r="6" spans="1:11" x14ac:dyDescent="0.15">
      <c r="A6" s="24">
        <v>5</v>
      </c>
      <c r="B6" s="24">
        <v>1</v>
      </c>
      <c r="C6" s="24">
        <f ca="1">OFFSET(参数!$B$1,MATCH($B6,参数!$A:$A,0)-1,)</f>
        <v>1001</v>
      </c>
      <c r="D6" s="31" t="s">
        <v>242</v>
      </c>
      <c r="E6" s="31" t="s">
        <v>247</v>
      </c>
      <c r="F6" s="31">
        <v>21600</v>
      </c>
      <c r="G6" s="31"/>
      <c r="H6" s="31"/>
      <c r="I6" s="31"/>
      <c r="J6" s="24">
        <f t="shared" si="0"/>
        <v>105</v>
      </c>
      <c r="K6" s="24">
        <f>COUNTIF($B$2:B6,B6)</f>
        <v>5</v>
      </c>
    </row>
    <row r="7" spans="1:11" x14ac:dyDescent="0.15">
      <c r="A7" s="24">
        <v>6</v>
      </c>
      <c r="B7" s="24">
        <v>2</v>
      </c>
      <c r="C7" s="24">
        <f ca="1">OFFSET(参数!$B$1,MATCH($B7,参数!$A:$A,0)-1,)</f>
        <v>1002</v>
      </c>
      <c r="D7" s="31" t="s">
        <v>242</v>
      </c>
      <c r="E7" s="31" t="s">
        <v>243</v>
      </c>
      <c r="F7" s="31">
        <v>21600</v>
      </c>
      <c r="G7" s="31"/>
      <c r="H7" s="31"/>
      <c r="I7" s="31"/>
      <c r="J7" s="24">
        <f t="shared" si="0"/>
        <v>201</v>
      </c>
      <c r="K7" s="24">
        <f>COUNTIF($B$2:B7,B7)</f>
        <v>1</v>
      </c>
    </row>
    <row r="8" spans="1:11" x14ac:dyDescent="0.15">
      <c r="A8" s="24">
        <v>7</v>
      </c>
      <c r="B8" s="24">
        <v>2</v>
      </c>
      <c r="C8" s="24">
        <f ca="1">OFFSET(参数!$B$1,MATCH($B8,参数!$A:$A,0)-1,)</f>
        <v>1002</v>
      </c>
      <c r="D8" s="31" t="s">
        <v>242</v>
      </c>
      <c r="E8" s="31" t="s">
        <v>244</v>
      </c>
      <c r="F8" s="31">
        <v>21600</v>
      </c>
      <c r="G8" s="31"/>
      <c r="H8" s="31"/>
      <c r="I8" s="31"/>
      <c r="J8" s="24">
        <f t="shared" si="0"/>
        <v>202</v>
      </c>
      <c r="K8" s="24">
        <f>COUNTIF($B$2:B8,B8)</f>
        <v>2</v>
      </c>
    </row>
    <row r="9" spans="1:11" x14ac:dyDescent="0.15">
      <c r="A9" s="24">
        <v>8</v>
      </c>
      <c r="B9" s="24">
        <v>2</v>
      </c>
      <c r="C9" s="24">
        <f ca="1">OFFSET(参数!$B$1,MATCH($B9,参数!$A:$A,0)-1,)</f>
        <v>1002</v>
      </c>
      <c r="D9" s="31" t="s">
        <v>242</v>
      </c>
      <c r="E9" s="31" t="s">
        <v>245</v>
      </c>
      <c r="F9" s="31">
        <v>21600</v>
      </c>
      <c r="G9" s="31"/>
      <c r="H9" s="31"/>
      <c r="I9" s="31"/>
      <c r="J9" s="24">
        <f t="shared" si="0"/>
        <v>203</v>
      </c>
      <c r="K9" s="24">
        <f>COUNTIF($B$2:B9,B9)</f>
        <v>3</v>
      </c>
    </row>
    <row r="10" spans="1:11" x14ac:dyDescent="0.15">
      <c r="A10" s="24">
        <v>9</v>
      </c>
      <c r="B10" s="24">
        <v>2</v>
      </c>
      <c r="C10" s="24">
        <f ca="1">OFFSET(参数!$B$1,MATCH($B10,参数!$A:$A,0)-1,)</f>
        <v>1002</v>
      </c>
      <c r="D10" s="31" t="s">
        <v>242</v>
      </c>
      <c r="E10" s="31" t="s">
        <v>246</v>
      </c>
      <c r="F10" s="31">
        <v>21600</v>
      </c>
      <c r="G10" s="31"/>
      <c r="H10" s="31"/>
      <c r="I10" s="31"/>
      <c r="J10" s="24">
        <f t="shared" si="0"/>
        <v>204</v>
      </c>
      <c r="K10" s="24">
        <f>COUNTIF($B$2:B10,B10)</f>
        <v>4</v>
      </c>
    </row>
    <row r="11" spans="1:11" x14ac:dyDescent="0.15">
      <c r="A11" s="24">
        <v>10</v>
      </c>
      <c r="B11" s="24">
        <v>2</v>
      </c>
      <c r="C11" s="24">
        <f ca="1">OFFSET(参数!$B$1,MATCH($B11,参数!$A:$A,0)-1,)</f>
        <v>1002</v>
      </c>
      <c r="D11" s="31" t="s">
        <v>242</v>
      </c>
      <c r="E11" s="31" t="s">
        <v>247</v>
      </c>
      <c r="F11" s="31">
        <v>21600</v>
      </c>
      <c r="G11" s="31"/>
      <c r="H11" s="31"/>
      <c r="I11" s="31"/>
      <c r="J11" s="24">
        <f t="shared" si="0"/>
        <v>205</v>
      </c>
      <c r="K11" s="24">
        <f>COUNTIF($B$2:B11,B11)</f>
        <v>5</v>
      </c>
    </row>
    <row r="12" spans="1:11" x14ac:dyDescent="0.15">
      <c r="A12" s="24">
        <v>12</v>
      </c>
      <c r="B12" s="24">
        <v>3</v>
      </c>
      <c r="C12" s="24">
        <f ca="1">OFFSET(参数!$B$1,MATCH($B12,参数!$A:$A,0)-1,)</f>
        <v>1003</v>
      </c>
      <c r="D12" s="31" t="s">
        <v>242</v>
      </c>
      <c r="E12" s="31" t="s">
        <v>243</v>
      </c>
      <c r="F12" s="31">
        <v>21600</v>
      </c>
      <c r="G12" s="31"/>
      <c r="H12" s="31"/>
      <c r="I12" s="31"/>
      <c r="J12" s="24">
        <f t="shared" si="0"/>
        <v>301</v>
      </c>
      <c r="K12" s="24">
        <f>COUNTIF($B$2:B12,B12)</f>
        <v>1</v>
      </c>
    </row>
    <row r="13" spans="1:11" x14ac:dyDescent="0.15">
      <c r="A13" s="24">
        <v>13</v>
      </c>
      <c r="B13" s="24">
        <v>3</v>
      </c>
      <c r="C13" s="24">
        <f ca="1">OFFSET(参数!$B$1,MATCH($B13,参数!$A:$A,0)-1,)</f>
        <v>1003</v>
      </c>
      <c r="D13" s="31" t="s">
        <v>242</v>
      </c>
      <c r="E13" s="31" t="s">
        <v>244</v>
      </c>
      <c r="F13" s="31">
        <v>21600</v>
      </c>
      <c r="G13" s="31"/>
      <c r="H13" s="31"/>
      <c r="I13" s="31"/>
      <c r="J13" s="24">
        <f t="shared" si="0"/>
        <v>302</v>
      </c>
      <c r="K13" s="24">
        <f>COUNTIF($B$2:B13,B13)</f>
        <v>2</v>
      </c>
    </row>
    <row r="14" spans="1:11" x14ac:dyDescent="0.15">
      <c r="A14" s="24">
        <v>14</v>
      </c>
      <c r="B14" s="24">
        <v>3</v>
      </c>
      <c r="C14" s="24">
        <f ca="1">OFFSET(参数!$B$1,MATCH($B14,参数!$A:$A,0)-1,)</f>
        <v>1003</v>
      </c>
      <c r="D14" s="31" t="s">
        <v>242</v>
      </c>
      <c r="E14" s="31" t="s">
        <v>245</v>
      </c>
      <c r="F14" s="31">
        <v>21600</v>
      </c>
      <c r="G14" s="31"/>
      <c r="H14" s="31"/>
      <c r="I14" s="31"/>
      <c r="J14" s="24">
        <f t="shared" si="0"/>
        <v>303</v>
      </c>
      <c r="K14" s="24">
        <f>COUNTIF($B$2:B14,B14)</f>
        <v>3</v>
      </c>
    </row>
    <row r="15" spans="1:11" x14ac:dyDescent="0.15">
      <c r="A15" s="24">
        <v>15</v>
      </c>
      <c r="B15" s="24">
        <v>3</v>
      </c>
      <c r="C15" s="24">
        <f ca="1">OFFSET(参数!$B$1,MATCH($B15,参数!$A:$A,0)-1,)</f>
        <v>1003</v>
      </c>
      <c r="D15" s="31" t="s">
        <v>242</v>
      </c>
      <c r="E15" s="31" t="s">
        <v>246</v>
      </c>
      <c r="F15" s="31">
        <v>21600</v>
      </c>
      <c r="G15" s="31"/>
      <c r="H15" s="31"/>
      <c r="I15" s="31"/>
      <c r="J15" s="24">
        <f t="shared" si="0"/>
        <v>304</v>
      </c>
      <c r="K15" s="24">
        <f>COUNTIF($B$2:B15,B15)</f>
        <v>4</v>
      </c>
    </row>
    <row r="16" spans="1:11" x14ac:dyDescent="0.15">
      <c r="A16" s="24">
        <v>16</v>
      </c>
      <c r="B16" s="24">
        <v>3</v>
      </c>
      <c r="C16" s="24">
        <f ca="1">OFFSET(参数!$B$1,MATCH($B16,参数!$A:$A,0)-1,)</f>
        <v>1003</v>
      </c>
      <c r="D16" s="31" t="s">
        <v>242</v>
      </c>
      <c r="E16" s="31" t="s">
        <v>247</v>
      </c>
      <c r="F16" s="31">
        <v>21600</v>
      </c>
      <c r="G16" s="31"/>
      <c r="H16" s="31"/>
      <c r="I16" s="31"/>
      <c r="J16" s="24">
        <f t="shared" si="0"/>
        <v>305</v>
      </c>
      <c r="K16" s="24">
        <f>COUNTIF($B$2:B16,B16)</f>
        <v>5</v>
      </c>
    </row>
    <row r="17" spans="1:11" x14ac:dyDescent="0.15">
      <c r="A17" s="24">
        <v>18</v>
      </c>
      <c r="B17" s="24">
        <v>4</v>
      </c>
      <c r="C17" s="24">
        <f ca="1">OFFSET(参数!$B$1,MATCH($B17,参数!$A:$A,0)-1,)</f>
        <v>1004</v>
      </c>
      <c r="D17" s="31" t="s">
        <v>242</v>
      </c>
      <c r="E17" s="31" t="s">
        <v>248</v>
      </c>
      <c r="F17" s="31">
        <v>21600</v>
      </c>
      <c r="G17" s="31">
        <v>1</v>
      </c>
      <c r="H17" s="31" t="s">
        <v>253</v>
      </c>
      <c r="I17" s="31">
        <v>3004</v>
      </c>
      <c r="J17" s="24">
        <f t="shared" si="0"/>
        <v>401</v>
      </c>
      <c r="K17" s="24">
        <f>COUNTIF($B$2:B17,B17)</f>
        <v>1</v>
      </c>
    </row>
    <row r="18" spans="1:11" x14ac:dyDescent="0.15">
      <c r="A18" s="24">
        <v>19</v>
      </c>
      <c r="B18" s="24">
        <v>4</v>
      </c>
      <c r="C18" s="24">
        <f ca="1">OFFSET(参数!$B$1,MATCH($B18,参数!$A:$A,0)-1,)</f>
        <v>1004</v>
      </c>
      <c r="D18" s="31" t="s">
        <v>242</v>
      </c>
      <c r="E18" s="31" t="s">
        <v>249</v>
      </c>
      <c r="F18" s="31">
        <v>21600</v>
      </c>
      <c r="G18" s="31">
        <v>1</v>
      </c>
      <c r="H18" s="31" t="s">
        <v>253</v>
      </c>
      <c r="I18" s="31">
        <v>3004</v>
      </c>
      <c r="J18" s="24">
        <f t="shared" si="0"/>
        <v>402</v>
      </c>
      <c r="K18" s="24">
        <f>COUNTIF($B$2:B18,B18)</f>
        <v>2</v>
      </c>
    </row>
    <row r="19" spans="1:11" x14ac:dyDescent="0.15">
      <c r="A19" s="24">
        <v>20</v>
      </c>
      <c r="B19" s="24">
        <v>4</v>
      </c>
      <c r="C19" s="24">
        <f ca="1">OFFSET(参数!$B$1,MATCH($B19,参数!$A:$A,0)-1,)</f>
        <v>1004</v>
      </c>
      <c r="D19" s="31" t="s">
        <v>242</v>
      </c>
      <c r="E19" s="31" t="s">
        <v>250</v>
      </c>
      <c r="F19" s="31">
        <v>21600</v>
      </c>
      <c r="G19" s="31">
        <v>1</v>
      </c>
      <c r="H19" s="31" t="s">
        <v>253</v>
      </c>
      <c r="I19" s="31">
        <v>3004</v>
      </c>
      <c r="J19" s="24">
        <f t="shared" si="0"/>
        <v>403</v>
      </c>
      <c r="K19" s="24">
        <f>COUNTIF($B$2:B19,B19)</f>
        <v>3</v>
      </c>
    </row>
    <row r="20" spans="1:11" x14ac:dyDescent="0.15">
      <c r="A20" s="24">
        <v>21</v>
      </c>
      <c r="B20" s="24">
        <v>4</v>
      </c>
      <c r="C20" s="24">
        <f ca="1">OFFSET(参数!$B$1,MATCH($B20,参数!$A:$A,0)-1,)</f>
        <v>1004</v>
      </c>
      <c r="D20" s="31" t="s">
        <v>242</v>
      </c>
      <c r="E20" s="31" t="s">
        <v>251</v>
      </c>
      <c r="F20" s="31">
        <v>21600</v>
      </c>
      <c r="G20" s="31">
        <v>1</v>
      </c>
      <c r="H20" s="31" t="s">
        <v>253</v>
      </c>
      <c r="I20" s="31">
        <v>3004</v>
      </c>
      <c r="J20" s="24">
        <f t="shared" si="0"/>
        <v>404</v>
      </c>
      <c r="K20" s="24">
        <f>COUNTIF($B$2:B20,B20)</f>
        <v>4</v>
      </c>
    </row>
    <row r="21" spans="1:11" x14ac:dyDescent="0.15">
      <c r="A21" s="24">
        <v>22</v>
      </c>
      <c r="B21" s="24">
        <v>6</v>
      </c>
      <c r="C21" s="24">
        <f ca="1">OFFSET(参数!$B$1,MATCH($B21,参数!$A:$A,0)-1,)</f>
        <v>1006</v>
      </c>
      <c r="D21" s="31" t="s">
        <v>242</v>
      </c>
      <c r="E21" s="31" t="s">
        <v>252</v>
      </c>
      <c r="F21" s="31"/>
      <c r="G21" s="31"/>
      <c r="H21" s="31"/>
      <c r="I21" s="31"/>
      <c r="J21" s="24">
        <f t="shared" si="0"/>
        <v>601</v>
      </c>
      <c r="K21" s="24">
        <f>COUNTIF($B$2:B21,B21)</f>
        <v>1</v>
      </c>
    </row>
    <row r="22" spans="1:11" x14ac:dyDescent="0.15">
      <c r="A22" s="24">
        <v>23</v>
      </c>
      <c r="B22" s="24">
        <v>7</v>
      </c>
      <c r="C22" s="24">
        <f ca="1">OFFSET(参数!$B$1,MATCH($B22,参数!$A:$A,0)-1,)</f>
        <v>1007</v>
      </c>
      <c r="D22" s="31" t="s">
        <v>242</v>
      </c>
      <c r="E22" s="31" t="s">
        <v>252</v>
      </c>
      <c r="F22" s="31">
        <v>21600</v>
      </c>
      <c r="G22" s="31">
        <v>1</v>
      </c>
      <c r="H22" s="31" t="s">
        <v>253</v>
      </c>
      <c r="I22" s="31">
        <v>3004</v>
      </c>
      <c r="J22" s="24">
        <f t="shared" si="0"/>
        <v>701</v>
      </c>
      <c r="K22" s="24">
        <f>COUNTIF($B$2:B22,B22)</f>
        <v>1</v>
      </c>
    </row>
    <row r="23" spans="1:11" x14ac:dyDescent="0.1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</row>
    <row r="24" spans="1:11" x14ac:dyDescent="0.1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</row>
    <row r="25" spans="1:11" x14ac:dyDescent="0.1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</row>
    <row r="26" spans="1:11" x14ac:dyDescent="0.1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</row>
    <row r="27" spans="1:11" x14ac:dyDescent="0.1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</row>
    <row r="28" spans="1:11" x14ac:dyDescent="0.1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</row>
    <row r="29" spans="1:11" x14ac:dyDescent="0.1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</row>
    <row r="30" spans="1:11" x14ac:dyDescent="0.1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</row>
    <row r="31" spans="1:11" x14ac:dyDescent="0.1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</row>
    <row r="32" spans="1:11" x14ac:dyDescent="0.1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</row>
    <row r="33" spans="1:11" x14ac:dyDescent="0.1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</row>
    <row r="34" spans="1:11" x14ac:dyDescent="0.1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</row>
    <row r="35" spans="1:11" x14ac:dyDescent="0.1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</row>
    <row r="36" spans="1:11" x14ac:dyDescent="0.1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K620"/>
  <sheetViews>
    <sheetView workbookViewId="0">
      <selection activeCell="F30" sqref="F30"/>
    </sheetView>
  </sheetViews>
  <sheetFormatPr defaultRowHeight="13.5" x14ac:dyDescent="0.15"/>
  <cols>
    <col min="1" max="3" width="11" style="25" customWidth="1"/>
    <col min="4" max="4" width="11" style="25" bestFit="1" customWidth="1"/>
    <col min="5" max="5" width="13.625" bestFit="1" customWidth="1"/>
    <col min="6" max="6" width="13" bestFit="1" customWidth="1"/>
    <col min="7" max="10" width="11.625" style="25" bestFit="1" customWidth="1"/>
    <col min="11" max="11" width="10" style="25" bestFit="1" customWidth="1"/>
    <col min="12" max="12" width="13.875" style="25" bestFit="1" customWidth="1"/>
    <col min="13" max="13" width="12.75" style="25" bestFit="1" customWidth="1"/>
    <col min="14" max="14" width="11.625" style="25" bestFit="1" customWidth="1"/>
    <col min="15" max="15" width="10" style="25" bestFit="1" customWidth="1"/>
    <col min="16" max="16" width="11.125" style="25" bestFit="1" customWidth="1"/>
    <col min="19" max="23" width="10" bestFit="1" customWidth="1"/>
    <col min="25" max="25" width="4.5" bestFit="1" customWidth="1"/>
    <col min="26" max="26" width="7.125" bestFit="1" customWidth="1"/>
    <col min="27" max="27" width="5.25" bestFit="1" customWidth="1"/>
    <col min="28" max="28" width="9" bestFit="1" customWidth="1"/>
    <col min="29" max="29" width="11.625" bestFit="1" customWidth="1"/>
    <col min="30" max="30" width="11" bestFit="1" customWidth="1"/>
    <col min="31" max="31" width="9.125" bestFit="1" customWidth="1"/>
    <col min="32" max="32" width="11.125" bestFit="1" customWidth="1"/>
    <col min="33" max="33" width="10.5" bestFit="1" customWidth="1"/>
    <col min="35" max="35" width="15" bestFit="1" customWidth="1"/>
    <col min="37" max="37" width="41.375" bestFit="1" customWidth="1"/>
  </cols>
  <sheetData>
    <row r="1" spans="1:37" x14ac:dyDescent="0.15">
      <c r="A1" s="26"/>
      <c r="B1" s="26"/>
      <c r="C1" s="26"/>
      <c r="D1" s="27"/>
      <c r="E1" s="3"/>
      <c r="F1" s="3"/>
      <c r="G1" s="32"/>
      <c r="H1" s="32"/>
      <c r="I1" s="32"/>
      <c r="J1" s="32"/>
      <c r="K1" s="32"/>
      <c r="L1" s="22"/>
      <c r="M1" s="22"/>
      <c r="N1" s="22"/>
      <c r="O1" s="22"/>
      <c r="P1" s="22"/>
      <c r="Q1" s="3"/>
      <c r="R1" s="14"/>
      <c r="S1" s="14"/>
      <c r="T1" s="14"/>
      <c r="U1" s="14"/>
      <c r="V1" s="14"/>
      <c r="W1" s="14"/>
      <c r="X1" s="3" t="s">
        <v>0</v>
      </c>
      <c r="Y1" s="3"/>
      <c r="Z1" s="3"/>
      <c r="AA1" s="3"/>
      <c r="AB1" s="3"/>
      <c r="AC1" s="3"/>
      <c r="AD1" s="3" t="s">
        <v>1</v>
      </c>
      <c r="AE1" s="3"/>
      <c r="AF1" s="3"/>
      <c r="AG1" s="3"/>
      <c r="AH1" s="9">
        <v>10000</v>
      </c>
      <c r="AI1" s="20"/>
      <c r="AJ1" s="20"/>
      <c r="AK1" s="10"/>
    </row>
    <row r="2" spans="1:37" ht="14.25" thickBot="1" x14ac:dyDescent="0.2">
      <c r="A2" s="28" t="s">
        <v>36</v>
      </c>
      <c r="B2" s="28" t="s">
        <v>28</v>
      </c>
      <c r="C2" s="28" t="s">
        <v>34</v>
      </c>
      <c r="D2" s="29" t="s">
        <v>32</v>
      </c>
      <c r="E2" s="12" t="s">
        <v>29</v>
      </c>
      <c r="F2" s="12" t="s">
        <v>38</v>
      </c>
      <c r="G2" s="33" t="s">
        <v>7</v>
      </c>
      <c r="H2" s="33" t="s">
        <v>8</v>
      </c>
      <c r="I2" s="33" t="s">
        <v>9</v>
      </c>
      <c r="J2" s="33" t="s">
        <v>10</v>
      </c>
      <c r="K2" s="33" t="s">
        <v>11</v>
      </c>
      <c r="L2" s="23" t="s">
        <v>21</v>
      </c>
      <c r="M2" s="23" t="s">
        <v>22</v>
      </c>
      <c r="N2" s="23" t="s">
        <v>23</v>
      </c>
      <c r="O2" s="23" t="s">
        <v>24</v>
      </c>
      <c r="P2" s="23" t="s">
        <v>25</v>
      </c>
      <c r="Q2" s="4"/>
      <c r="R2" s="15" t="s">
        <v>2</v>
      </c>
      <c r="S2" s="17" t="s">
        <v>12</v>
      </c>
      <c r="T2" s="17" t="s">
        <v>13</v>
      </c>
      <c r="U2" s="17" t="s">
        <v>14</v>
      </c>
      <c r="V2" s="17" t="s">
        <v>15</v>
      </c>
      <c r="W2" s="17" t="s">
        <v>16</v>
      </c>
      <c r="X2" s="5" t="s">
        <v>3</v>
      </c>
      <c r="Y2" s="5">
        <v>0</v>
      </c>
      <c r="Z2" s="5" t="s">
        <v>4</v>
      </c>
      <c r="AA2" s="5" t="s">
        <v>5</v>
      </c>
      <c r="AB2" s="5" t="s">
        <v>17</v>
      </c>
      <c r="AC2" s="5" t="s">
        <v>35</v>
      </c>
      <c r="AD2" s="5" t="s">
        <v>6</v>
      </c>
      <c r="AE2" s="5" t="s">
        <v>37</v>
      </c>
      <c r="AF2" s="5" t="s">
        <v>18</v>
      </c>
      <c r="AG2" s="5" t="s">
        <v>19</v>
      </c>
      <c r="AH2" s="5" t="s">
        <v>20</v>
      </c>
      <c r="AI2" s="21" t="s">
        <v>26</v>
      </c>
      <c r="AJ2" s="21" t="s">
        <v>27</v>
      </c>
      <c r="AK2" s="11" t="s">
        <v>39</v>
      </c>
    </row>
    <row r="3" spans="1:37" x14ac:dyDescent="0.15">
      <c r="A3" s="24">
        <f t="array" aca="1" ref="A3" ca="1">OFFSET(SHOP配置!$J$1,MATCH(SHOP商品!B3&amp;SHOP商品!C3,SHOP配置!$B$2:$B$395&amp;SHOP配置!$K$2:$K$395,0),)</f>
        <v>101</v>
      </c>
      <c r="B3" s="24">
        <v>1</v>
      </c>
      <c r="C3" s="24">
        <v>1</v>
      </c>
      <c r="D3" s="24">
        <v>1</v>
      </c>
      <c r="E3" s="18" t="str">
        <f ca="1">C3 &amp; "-" &amp; OFFSET(参数!$B$1,MATCH($B3,参数!A:A,0)-1,) &amp; "-" &amp; D3</f>
        <v>1-1001-1</v>
      </c>
      <c r="F3" s="18"/>
      <c r="G3" s="24" t="s">
        <v>81</v>
      </c>
      <c r="H3" s="24"/>
      <c r="I3" s="24"/>
      <c r="J3" s="24"/>
      <c r="K3" s="24"/>
      <c r="L3" s="24" t="s">
        <v>82</v>
      </c>
      <c r="M3" s="24"/>
      <c r="N3" s="24"/>
      <c r="O3" s="24"/>
      <c r="P3" s="24"/>
      <c r="Q3" s="6"/>
      <c r="R3" s="16">
        <f>SUM(S3:W3)</f>
        <v>1</v>
      </c>
      <c r="S3" s="18">
        <v>1</v>
      </c>
      <c r="T3" s="18"/>
      <c r="U3" s="18"/>
      <c r="V3" s="18"/>
      <c r="W3" s="18"/>
      <c r="X3" s="7">
        <f>COUNTA(G3:K3)</f>
        <v>1</v>
      </c>
      <c r="Y3" s="7">
        <f>SUM(X$3:X3)</f>
        <v>1</v>
      </c>
      <c r="Z3" s="19">
        <f>MATCH(ROW(Z1)-0.1,Y:Y,1)</f>
        <v>2</v>
      </c>
      <c r="AA3" s="19">
        <f>COUNTIF(Z$3:Z3,Z3)</f>
        <v>1</v>
      </c>
      <c r="AB3" s="7" t="str">
        <f ca="1">OFFSET($F$2,$Z3-1,$AA3)</f>
        <v>11001=2</v>
      </c>
      <c r="AC3" s="7" t="str">
        <f ca="1">OFFSET($K$2,$Z3-1,$AA3)</f>
        <v>100005=1500</v>
      </c>
      <c r="AD3" s="19">
        <f ca="1">AE3*1000+AF3*10+AA3</f>
        <v>101011</v>
      </c>
      <c r="AE3" s="19">
        <f ca="1">OFFSET($A$2,Z3-1,0)</f>
        <v>101</v>
      </c>
      <c r="AF3" s="7">
        <f ca="1">IF(OFFSET(D$1,Z3,)="","无",OFFSET(D$1,Z3,))</f>
        <v>1</v>
      </c>
      <c r="AG3" s="7" t="str">
        <f ca="1">"{" &amp; AB3 &amp; "}"</f>
        <v>{11001=2}</v>
      </c>
      <c r="AH3" s="7">
        <f t="shared" ref="AH3:AH66" ca="1" si="0">IF(OFFSET($F$2,$Z3-1,)="是",INT($AH$1/OFFSET($X$2,$Z3-1,)),OFFSET($R$2,$Z3-1,$AA3)*$AH$1)</f>
        <v>10000</v>
      </c>
      <c r="AI3" s="7" t="str">
        <f ca="1">"{" &amp; AC3 &amp; "}"</f>
        <v>{100005=1500}</v>
      </c>
      <c r="AJ3" s="7">
        <f ca="1">VALUE(IFERROR(MID($AC3,FIND("+",$AC3,1)+1,LEN($AC3)+1-FIND("+",$AC3)-1),0))</f>
        <v>0</v>
      </c>
      <c r="AK3" s="13" t="str">
        <f t="shared" ref="AK3:AK66" ca="1" si="1">OFFSET($E$2,$Z3-1,) &amp; "-" &amp; $AB3 &amp; "|" &amp; AC3 &amp; "|" &amp; AH3/$AH$1*100 &amp; "%"</f>
        <v>1-1001-1-11001=2|100005=1500|100%</v>
      </c>
    </row>
    <row r="4" spans="1:37" x14ac:dyDescent="0.15">
      <c r="A4" s="24">
        <f t="array" aca="1" ref="A4" ca="1">OFFSET(SHOP配置!$J$1,MATCH(SHOP商品!B4&amp;SHOP商品!C4,SHOP配置!$B$2:$B$395&amp;SHOP配置!$K$2:$K$395,0),)</f>
        <v>101</v>
      </c>
      <c r="B4" s="24">
        <v>1</v>
      </c>
      <c r="C4" s="24">
        <v>1</v>
      </c>
      <c r="D4" s="24">
        <v>2</v>
      </c>
      <c r="E4" s="18" t="str">
        <f ca="1">C4 &amp; "-" &amp; OFFSET(参数!$B$1,MATCH($B4,参数!A:A,0)-1,) &amp; "-" &amp; D4</f>
        <v>1-1001-2</v>
      </c>
      <c r="F4" s="18"/>
      <c r="G4" s="24" t="s">
        <v>83</v>
      </c>
      <c r="H4" s="24"/>
      <c r="I4" s="24"/>
      <c r="J4" s="24"/>
      <c r="K4" s="24"/>
      <c r="L4" s="24" t="s">
        <v>82</v>
      </c>
      <c r="M4" s="24"/>
      <c r="N4" s="24"/>
      <c r="O4" s="24"/>
      <c r="P4" s="24"/>
      <c r="Q4" s="6"/>
      <c r="R4" s="16">
        <f t="shared" ref="R4:R67" si="2">SUM(S4:W4)</f>
        <v>1</v>
      </c>
      <c r="S4" s="18">
        <v>1</v>
      </c>
      <c r="T4" s="18"/>
      <c r="U4" s="18"/>
      <c r="V4" s="18"/>
      <c r="W4" s="18"/>
      <c r="X4" s="7">
        <f t="shared" ref="X4:X67" si="3">COUNTA(G4:K4)</f>
        <v>1</v>
      </c>
      <c r="Y4" s="7">
        <f>SUM(X$3:X4)</f>
        <v>2</v>
      </c>
      <c r="Z4" s="19">
        <f t="shared" ref="Z4:Z67" si="4">MATCH(ROW(Z2)-0.1,Y:Y,1)</f>
        <v>3</v>
      </c>
      <c r="AA4" s="19">
        <f>COUNTIF(Z$3:Z4,Z4)</f>
        <v>1</v>
      </c>
      <c r="AB4" s="7" t="str">
        <f t="shared" ref="AB4:AB67" ca="1" si="5">OFFSET($F$2,$Z4-1,$AA4)</f>
        <v>11015=2</v>
      </c>
      <c r="AC4" s="7" t="str">
        <f t="shared" ref="AC4:AC67" ca="1" si="6">OFFSET($K$2,$Z4-1,$AA4)</f>
        <v>100005=1500</v>
      </c>
      <c r="AD4" s="19">
        <f t="shared" ref="AD4:AD67" ca="1" si="7">AE4*1000+AF4*10+AA4</f>
        <v>101021</v>
      </c>
      <c r="AE4" s="19">
        <f t="shared" ref="AE4:AE67" ca="1" si="8">OFFSET($A$2,Z4-1,0)</f>
        <v>101</v>
      </c>
      <c r="AF4" s="7">
        <f t="shared" ref="AF4:AF67" ca="1" si="9">IF(OFFSET(D$1,Z4,)="","无",OFFSET(D$1,Z4,))</f>
        <v>2</v>
      </c>
      <c r="AG4" s="7" t="str">
        <f t="shared" ref="AG4:AG67" ca="1" si="10">"{" &amp; AB4 &amp; "}"</f>
        <v>{11015=2}</v>
      </c>
      <c r="AH4" s="7">
        <f t="shared" ca="1" si="0"/>
        <v>10000</v>
      </c>
      <c r="AI4" s="7" t="str">
        <f t="shared" ref="AI4:AI67" ca="1" si="11">"{" &amp; AC4 &amp; "}"</f>
        <v>{100005=1500}</v>
      </c>
      <c r="AJ4" s="7">
        <f t="shared" ref="AJ4:AJ67" ca="1" si="12">VALUE(IFERROR(MID($AC4,FIND("+",$AC4,1)+1,LEN($AC4)+1-FIND("+",$AC4)-1),0))</f>
        <v>0</v>
      </c>
      <c r="AK4" s="13" t="str">
        <f t="shared" ca="1" si="1"/>
        <v>1-1001-2-11015=2|100005=1500|100%</v>
      </c>
    </row>
    <row r="5" spans="1:37" x14ac:dyDescent="0.15">
      <c r="A5" s="24">
        <f t="array" aca="1" ref="A5" ca="1">OFFSET(SHOP配置!$J$1,MATCH(SHOP商品!B5&amp;SHOP商品!C5,SHOP配置!$B$2:$B$395&amp;SHOP配置!$K$2:$K$395,0),)</f>
        <v>101</v>
      </c>
      <c r="B5" s="24">
        <v>1</v>
      </c>
      <c r="C5" s="24">
        <v>1</v>
      </c>
      <c r="D5" s="24">
        <v>3</v>
      </c>
      <c r="E5" s="18" t="str">
        <f ca="1">C5 &amp; "-" &amp; OFFSET(参数!$B$1,MATCH($B5,参数!A:A,0)-1,) &amp; "-" &amp; D5</f>
        <v>1-1001-3</v>
      </c>
      <c r="F5" s="18"/>
      <c r="G5" s="24" t="s">
        <v>84</v>
      </c>
      <c r="H5" s="24"/>
      <c r="I5" s="24"/>
      <c r="J5" s="24"/>
      <c r="K5" s="24"/>
      <c r="L5" s="24" t="s">
        <v>85</v>
      </c>
      <c r="M5" s="24"/>
      <c r="N5" s="24"/>
      <c r="O5" s="24"/>
      <c r="P5" s="24"/>
      <c r="Q5" s="6"/>
      <c r="R5" s="16">
        <f t="shared" si="2"/>
        <v>1</v>
      </c>
      <c r="S5" s="18">
        <v>1</v>
      </c>
      <c r="T5" s="18"/>
      <c r="U5" s="18"/>
      <c r="V5" s="18"/>
      <c r="W5" s="18"/>
      <c r="X5" s="7">
        <f t="shared" si="3"/>
        <v>1</v>
      </c>
      <c r="Y5" s="7">
        <f>SUM(X$3:X5)</f>
        <v>3</v>
      </c>
      <c r="Z5" s="19">
        <f t="shared" si="4"/>
        <v>4</v>
      </c>
      <c r="AA5" s="19">
        <f>COUNTIF(Z$3:Z5,Z5)</f>
        <v>1</v>
      </c>
      <c r="AB5" s="7" t="str">
        <f t="shared" ca="1" si="5"/>
        <v>82110=5</v>
      </c>
      <c r="AC5" s="7" t="str">
        <f t="shared" ca="1" si="6"/>
        <v>100005=1000</v>
      </c>
      <c r="AD5" s="19">
        <f t="shared" ca="1" si="7"/>
        <v>101031</v>
      </c>
      <c r="AE5" s="19">
        <f t="shared" ca="1" si="8"/>
        <v>101</v>
      </c>
      <c r="AF5" s="7">
        <f t="shared" ca="1" si="9"/>
        <v>3</v>
      </c>
      <c r="AG5" s="7" t="str">
        <f t="shared" ca="1" si="10"/>
        <v>{82110=5}</v>
      </c>
      <c r="AH5" s="7">
        <f t="shared" ca="1" si="0"/>
        <v>10000</v>
      </c>
      <c r="AI5" s="7" t="str">
        <f t="shared" ca="1" si="11"/>
        <v>{100005=1000}</v>
      </c>
      <c r="AJ5" s="7">
        <f t="shared" ca="1" si="12"/>
        <v>0</v>
      </c>
      <c r="AK5" s="13" t="str">
        <f t="shared" ca="1" si="1"/>
        <v>1-1001-3-82110=5|100005=1000|100%</v>
      </c>
    </row>
    <row r="6" spans="1:37" x14ac:dyDescent="0.15">
      <c r="A6" s="24">
        <f t="array" aca="1" ref="A6" ca="1">OFFSET(SHOP配置!$J$1,MATCH(SHOP商品!B6&amp;SHOP商品!C6,SHOP配置!$B$2:$B$395&amp;SHOP配置!$K$2:$K$395,0),)</f>
        <v>101</v>
      </c>
      <c r="B6" s="24">
        <v>1</v>
      </c>
      <c r="C6" s="24">
        <v>1</v>
      </c>
      <c r="D6" s="24">
        <v>4</v>
      </c>
      <c r="E6" s="18" t="str">
        <f ca="1">C6 &amp; "-" &amp; OFFSET(参数!$B$1,MATCH($B6,参数!A:A,0)-1,) &amp; "-" &amp; D6</f>
        <v>1-1001-4</v>
      </c>
      <c r="F6" s="18"/>
      <c r="G6" s="24" t="s">
        <v>86</v>
      </c>
      <c r="H6" s="24"/>
      <c r="I6" s="24"/>
      <c r="J6" s="24"/>
      <c r="K6" s="24"/>
      <c r="L6" s="24" t="s">
        <v>87</v>
      </c>
      <c r="M6" s="24"/>
      <c r="N6" s="24"/>
      <c r="O6" s="24"/>
      <c r="P6" s="24"/>
      <c r="Q6" s="6"/>
      <c r="R6" s="16">
        <f t="shared" si="2"/>
        <v>1</v>
      </c>
      <c r="S6" s="18">
        <v>1</v>
      </c>
      <c r="T6" s="18"/>
      <c r="U6" s="18"/>
      <c r="V6" s="18"/>
      <c r="W6" s="18"/>
      <c r="X6" s="7">
        <f t="shared" si="3"/>
        <v>1</v>
      </c>
      <c r="Y6" s="7">
        <f>SUM(X$3:X6)</f>
        <v>4</v>
      </c>
      <c r="Z6" s="19">
        <f t="shared" si="4"/>
        <v>5</v>
      </c>
      <c r="AA6" s="19">
        <f>COUNTIF(Z$3:Z6,Z6)</f>
        <v>1</v>
      </c>
      <c r="AB6" s="7" t="str">
        <f t="shared" ca="1" si="5"/>
        <v>92220=5</v>
      </c>
      <c r="AC6" s="7" t="str">
        <f t="shared" ca="1" si="6"/>
        <v>100005=1100</v>
      </c>
      <c r="AD6" s="19">
        <f t="shared" ca="1" si="7"/>
        <v>101041</v>
      </c>
      <c r="AE6" s="19">
        <f t="shared" ca="1" si="8"/>
        <v>101</v>
      </c>
      <c r="AF6" s="7">
        <f t="shared" ca="1" si="9"/>
        <v>4</v>
      </c>
      <c r="AG6" s="7" t="str">
        <f t="shared" ca="1" si="10"/>
        <v>{92220=5}</v>
      </c>
      <c r="AH6" s="7">
        <f t="shared" ca="1" si="0"/>
        <v>10000</v>
      </c>
      <c r="AI6" s="7" t="str">
        <f t="shared" ca="1" si="11"/>
        <v>{100005=1100}</v>
      </c>
      <c r="AJ6" s="7">
        <f t="shared" ca="1" si="12"/>
        <v>0</v>
      </c>
      <c r="AK6" s="13" t="str">
        <f t="shared" ca="1" si="1"/>
        <v>1-1001-4-92220=5|100005=1100|100%</v>
      </c>
    </row>
    <row r="7" spans="1:37" x14ac:dyDescent="0.15">
      <c r="A7" s="24">
        <f t="array" aca="1" ref="A7" ca="1">OFFSET(SHOP配置!$J$1,MATCH(SHOP商品!B7&amp;SHOP商品!C7,SHOP配置!$B$2:$B$395&amp;SHOP配置!$K$2:$K$395,0),)</f>
        <v>101</v>
      </c>
      <c r="B7" s="24">
        <v>1</v>
      </c>
      <c r="C7" s="24">
        <v>1</v>
      </c>
      <c r="D7" s="24">
        <v>5</v>
      </c>
      <c r="E7" s="18" t="str">
        <f ca="1">C7 &amp; "-" &amp; OFFSET(参数!$B$1,MATCH($B7,参数!A:A,0)-1,) &amp; "-" &amp; D7</f>
        <v>1-1001-5</v>
      </c>
      <c r="F7" s="18"/>
      <c r="G7" s="24" t="s">
        <v>88</v>
      </c>
      <c r="H7" s="24"/>
      <c r="I7" s="24"/>
      <c r="J7" s="24"/>
      <c r="K7" s="24"/>
      <c r="L7" s="24" t="s">
        <v>87</v>
      </c>
      <c r="M7" s="24"/>
      <c r="N7" s="24"/>
      <c r="O7" s="24"/>
      <c r="P7" s="24"/>
      <c r="Q7" s="6"/>
      <c r="R7" s="16">
        <f t="shared" si="2"/>
        <v>1</v>
      </c>
      <c r="S7" s="18">
        <v>1</v>
      </c>
      <c r="T7" s="18"/>
      <c r="U7" s="18"/>
      <c r="V7" s="18"/>
      <c r="W7" s="18"/>
      <c r="X7" s="7">
        <f t="shared" si="3"/>
        <v>1</v>
      </c>
      <c r="Y7" s="7">
        <f>SUM(X$3:X7)</f>
        <v>5</v>
      </c>
      <c r="Z7" s="19">
        <f t="shared" si="4"/>
        <v>6</v>
      </c>
      <c r="AA7" s="19">
        <f>COUNTIF(Z$3:Z7,Z7)</f>
        <v>1</v>
      </c>
      <c r="AB7" s="7" t="str">
        <f t="shared" ca="1" si="5"/>
        <v>92230=5</v>
      </c>
      <c r="AC7" s="7" t="str">
        <f t="shared" ca="1" si="6"/>
        <v>100005=1100</v>
      </c>
      <c r="AD7" s="19">
        <f t="shared" ca="1" si="7"/>
        <v>101051</v>
      </c>
      <c r="AE7" s="19">
        <f t="shared" ca="1" si="8"/>
        <v>101</v>
      </c>
      <c r="AF7" s="7">
        <f t="shared" ca="1" si="9"/>
        <v>5</v>
      </c>
      <c r="AG7" s="7" t="str">
        <f t="shared" ca="1" si="10"/>
        <v>{92230=5}</v>
      </c>
      <c r="AH7" s="7">
        <f t="shared" ca="1" si="0"/>
        <v>10000</v>
      </c>
      <c r="AI7" s="7" t="str">
        <f t="shared" ca="1" si="11"/>
        <v>{100005=1100}</v>
      </c>
      <c r="AJ7" s="7">
        <f t="shared" ca="1" si="12"/>
        <v>0</v>
      </c>
      <c r="AK7" s="13" t="str">
        <f t="shared" ca="1" si="1"/>
        <v>1-1001-5-92230=5|100005=1100|100%</v>
      </c>
    </row>
    <row r="8" spans="1:37" x14ac:dyDescent="0.15">
      <c r="A8" s="24">
        <f t="array" aca="1" ref="A8" ca="1">OFFSET(SHOP配置!$J$1,MATCH(SHOP商品!B8&amp;SHOP商品!C8,SHOP配置!$B$2:$B$395&amp;SHOP配置!$K$2:$K$395,0),)</f>
        <v>101</v>
      </c>
      <c r="B8" s="24">
        <v>1</v>
      </c>
      <c r="C8" s="24">
        <v>1</v>
      </c>
      <c r="D8" s="24">
        <v>6</v>
      </c>
      <c r="E8" s="18" t="str">
        <f ca="1">C8 &amp; "-" &amp; OFFSET(参数!$B$1,MATCH($B8,参数!A:A,0)-1,) &amp; "-" &amp; D8</f>
        <v>1-1001-6</v>
      </c>
      <c r="F8" s="18"/>
      <c r="G8" s="24" t="s">
        <v>89</v>
      </c>
      <c r="H8" s="24"/>
      <c r="I8" s="24"/>
      <c r="J8" s="24"/>
      <c r="K8" s="24"/>
      <c r="L8" s="24" t="s">
        <v>87</v>
      </c>
      <c r="M8" s="24"/>
      <c r="N8" s="24"/>
      <c r="O8" s="24"/>
      <c r="P8" s="24"/>
      <c r="Q8" s="6"/>
      <c r="R8" s="16">
        <f t="shared" si="2"/>
        <v>1</v>
      </c>
      <c r="S8" s="18">
        <v>1</v>
      </c>
      <c r="T8" s="18"/>
      <c r="U8" s="18"/>
      <c r="V8" s="18"/>
      <c r="W8" s="18"/>
      <c r="X8" s="7">
        <f t="shared" si="3"/>
        <v>1</v>
      </c>
      <c r="Y8" s="7">
        <f>SUM(X$3:X8)</f>
        <v>6</v>
      </c>
      <c r="Z8" s="19">
        <f t="shared" si="4"/>
        <v>7</v>
      </c>
      <c r="AA8" s="19">
        <f>COUNTIF(Z$3:Z8,Z8)</f>
        <v>1</v>
      </c>
      <c r="AB8" s="7" t="str">
        <f t="shared" ca="1" si="5"/>
        <v>92240=5</v>
      </c>
      <c r="AC8" s="7" t="str">
        <f t="shared" ca="1" si="6"/>
        <v>100005=1100</v>
      </c>
      <c r="AD8" s="19">
        <f t="shared" ca="1" si="7"/>
        <v>101061</v>
      </c>
      <c r="AE8" s="19">
        <f t="shared" ca="1" si="8"/>
        <v>101</v>
      </c>
      <c r="AF8" s="7">
        <f t="shared" ca="1" si="9"/>
        <v>6</v>
      </c>
      <c r="AG8" s="7" t="str">
        <f t="shared" ca="1" si="10"/>
        <v>{92240=5}</v>
      </c>
      <c r="AH8" s="7">
        <f t="shared" ca="1" si="0"/>
        <v>10000</v>
      </c>
      <c r="AI8" s="7" t="str">
        <f t="shared" ca="1" si="11"/>
        <v>{100005=1100}</v>
      </c>
      <c r="AJ8" s="7">
        <f t="shared" ca="1" si="12"/>
        <v>0</v>
      </c>
      <c r="AK8" s="13" t="str">
        <f t="shared" ca="1" si="1"/>
        <v>1-1001-6-92240=5|100005=1100|100%</v>
      </c>
    </row>
    <row r="9" spans="1:37" x14ac:dyDescent="0.15">
      <c r="A9" s="24">
        <f t="array" aca="1" ref="A9" ca="1">OFFSET(SHOP配置!$J$1,MATCH(SHOP商品!B9&amp;SHOP商品!C9,SHOP配置!$B$2:$B$395&amp;SHOP配置!$K$2:$K$395,0),)</f>
        <v>101</v>
      </c>
      <c r="B9" s="24">
        <v>1</v>
      </c>
      <c r="C9" s="24">
        <v>1</v>
      </c>
      <c r="D9" s="24">
        <v>7</v>
      </c>
      <c r="E9" s="18" t="str">
        <f ca="1">C9 &amp; "-" &amp; OFFSET(参数!$B$1,MATCH($B9,参数!A:A,0)-1,) &amp; "-" &amp; D9</f>
        <v>1-1001-7</v>
      </c>
      <c r="F9" s="18"/>
      <c r="G9" s="24" t="s">
        <v>90</v>
      </c>
      <c r="H9" s="24" t="s">
        <v>91</v>
      </c>
      <c r="I9" s="24"/>
      <c r="J9" s="24"/>
      <c r="K9" s="24"/>
      <c r="L9" s="24" t="s">
        <v>85</v>
      </c>
      <c r="M9" s="24" t="s">
        <v>92</v>
      </c>
      <c r="N9" s="24"/>
      <c r="O9" s="24"/>
      <c r="P9" s="24"/>
      <c r="Q9" s="6"/>
      <c r="R9" s="16">
        <f t="shared" si="2"/>
        <v>1</v>
      </c>
      <c r="S9" s="18">
        <v>0.7</v>
      </c>
      <c r="T9" s="18">
        <v>0.3</v>
      </c>
      <c r="U9" s="18"/>
      <c r="V9" s="18"/>
      <c r="W9" s="18"/>
      <c r="X9" s="7">
        <f t="shared" si="3"/>
        <v>2</v>
      </c>
      <c r="Y9" s="7">
        <f>SUM(X$3:X9)</f>
        <v>8</v>
      </c>
      <c r="Z9" s="19">
        <f t="shared" si="4"/>
        <v>8</v>
      </c>
      <c r="AA9" s="19">
        <f>COUNTIF(Z$3:Z9,Z9)</f>
        <v>1</v>
      </c>
      <c r="AB9" s="7" t="str">
        <f t="shared" ca="1" si="5"/>
        <v>92120=5</v>
      </c>
      <c r="AC9" s="7" t="str">
        <f t="shared" ca="1" si="6"/>
        <v>100005=1000</v>
      </c>
      <c r="AD9" s="19">
        <f t="shared" ca="1" si="7"/>
        <v>101071</v>
      </c>
      <c r="AE9" s="19">
        <f t="shared" ca="1" si="8"/>
        <v>101</v>
      </c>
      <c r="AF9" s="7">
        <f t="shared" ca="1" si="9"/>
        <v>7</v>
      </c>
      <c r="AG9" s="7" t="str">
        <f t="shared" ca="1" si="10"/>
        <v>{92120=5}</v>
      </c>
      <c r="AH9" s="7">
        <f t="shared" ca="1" si="0"/>
        <v>7000</v>
      </c>
      <c r="AI9" s="7" t="str">
        <f t="shared" ca="1" si="11"/>
        <v>{100005=1000}</v>
      </c>
      <c r="AJ9" s="7">
        <f t="shared" ca="1" si="12"/>
        <v>0</v>
      </c>
      <c r="AK9" s="13" t="str">
        <f t="shared" ca="1" si="1"/>
        <v>1-1001-7-92120=5|100005=1000|70%</v>
      </c>
    </row>
    <row r="10" spans="1:37" x14ac:dyDescent="0.15">
      <c r="A10" s="24">
        <f t="array" aca="1" ref="A10" ca="1">OFFSET(SHOP配置!$J$1,MATCH(SHOP商品!B10&amp;SHOP商品!C10,SHOP配置!$B$2:$B$395&amp;SHOP配置!$K$2:$K$395,0),)</f>
        <v>101</v>
      </c>
      <c r="B10" s="24">
        <v>1</v>
      </c>
      <c r="C10" s="24">
        <v>1</v>
      </c>
      <c r="D10" s="24">
        <v>8</v>
      </c>
      <c r="E10" s="18" t="str">
        <f ca="1">C10 &amp; "-" &amp; OFFSET(参数!$B$1,MATCH($B10,参数!A:A,0)-1,) &amp; "-" &amp; D10</f>
        <v>1-1001-8</v>
      </c>
      <c r="F10" s="18"/>
      <c r="G10" s="24" t="s">
        <v>93</v>
      </c>
      <c r="H10" s="24" t="s">
        <v>94</v>
      </c>
      <c r="I10" s="24"/>
      <c r="J10" s="24"/>
      <c r="K10" s="24"/>
      <c r="L10" s="24" t="s">
        <v>85</v>
      </c>
      <c r="M10" s="24" t="s">
        <v>92</v>
      </c>
      <c r="N10" s="24"/>
      <c r="O10" s="24"/>
      <c r="P10" s="24"/>
      <c r="Q10" s="6"/>
      <c r="R10" s="16">
        <f t="shared" si="2"/>
        <v>1</v>
      </c>
      <c r="S10" s="18">
        <v>0.7</v>
      </c>
      <c r="T10" s="18">
        <v>0.3</v>
      </c>
      <c r="U10" s="18"/>
      <c r="V10" s="18"/>
      <c r="W10" s="18"/>
      <c r="X10" s="7">
        <f t="shared" si="3"/>
        <v>2</v>
      </c>
      <c r="Y10" s="7">
        <f>SUM(X$3:X10)</f>
        <v>10</v>
      </c>
      <c r="Z10" s="19">
        <f t="shared" si="4"/>
        <v>8</v>
      </c>
      <c r="AA10" s="19">
        <f>COUNTIF(Z$3:Z10,Z10)</f>
        <v>2</v>
      </c>
      <c r="AB10" s="7" t="str">
        <f t="shared" ca="1" si="5"/>
        <v>92320=5</v>
      </c>
      <c r="AC10" s="7" t="str">
        <f t="shared" ca="1" si="6"/>
        <v>100005=1200</v>
      </c>
      <c r="AD10" s="19">
        <f t="shared" ca="1" si="7"/>
        <v>101072</v>
      </c>
      <c r="AE10" s="19">
        <f t="shared" ca="1" si="8"/>
        <v>101</v>
      </c>
      <c r="AF10" s="7">
        <f t="shared" ca="1" si="9"/>
        <v>7</v>
      </c>
      <c r="AG10" s="7" t="str">
        <f t="shared" ca="1" si="10"/>
        <v>{92320=5}</v>
      </c>
      <c r="AH10" s="7">
        <f t="shared" ca="1" si="0"/>
        <v>3000</v>
      </c>
      <c r="AI10" s="7" t="str">
        <f t="shared" ca="1" si="11"/>
        <v>{100005=1200}</v>
      </c>
      <c r="AJ10" s="7">
        <f t="shared" ca="1" si="12"/>
        <v>0</v>
      </c>
      <c r="AK10" s="13" t="str">
        <f t="shared" ca="1" si="1"/>
        <v>1-1001-7-92320=5|100005=1200|30%</v>
      </c>
    </row>
    <row r="11" spans="1:37" x14ac:dyDescent="0.15">
      <c r="A11" s="24">
        <f t="array" aca="1" ref="A11" ca="1">OFFSET(SHOP配置!$J$1,MATCH(SHOP商品!B11&amp;SHOP商品!C11,SHOP配置!$B$2:$B$395&amp;SHOP配置!$K$2:$K$395,0),)</f>
        <v>101</v>
      </c>
      <c r="B11" s="24">
        <v>1</v>
      </c>
      <c r="C11" s="24">
        <v>1</v>
      </c>
      <c r="D11" s="24">
        <v>9</v>
      </c>
      <c r="E11" s="18" t="str">
        <f ca="1">C11 &amp; "-" &amp; OFFSET(参数!$B$1,MATCH($B11,参数!A:A,0)-1,) &amp; "-" &amp; D11</f>
        <v>1-1001-9</v>
      </c>
      <c r="F11" s="18"/>
      <c r="G11" s="24" t="s">
        <v>95</v>
      </c>
      <c r="H11" s="24" t="s">
        <v>96</v>
      </c>
      <c r="I11" s="24"/>
      <c r="J11" s="24"/>
      <c r="K11" s="24"/>
      <c r="L11" s="24" t="s">
        <v>85</v>
      </c>
      <c r="M11" s="24" t="s">
        <v>92</v>
      </c>
      <c r="N11" s="24"/>
      <c r="O11" s="24"/>
      <c r="P11" s="24"/>
      <c r="Q11" s="6"/>
      <c r="R11" s="16">
        <f t="shared" si="2"/>
        <v>1</v>
      </c>
      <c r="S11" s="18">
        <v>0.7</v>
      </c>
      <c r="T11" s="18">
        <v>0.3</v>
      </c>
      <c r="U11" s="18"/>
      <c r="V11" s="18"/>
      <c r="W11" s="18"/>
      <c r="X11" s="7">
        <f t="shared" si="3"/>
        <v>2</v>
      </c>
      <c r="Y11" s="7">
        <f>SUM(X$3:X11)</f>
        <v>12</v>
      </c>
      <c r="Z11" s="19">
        <f t="shared" si="4"/>
        <v>9</v>
      </c>
      <c r="AA11" s="19">
        <f>COUNTIF(Z$3:Z11,Z11)</f>
        <v>1</v>
      </c>
      <c r="AB11" s="7" t="str">
        <f t="shared" ca="1" si="5"/>
        <v>92130=5</v>
      </c>
      <c r="AC11" s="7" t="str">
        <f t="shared" ca="1" si="6"/>
        <v>100005=1000</v>
      </c>
      <c r="AD11" s="19">
        <f t="shared" ca="1" si="7"/>
        <v>101081</v>
      </c>
      <c r="AE11" s="19">
        <f t="shared" ca="1" si="8"/>
        <v>101</v>
      </c>
      <c r="AF11" s="7">
        <f t="shared" ca="1" si="9"/>
        <v>8</v>
      </c>
      <c r="AG11" s="7" t="str">
        <f t="shared" ca="1" si="10"/>
        <v>{92130=5}</v>
      </c>
      <c r="AH11" s="7">
        <f t="shared" ca="1" si="0"/>
        <v>7000</v>
      </c>
      <c r="AI11" s="7" t="str">
        <f t="shared" ca="1" si="11"/>
        <v>{100005=1000}</v>
      </c>
      <c r="AJ11" s="7">
        <f t="shared" ca="1" si="12"/>
        <v>0</v>
      </c>
      <c r="AK11" s="13" t="str">
        <f t="shared" ca="1" si="1"/>
        <v>1-1001-8-92130=5|100005=1000|70%</v>
      </c>
    </row>
    <row r="12" spans="1:37" x14ac:dyDescent="0.15">
      <c r="A12" s="24">
        <f t="array" aca="1" ref="A12" ca="1">OFFSET(SHOP配置!$J$1,MATCH(SHOP商品!B12&amp;SHOP商品!C12,SHOP配置!$B$2:$B$395&amp;SHOP配置!$K$2:$K$395,0),)</f>
        <v>102</v>
      </c>
      <c r="B12" s="24">
        <v>1</v>
      </c>
      <c r="C12" s="24">
        <v>2</v>
      </c>
      <c r="D12" s="24">
        <v>1</v>
      </c>
      <c r="E12" s="18" t="str">
        <f ca="1">C12 &amp; "-" &amp; OFFSET(参数!$B$1,MATCH($B12,参数!A:A,0)-1,) &amp; "-" &amp; D12</f>
        <v>2-1001-1</v>
      </c>
      <c r="F12" s="18"/>
      <c r="G12" s="24" t="s">
        <v>81</v>
      </c>
      <c r="H12" s="24"/>
      <c r="I12" s="24"/>
      <c r="J12" s="24"/>
      <c r="K12" s="24"/>
      <c r="L12" s="24" t="s">
        <v>82</v>
      </c>
      <c r="M12" s="24"/>
      <c r="N12" s="24"/>
      <c r="O12" s="24"/>
      <c r="P12" s="24"/>
      <c r="Q12" s="6"/>
      <c r="R12" s="16">
        <f t="shared" si="2"/>
        <v>1</v>
      </c>
      <c r="S12" s="18">
        <v>1</v>
      </c>
      <c r="T12" s="18"/>
      <c r="U12" s="18"/>
      <c r="V12" s="18"/>
      <c r="W12" s="18"/>
      <c r="X12" s="7">
        <f t="shared" si="3"/>
        <v>1</v>
      </c>
      <c r="Y12" s="7">
        <f>SUM(X$3:X12)</f>
        <v>13</v>
      </c>
      <c r="Z12" s="19">
        <f t="shared" si="4"/>
        <v>9</v>
      </c>
      <c r="AA12" s="19">
        <f>COUNTIF(Z$3:Z12,Z12)</f>
        <v>2</v>
      </c>
      <c r="AB12" s="7" t="str">
        <f t="shared" ca="1" si="5"/>
        <v>92330=5</v>
      </c>
      <c r="AC12" s="7" t="str">
        <f t="shared" ca="1" si="6"/>
        <v>100005=1200</v>
      </c>
      <c r="AD12" s="19">
        <f t="shared" ca="1" si="7"/>
        <v>101082</v>
      </c>
      <c r="AE12" s="19">
        <f t="shared" ca="1" si="8"/>
        <v>101</v>
      </c>
      <c r="AF12" s="7">
        <f t="shared" ca="1" si="9"/>
        <v>8</v>
      </c>
      <c r="AG12" s="7" t="str">
        <f t="shared" ca="1" si="10"/>
        <v>{92330=5}</v>
      </c>
      <c r="AH12" s="7">
        <f t="shared" ca="1" si="0"/>
        <v>3000</v>
      </c>
      <c r="AI12" s="7" t="str">
        <f t="shared" ca="1" si="11"/>
        <v>{100005=1200}</v>
      </c>
      <c r="AJ12" s="7">
        <f t="shared" ca="1" si="12"/>
        <v>0</v>
      </c>
      <c r="AK12" s="13" t="str">
        <f t="shared" ca="1" si="1"/>
        <v>1-1001-8-92330=5|100005=1200|30%</v>
      </c>
    </row>
    <row r="13" spans="1:37" x14ac:dyDescent="0.15">
      <c r="A13" s="24">
        <f t="array" aca="1" ref="A13" ca="1">OFFSET(SHOP配置!$J$1,MATCH(SHOP商品!B13&amp;SHOP商品!C13,SHOP配置!$B$2:$B$395&amp;SHOP配置!$K$2:$K$395,0),)</f>
        <v>102</v>
      </c>
      <c r="B13" s="24">
        <v>1</v>
      </c>
      <c r="C13" s="24">
        <v>2</v>
      </c>
      <c r="D13" s="24">
        <v>2</v>
      </c>
      <c r="E13" s="18" t="str">
        <f ca="1">C13 &amp; "-" &amp; OFFSET(参数!$B$1,MATCH($B13,参数!A:A,0)-1,) &amp; "-" &amp; D13</f>
        <v>2-1001-2</v>
      </c>
      <c r="F13" s="18"/>
      <c r="G13" s="24" t="s">
        <v>83</v>
      </c>
      <c r="H13" s="24"/>
      <c r="I13" s="24"/>
      <c r="J13" s="24"/>
      <c r="K13" s="24"/>
      <c r="L13" s="24" t="s">
        <v>82</v>
      </c>
      <c r="M13" s="24"/>
      <c r="N13" s="24"/>
      <c r="O13" s="24"/>
      <c r="P13" s="24"/>
      <c r="Q13" s="6"/>
      <c r="R13" s="16">
        <f t="shared" si="2"/>
        <v>1</v>
      </c>
      <c r="S13" s="18">
        <v>1</v>
      </c>
      <c r="T13" s="18"/>
      <c r="U13" s="18"/>
      <c r="V13" s="18"/>
      <c r="W13" s="18"/>
      <c r="X13" s="7">
        <f t="shared" si="3"/>
        <v>1</v>
      </c>
      <c r="Y13" s="7">
        <f>SUM(X$3:X13)</f>
        <v>14</v>
      </c>
      <c r="Z13" s="19">
        <f t="shared" si="4"/>
        <v>10</v>
      </c>
      <c r="AA13" s="19">
        <f>COUNTIF(Z$3:Z13,Z13)</f>
        <v>1</v>
      </c>
      <c r="AB13" s="7" t="str">
        <f t="shared" ca="1" si="5"/>
        <v>92140=5</v>
      </c>
      <c r="AC13" s="7" t="str">
        <f t="shared" ca="1" si="6"/>
        <v>100005=1000</v>
      </c>
      <c r="AD13" s="19">
        <f t="shared" ca="1" si="7"/>
        <v>101091</v>
      </c>
      <c r="AE13" s="19">
        <f t="shared" ca="1" si="8"/>
        <v>101</v>
      </c>
      <c r="AF13" s="7">
        <f t="shared" ca="1" si="9"/>
        <v>9</v>
      </c>
      <c r="AG13" s="7" t="str">
        <f t="shared" ca="1" si="10"/>
        <v>{92140=5}</v>
      </c>
      <c r="AH13" s="7">
        <f t="shared" ca="1" si="0"/>
        <v>7000</v>
      </c>
      <c r="AI13" s="7" t="str">
        <f t="shared" ca="1" si="11"/>
        <v>{100005=1000}</v>
      </c>
      <c r="AJ13" s="7">
        <f t="shared" ca="1" si="12"/>
        <v>0</v>
      </c>
      <c r="AK13" s="13" t="str">
        <f t="shared" ca="1" si="1"/>
        <v>1-1001-9-92140=5|100005=1000|70%</v>
      </c>
    </row>
    <row r="14" spans="1:37" x14ac:dyDescent="0.15">
      <c r="A14" s="24">
        <f t="array" aca="1" ref="A14" ca="1">OFFSET(SHOP配置!$J$1,MATCH(SHOP商品!B14&amp;SHOP商品!C14,SHOP配置!$B$2:$B$395&amp;SHOP配置!$K$2:$K$395,0),)</f>
        <v>102</v>
      </c>
      <c r="B14" s="24">
        <v>1</v>
      </c>
      <c r="C14" s="24">
        <v>2</v>
      </c>
      <c r="D14" s="24">
        <v>3</v>
      </c>
      <c r="E14" s="18" t="str">
        <f ca="1">C14 &amp; "-" &amp; OFFSET(参数!$B$1,MATCH($B14,参数!A:A,0)-1,) &amp; "-" &amp; D14</f>
        <v>2-1001-3</v>
      </c>
      <c r="F14" s="18"/>
      <c r="G14" s="24" t="s">
        <v>84</v>
      </c>
      <c r="H14" s="24"/>
      <c r="I14" s="24"/>
      <c r="J14" s="24"/>
      <c r="K14" s="24"/>
      <c r="L14" s="24" t="s">
        <v>85</v>
      </c>
      <c r="M14" s="24"/>
      <c r="N14" s="24"/>
      <c r="O14" s="24"/>
      <c r="P14" s="24"/>
      <c r="Q14" s="6"/>
      <c r="R14" s="16">
        <f t="shared" si="2"/>
        <v>1</v>
      </c>
      <c r="S14" s="18">
        <v>1</v>
      </c>
      <c r="T14" s="18"/>
      <c r="U14" s="18"/>
      <c r="V14" s="18"/>
      <c r="W14" s="18"/>
      <c r="X14" s="7">
        <f t="shared" si="3"/>
        <v>1</v>
      </c>
      <c r="Y14" s="7">
        <f>SUM(X$3:X14)</f>
        <v>15</v>
      </c>
      <c r="Z14" s="19">
        <f t="shared" si="4"/>
        <v>10</v>
      </c>
      <c r="AA14" s="19">
        <f>COUNTIF(Z$3:Z14,Z14)</f>
        <v>2</v>
      </c>
      <c r="AB14" s="7" t="str">
        <f t="shared" ca="1" si="5"/>
        <v>92340=5</v>
      </c>
      <c r="AC14" s="7" t="str">
        <f t="shared" ca="1" si="6"/>
        <v>100005=1200</v>
      </c>
      <c r="AD14" s="19">
        <f t="shared" ca="1" si="7"/>
        <v>101092</v>
      </c>
      <c r="AE14" s="19">
        <f t="shared" ca="1" si="8"/>
        <v>101</v>
      </c>
      <c r="AF14" s="7">
        <f t="shared" ca="1" si="9"/>
        <v>9</v>
      </c>
      <c r="AG14" s="7" t="str">
        <f t="shared" ca="1" si="10"/>
        <v>{92340=5}</v>
      </c>
      <c r="AH14" s="7">
        <f t="shared" ca="1" si="0"/>
        <v>3000</v>
      </c>
      <c r="AI14" s="7" t="str">
        <f t="shared" ca="1" si="11"/>
        <v>{100005=1200}</v>
      </c>
      <c r="AJ14" s="7">
        <f t="shared" ca="1" si="12"/>
        <v>0</v>
      </c>
      <c r="AK14" s="13" t="str">
        <f t="shared" ca="1" si="1"/>
        <v>1-1001-9-92340=5|100005=1200|30%</v>
      </c>
    </row>
    <row r="15" spans="1:37" x14ac:dyDescent="0.15">
      <c r="A15" s="24">
        <f t="array" aca="1" ref="A15" ca="1">OFFSET(SHOP配置!$J$1,MATCH(SHOP商品!B15&amp;SHOP商品!C15,SHOP配置!$B$2:$B$395&amp;SHOP配置!$K$2:$K$395,0),)</f>
        <v>102</v>
      </c>
      <c r="B15" s="24">
        <v>1</v>
      </c>
      <c r="C15" s="24">
        <v>2</v>
      </c>
      <c r="D15" s="24">
        <v>4</v>
      </c>
      <c r="E15" s="18" t="str">
        <f ca="1">C15 &amp; "-" &amp; OFFSET(参数!$B$1,MATCH($B15,参数!A:A,0)-1,) &amp; "-" &amp; D15</f>
        <v>2-1001-4</v>
      </c>
      <c r="F15" s="18"/>
      <c r="G15" s="24" t="s">
        <v>91</v>
      </c>
      <c r="H15" s="24"/>
      <c r="I15" s="24"/>
      <c r="J15" s="24"/>
      <c r="K15" s="24"/>
      <c r="L15" s="24" t="s">
        <v>92</v>
      </c>
      <c r="M15" s="24"/>
      <c r="N15" s="24"/>
      <c r="O15" s="24"/>
      <c r="P15" s="24"/>
      <c r="Q15" s="6"/>
      <c r="R15" s="16">
        <f t="shared" si="2"/>
        <v>1</v>
      </c>
      <c r="S15" s="18">
        <v>1</v>
      </c>
      <c r="T15" s="18"/>
      <c r="U15" s="18"/>
      <c r="V15" s="18"/>
      <c r="W15" s="18"/>
      <c r="X15" s="7">
        <f t="shared" si="3"/>
        <v>1</v>
      </c>
      <c r="Y15" s="7">
        <f>SUM(X$3:X15)</f>
        <v>16</v>
      </c>
      <c r="Z15" s="19">
        <f t="shared" si="4"/>
        <v>11</v>
      </c>
      <c r="AA15" s="19">
        <f>COUNTIF(Z$3:Z15,Z15)</f>
        <v>1</v>
      </c>
      <c r="AB15" s="7" t="str">
        <f t="shared" ca="1" si="5"/>
        <v>11001=2</v>
      </c>
      <c r="AC15" s="7" t="str">
        <f t="shared" ca="1" si="6"/>
        <v>100005=1500</v>
      </c>
      <c r="AD15" s="19">
        <f t="shared" ca="1" si="7"/>
        <v>102011</v>
      </c>
      <c r="AE15" s="19">
        <f t="shared" ca="1" si="8"/>
        <v>102</v>
      </c>
      <c r="AF15" s="7">
        <f t="shared" ca="1" si="9"/>
        <v>1</v>
      </c>
      <c r="AG15" s="7" t="str">
        <f t="shared" ca="1" si="10"/>
        <v>{11001=2}</v>
      </c>
      <c r="AH15" s="7">
        <f t="shared" ca="1" si="0"/>
        <v>10000</v>
      </c>
      <c r="AI15" s="7" t="str">
        <f t="shared" ca="1" si="11"/>
        <v>{100005=1500}</v>
      </c>
      <c r="AJ15" s="7">
        <f t="shared" ca="1" si="12"/>
        <v>0</v>
      </c>
      <c r="AK15" s="13" t="str">
        <f t="shared" ca="1" si="1"/>
        <v>2-1001-1-11001=2|100005=1500|100%</v>
      </c>
    </row>
    <row r="16" spans="1:37" x14ac:dyDescent="0.15">
      <c r="A16" s="24">
        <f t="array" aca="1" ref="A16" ca="1">OFFSET(SHOP配置!$J$1,MATCH(SHOP商品!B16&amp;SHOP商品!C16,SHOP配置!$B$2:$B$395&amp;SHOP配置!$K$2:$K$395,0),)</f>
        <v>102</v>
      </c>
      <c r="B16" s="24">
        <v>1</v>
      </c>
      <c r="C16" s="24">
        <v>2</v>
      </c>
      <c r="D16" s="24">
        <v>5</v>
      </c>
      <c r="E16" s="18" t="str">
        <f ca="1">C16 &amp; "-" &amp; OFFSET(参数!$B$1,MATCH($B16,参数!A:A,0)-1,) &amp; "-" &amp; D16</f>
        <v>2-1001-5</v>
      </c>
      <c r="F16" s="18"/>
      <c r="G16" s="24" t="s">
        <v>94</v>
      </c>
      <c r="H16" s="24"/>
      <c r="I16" s="24"/>
      <c r="J16" s="24"/>
      <c r="K16" s="24"/>
      <c r="L16" s="24" t="s">
        <v>92</v>
      </c>
      <c r="M16" s="24"/>
      <c r="N16" s="24"/>
      <c r="O16" s="24"/>
      <c r="P16" s="24"/>
      <c r="Q16" s="6"/>
      <c r="R16" s="16">
        <f t="shared" si="2"/>
        <v>1</v>
      </c>
      <c r="S16" s="18">
        <v>1</v>
      </c>
      <c r="T16" s="18"/>
      <c r="U16" s="18"/>
      <c r="V16" s="18"/>
      <c r="W16" s="18"/>
      <c r="X16" s="7">
        <f t="shared" si="3"/>
        <v>1</v>
      </c>
      <c r="Y16" s="7">
        <f>SUM(X$3:X16)</f>
        <v>17</v>
      </c>
      <c r="Z16" s="19">
        <f t="shared" si="4"/>
        <v>12</v>
      </c>
      <c r="AA16" s="19">
        <f>COUNTIF(Z$3:Z16,Z16)</f>
        <v>1</v>
      </c>
      <c r="AB16" s="7" t="str">
        <f t="shared" ca="1" si="5"/>
        <v>11015=2</v>
      </c>
      <c r="AC16" s="7" t="str">
        <f t="shared" ca="1" si="6"/>
        <v>100005=1500</v>
      </c>
      <c r="AD16" s="19">
        <f t="shared" ca="1" si="7"/>
        <v>102021</v>
      </c>
      <c r="AE16" s="19">
        <f t="shared" ca="1" si="8"/>
        <v>102</v>
      </c>
      <c r="AF16" s="7">
        <f t="shared" ca="1" si="9"/>
        <v>2</v>
      </c>
      <c r="AG16" s="7" t="str">
        <f t="shared" ca="1" si="10"/>
        <v>{11015=2}</v>
      </c>
      <c r="AH16" s="7">
        <f t="shared" ca="1" si="0"/>
        <v>10000</v>
      </c>
      <c r="AI16" s="7" t="str">
        <f t="shared" ca="1" si="11"/>
        <v>{100005=1500}</v>
      </c>
      <c r="AJ16" s="7">
        <f t="shared" ca="1" si="12"/>
        <v>0</v>
      </c>
      <c r="AK16" s="13" t="str">
        <f t="shared" ca="1" si="1"/>
        <v>2-1001-2-11015=2|100005=1500|100%</v>
      </c>
    </row>
    <row r="17" spans="1:37" x14ac:dyDescent="0.15">
      <c r="A17" s="24">
        <f t="array" aca="1" ref="A17" ca="1">OFFSET(SHOP配置!$J$1,MATCH(SHOP商品!B17&amp;SHOP商品!C17,SHOP配置!$B$2:$B$395&amp;SHOP配置!$K$2:$K$395,0),)</f>
        <v>102</v>
      </c>
      <c r="B17" s="24">
        <v>1</v>
      </c>
      <c r="C17" s="24">
        <v>2</v>
      </c>
      <c r="D17" s="24">
        <v>6</v>
      </c>
      <c r="E17" s="18" t="str">
        <f ca="1">C17 &amp; "-" &amp; OFFSET(参数!$B$1,MATCH($B17,参数!A:A,0)-1,) &amp; "-" &amp; D17</f>
        <v>2-1001-6</v>
      </c>
      <c r="F17" s="18"/>
      <c r="G17" s="24" t="s">
        <v>96</v>
      </c>
      <c r="H17" s="24"/>
      <c r="I17" s="24"/>
      <c r="J17" s="24"/>
      <c r="K17" s="24"/>
      <c r="L17" s="24" t="s">
        <v>92</v>
      </c>
      <c r="M17" s="24"/>
      <c r="N17" s="24"/>
      <c r="O17" s="24"/>
      <c r="P17" s="24"/>
      <c r="Q17" s="6"/>
      <c r="R17" s="16">
        <f t="shared" si="2"/>
        <v>1</v>
      </c>
      <c r="S17" s="18">
        <v>1</v>
      </c>
      <c r="T17" s="18"/>
      <c r="U17" s="18"/>
      <c r="V17" s="18"/>
      <c r="W17" s="18"/>
      <c r="X17" s="7">
        <f t="shared" si="3"/>
        <v>1</v>
      </c>
      <c r="Y17" s="7">
        <f>SUM(X$3:X17)</f>
        <v>18</v>
      </c>
      <c r="Z17" s="19">
        <f t="shared" si="4"/>
        <v>13</v>
      </c>
      <c r="AA17" s="19">
        <f>COUNTIF(Z$3:Z17,Z17)</f>
        <v>1</v>
      </c>
      <c r="AB17" s="7" t="str">
        <f t="shared" ca="1" si="5"/>
        <v>82110=5</v>
      </c>
      <c r="AC17" s="7" t="str">
        <f t="shared" ca="1" si="6"/>
        <v>100005=1000</v>
      </c>
      <c r="AD17" s="19">
        <f t="shared" ca="1" si="7"/>
        <v>102031</v>
      </c>
      <c r="AE17" s="19">
        <f t="shared" ca="1" si="8"/>
        <v>102</v>
      </c>
      <c r="AF17" s="7">
        <f t="shared" ca="1" si="9"/>
        <v>3</v>
      </c>
      <c r="AG17" s="7" t="str">
        <f t="shared" ca="1" si="10"/>
        <v>{82110=5}</v>
      </c>
      <c r="AH17" s="7">
        <f t="shared" ca="1" si="0"/>
        <v>10000</v>
      </c>
      <c r="AI17" s="7" t="str">
        <f t="shared" ca="1" si="11"/>
        <v>{100005=1000}</v>
      </c>
      <c r="AJ17" s="7">
        <f t="shared" ca="1" si="12"/>
        <v>0</v>
      </c>
      <c r="AK17" s="13" t="str">
        <f t="shared" ca="1" si="1"/>
        <v>2-1001-3-82110=5|100005=1000|100%</v>
      </c>
    </row>
    <row r="18" spans="1:37" x14ac:dyDescent="0.15">
      <c r="A18" s="24">
        <f t="array" aca="1" ref="A18" ca="1">OFFSET(SHOP配置!$J$1,MATCH(SHOP商品!B18&amp;SHOP商品!C18,SHOP配置!$B$2:$B$395&amp;SHOP配置!$K$2:$K$395,0),)</f>
        <v>102</v>
      </c>
      <c r="B18" s="24">
        <v>1</v>
      </c>
      <c r="C18" s="24">
        <v>2</v>
      </c>
      <c r="D18" s="24">
        <v>7</v>
      </c>
      <c r="E18" s="18" t="str">
        <f ca="1">C18 &amp; "-" &amp; OFFSET(参数!$B$1,MATCH($B18,参数!A:A,0)-1,) &amp; "-" &amp; D18</f>
        <v>2-1001-7</v>
      </c>
      <c r="F18" s="18"/>
      <c r="G18" s="24" t="s">
        <v>86</v>
      </c>
      <c r="H18" s="24" t="s">
        <v>97</v>
      </c>
      <c r="I18" s="24"/>
      <c r="J18" s="24"/>
      <c r="K18" s="24"/>
      <c r="L18" s="24" t="s">
        <v>87</v>
      </c>
      <c r="M18" s="24" t="s">
        <v>98</v>
      </c>
      <c r="N18" s="24"/>
      <c r="O18" s="24"/>
      <c r="P18" s="24"/>
      <c r="Q18" s="6"/>
      <c r="R18" s="16">
        <f t="shared" si="2"/>
        <v>1</v>
      </c>
      <c r="S18" s="18">
        <v>0.7</v>
      </c>
      <c r="T18" s="18">
        <v>0.3</v>
      </c>
      <c r="U18" s="18"/>
      <c r="V18" s="18"/>
      <c r="W18" s="18"/>
      <c r="X18" s="7">
        <f t="shared" si="3"/>
        <v>2</v>
      </c>
      <c r="Y18" s="7">
        <f>SUM(X$3:X18)</f>
        <v>20</v>
      </c>
      <c r="Z18" s="19">
        <f t="shared" si="4"/>
        <v>14</v>
      </c>
      <c r="AA18" s="19">
        <f>COUNTIF(Z$3:Z18,Z18)</f>
        <v>1</v>
      </c>
      <c r="AB18" s="7" t="str">
        <f t="shared" ca="1" si="5"/>
        <v>92320=5</v>
      </c>
      <c r="AC18" s="7" t="str">
        <f t="shared" ca="1" si="6"/>
        <v>100005=1200</v>
      </c>
      <c r="AD18" s="19">
        <f t="shared" ca="1" si="7"/>
        <v>102041</v>
      </c>
      <c r="AE18" s="19">
        <f t="shared" ca="1" si="8"/>
        <v>102</v>
      </c>
      <c r="AF18" s="7">
        <f t="shared" ca="1" si="9"/>
        <v>4</v>
      </c>
      <c r="AG18" s="7" t="str">
        <f t="shared" ca="1" si="10"/>
        <v>{92320=5}</v>
      </c>
      <c r="AH18" s="7">
        <f t="shared" ca="1" si="0"/>
        <v>10000</v>
      </c>
      <c r="AI18" s="7" t="str">
        <f t="shared" ca="1" si="11"/>
        <v>{100005=1200}</v>
      </c>
      <c r="AJ18" s="7">
        <f t="shared" ca="1" si="12"/>
        <v>0</v>
      </c>
      <c r="AK18" s="13" t="str">
        <f t="shared" ca="1" si="1"/>
        <v>2-1001-4-92320=5|100005=1200|100%</v>
      </c>
    </row>
    <row r="19" spans="1:37" x14ac:dyDescent="0.15">
      <c r="A19" s="24">
        <f t="array" aca="1" ref="A19" ca="1">OFFSET(SHOP配置!$J$1,MATCH(SHOP商品!B19&amp;SHOP商品!C19,SHOP配置!$B$2:$B$395&amp;SHOP配置!$K$2:$K$395,0),)</f>
        <v>102</v>
      </c>
      <c r="B19" s="24">
        <v>1</v>
      </c>
      <c r="C19" s="24">
        <v>2</v>
      </c>
      <c r="D19" s="24">
        <v>8</v>
      </c>
      <c r="E19" s="18" t="str">
        <f ca="1">C19 &amp; "-" &amp; OFFSET(参数!$B$1,MATCH($B19,参数!A:A,0)-1,) &amp; "-" &amp; D19</f>
        <v>2-1001-8</v>
      </c>
      <c r="F19" s="18"/>
      <c r="G19" s="24" t="s">
        <v>88</v>
      </c>
      <c r="H19" s="24" t="s">
        <v>99</v>
      </c>
      <c r="I19" s="24"/>
      <c r="J19" s="24"/>
      <c r="K19" s="24"/>
      <c r="L19" s="24" t="s">
        <v>87</v>
      </c>
      <c r="M19" s="24" t="s">
        <v>98</v>
      </c>
      <c r="N19" s="24"/>
      <c r="O19" s="24"/>
      <c r="P19" s="24"/>
      <c r="Q19" s="6"/>
      <c r="R19" s="16">
        <f t="shared" si="2"/>
        <v>1</v>
      </c>
      <c r="S19" s="18">
        <v>0.7</v>
      </c>
      <c r="T19" s="18">
        <v>0.3</v>
      </c>
      <c r="U19" s="18"/>
      <c r="V19" s="18"/>
      <c r="W19" s="18"/>
      <c r="X19" s="7">
        <f t="shared" si="3"/>
        <v>2</v>
      </c>
      <c r="Y19" s="7">
        <f>SUM(X$3:X19)</f>
        <v>22</v>
      </c>
      <c r="Z19" s="19">
        <f t="shared" si="4"/>
        <v>15</v>
      </c>
      <c r="AA19" s="19">
        <f>COUNTIF(Z$3:Z19,Z19)</f>
        <v>1</v>
      </c>
      <c r="AB19" s="7" t="str">
        <f t="shared" ca="1" si="5"/>
        <v>92330=5</v>
      </c>
      <c r="AC19" s="7" t="str">
        <f t="shared" ca="1" si="6"/>
        <v>100005=1200</v>
      </c>
      <c r="AD19" s="19">
        <f t="shared" ca="1" si="7"/>
        <v>102051</v>
      </c>
      <c r="AE19" s="19">
        <f t="shared" ca="1" si="8"/>
        <v>102</v>
      </c>
      <c r="AF19" s="7">
        <f t="shared" ca="1" si="9"/>
        <v>5</v>
      </c>
      <c r="AG19" s="7" t="str">
        <f t="shared" ca="1" si="10"/>
        <v>{92330=5}</v>
      </c>
      <c r="AH19" s="7">
        <f t="shared" ca="1" si="0"/>
        <v>10000</v>
      </c>
      <c r="AI19" s="7" t="str">
        <f t="shared" ca="1" si="11"/>
        <v>{100005=1200}</v>
      </c>
      <c r="AJ19" s="7">
        <f t="shared" ca="1" si="12"/>
        <v>0</v>
      </c>
      <c r="AK19" s="13" t="str">
        <f t="shared" ca="1" si="1"/>
        <v>2-1001-5-92330=5|100005=1200|100%</v>
      </c>
    </row>
    <row r="20" spans="1:37" x14ac:dyDescent="0.15">
      <c r="A20" s="24">
        <f t="array" aca="1" ref="A20" ca="1">OFFSET(SHOP配置!$J$1,MATCH(SHOP商品!B20&amp;SHOP商品!C20,SHOP配置!$B$2:$B$395&amp;SHOP配置!$K$2:$K$395,0),)</f>
        <v>102</v>
      </c>
      <c r="B20" s="24">
        <v>1</v>
      </c>
      <c r="C20" s="24">
        <v>2</v>
      </c>
      <c r="D20" s="24">
        <v>9</v>
      </c>
      <c r="E20" s="18" t="str">
        <f ca="1">C20 &amp; "-" &amp; OFFSET(参数!$B$1,MATCH($B20,参数!A:A,0)-1,) &amp; "-" &amp; D20</f>
        <v>2-1001-9</v>
      </c>
      <c r="F20" s="18"/>
      <c r="G20" s="24" t="s">
        <v>89</v>
      </c>
      <c r="H20" s="24" t="s">
        <v>100</v>
      </c>
      <c r="I20" s="24"/>
      <c r="J20" s="24"/>
      <c r="K20" s="24"/>
      <c r="L20" s="24" t="s">
        <v>87</v>
      </c>
      <c r="M20" s="24" t="s">
        <v>98</v>
      </c>
      <c r="N20" s="24"/>
      <c r="O20" s="24"/>
      <c r="P20" s="24"/>
      <c r="Q20" s="6"/>
      <c r="R20" s="16">
        <f t="shared" si="2"/>
        <v>1</v>
      </c>
      <c r="S20" s="18">
        <v>0.7</v>
      </c>
      <c r="T20" s="18">
        <v>0.3</v>
      </c>
      <c r="U20" s="18"/>
      <c r="V20" s="18"/>
      <c r="W20" s="18"/>
      <c r="X20" s="7">
        <f t="shared" si="3"/>
        <v>2</v>
      </c>
      <c r="Y20" s="7">
        <f>SUM(X$3:X20)</f>
        <v>24</v>
      </c>
      <c r="Z20" s="19">
        <f t="shared" si="4"/>
        <v>16</v>
      </c>
      <c r="AA20" s="19">
        <f>COUNTIF(Z$3:Z20,Z20)</f>
        <v>1</v>
      </c>
      <c r="AB20" s="7" t="str">
        <f t="shared" ca="1" si="5"/>
        <v>92340=5</v>
      </c>
      <c r="AC20" s="7" t="str">
        <f t="shared" ca="1" si="6"/>
        <v>100005=1200</v>
      </c>
      <c r="AD20" s="19">
        <f t="shared" ca="1" si="7"/>
        <v>102061</v>
      </c>
      <c r="AE20" s="19">
        <f t="shared" ca="1" si="8"/>
        <v>102</v>
      </c>
      <c r="AF20" s="7">
        <f t="shared" ca="1" si="9"/>
        <v>6</v>
      </c>
      <c r="AG20" s="7" t="str">
        <f t="shared" ca="1" si="10"/>
        <v>{92340=5}</v>
      </c>
      <c r="AH20" s="7">
        <f t="shared" ca="1" si="0"/>
        <v>10000</v>
      </c>
      <c r="AI20" s="7" t="str">
        <f t="shared" ca="1" si="11"/>
        <v>{100005=1200}</v>
      </c>
      <c r="AJ20" s="7">
        <f t="shared" ca="1" si="12"/>
        <v>0</v>
      </c>
      <c r="AK20" s="13" t="str">
        <f t="shared" ca="1" si="1"/>
        <v>2-1001-6-92340=5|100005=1200|100%</v>
      </c>
    </row>
    <row r="21" spans="1:37" x14ac:dyDescent="0.15">
      <c r="A21" s="24">
        <f t="array" aca="1" ref="A21" ca="1">OFFSET(SHOP配置!$J$1,MATCH(SHOP商品!B21&amp;SHOP商品!C21,SHOP配置!$B$2:$B$395&amp;SHOP配置!$K$2:$K$395,0),)</f>
        <v>103</v>
      </c>
      <c r="B21" s="24">
        <v>1</v>
      </c>
      <c r="C21" s="24">
        <v>3</v>
      </c>
      <c r="D21" s="24">
        <v>1</v>
      </c>
      <c r="E21" s="18" t="str">
        <f ca="1">C21 &amp; "-" &amp; OFFSET(参数!$B$1,MATCH($B21,参数!A:A,0)-1,) &amp; "-" &amp; D21</f>
        <v>3-1001-1</v>
      </c>
      <c r="F21" s="18"/>
      <c r="G21" s="24" t="s">
        <v>81</v>
      </c>
      <c r="H21" s="24"/>
      <c r="I21" s="24"/>
      <c r="J21" s="24"/>
      <c r="K21" s="24"/>
      <c r="L21" s="24" t="s">
        <v>82</v>
      </c>
      <c r="M21" s="24"/>
      <c r="N21" s="24"/>
      <c r="O21" s="24"/>
      <c r="P21" s="24"/>
      <c r="Q21" s="6"/>
      <c r="R21" s="16">
        <f t="shared" si="2"/>
        <v>1</v>
      </c>
      <c r="S21" s="18">
        <v>1</v>
      </c>
      <c r="T21" s="18"/>
      <c r="U21" s="18"/>
      <c r="V21" s="18"/>
      <c r="W21" s="18"/>
      <c r="X21" s="7">
        <f t="shared" si="3"/>
        <v>1</v>
      </c>
      <c r="Y21" s="7">
        <f>SUM(X$3:X21)</f>
        <v>25</v>
      </c>
      <c r="Z21" s="19">
        <f t="shared" si="4"/>
        <v>17</v>
      </c>
      <c r="AA21" s="19">
        <f>COUNTIF(Z$3:Z21,Z21)</f>
        <v>1</v>
      </c>
      <c r="AB21" s="7" t="str">
        <f t="shared" ca="1" si="5"/>
        <v>92220=5</v>
      </c>
      <c r="AC21" s="7" t="str">
        <f t="shared" ca="1" si="6"/>
        <v>100005=1100</v>
      </c>
      <c r="AD21" s="19">
        <f t="shared" ca="1" si="7"/>
        <v>102071</v>
      </c>
      <c r="AE21" s="19">
        <f t="shared" ca="1" si="8"/>
        <v>102</v>
      </c>
      <c r="AF21" s="7">
        <f t="shared" ca="1" si="9"/>
        <v>7</v>
      </c>
      <c r="AG21" s="7" t="str">
        <f t="shared" ca="1" si="10"/>
        <v>{92220=5}</v>
      </c>
      <c r="AH21" s="7">
        <f t="shared" ca="1" si="0"/>
        <v>7000</v>
      </c>
      <c r="AI21" s="7" t="str">
        <f t="shared" ca="1" si="11"/>
        <v>{100005=1100}</v>
      </c>
      <c r="AJ21" s="7">
        <f t="shared" ca="1" si="12"/>
        <v>0</v>
      </c>
      <c r="AK21" s="13" t="str">
        <f t="shared" ca="1" si="1"/>
        <v>2-1001-7-92220=5|100005=1100|70%</v>
      </c>
    </row>
    <row r="22" spans="1:37" x14ac:dyDescent="0.15">
      <c r="A22" s="24">
        <f t="array" aca="1" ref="A22" ca="1">OFFSET(SHOP配置!$J$1,MATCH(SHOP商品!B22&amp;SHOP商品!C22,SHOP配置!$B$2:$B$395&amp;SHOP配置!$K$2:$K$395,0),)</f>
        <v>103</v>
      </c>
      <c r="B22" s="24">
        <v>1</v>
      </c>
      <c r="C22" s="24">
        <v>3</v>
      </c>
      <c r="D22" s="24">
        <v>2</v>
      </c>
      <c r="E22" s="18" t="str">
        <f ca="1">C22 &amp; "-" &amp; OFFSET(参数!$B$1,MATCH($B22,参数!A:A,0)-1,) &amp; "-" &amp; D22</f>
        <v>3-1001-2</v>
      </c>
      <c r="F22" s="18"/>
      <c r="G22" s="24" t="s">
        <v>83</v>
      </c>
      <c r="H22" s="24"/>
      <c r="I22" s="24"/>
      <c r="J22" s="24"/>
      <c r="K22" s="24"/>
      <c r="L22" s="24" t="s">
        <v>82</v>
      </c>
      <c r="M22" s="24"/>
      <c r="N22" s="24"/>
      <c r="O22" s="24"/>
      <c r="P22" s="24"/>
      <c r="Q22" s="6"/>
      <c r="R22" s="16">
        <f t="shared" si="2"/>
        <v>1</v>
      </c>
      <c r="S22" s="18">
        <v>1</v>
      </c>
      <c r="T22" s="18"/>
      <c r="U22" s="18"/>
      <c r="V22" s="18"/>
      <c r="W22" s="18"/>
      <c r="X22" s="7">
        <f t="shared" si="3"/>
        <v>1</v>
      </c>
      <c r="Y22" s="7">
        <f>SUM(X$3:X22)</f>
        <v>26</v>
      </c>
      <c r="Z22" s="19">
        <f t="shared" si="4"/>
        <v>17</v>
      </c>
      <c r="AA22" s="19">
        <f>COUNTIF(Z$3:Z22,Z22)</f>
        <v>2</v>
      </c>
      <c r="AB22" s="7" t="str">
        <f t="shared" ca="1" si="5"/>
        <v>92420=5</v>
      </c>
      <c r="AC22" s="7" t="str">
        <f t="shared" ca="1" si="6"/>
        <v>100005=1300</v>
      </c>
      <c r="AD22" s="19">
        <f t="shared" ca="1" si="7"/>
        <v>102072</v>
      </c>
      <c r="AE22" s="19">
        <f t="shared" ca="1" si="8"/>
        <v>102</v>
      </c>
      <c r="AF22" s="7">
        <f t="shared" ca="1" si="9"/>
        <v>7</v>
      </c>
      <c r="AG22" s="7" t="str">
        <f t="shared" ca="1" si="10"/>
        <v>{92420=5}</v>
      </c>
      <c r="AH22" s="7">
        <f t="shared" ca="1" si="0"/>
        <v>3000</v>
      </c>
      <c r="AI22" s="7" t="str">
        <f t="shared" ca="1" si="11"/>
        <v>{100005=1300}</v>
      </c>
      <c r="AJ22" s="7">
        <f t="shared" ca="1" si="12"/>
        <v>0</v>
      </c>
      <c r="AK22" s="13" t="str">
        <f t="shared" ca="1" si="1"/>
        <v>2-1001-7-92420=5|100005=1300|30%</v>
      </c>
    </row>
    <row r="23" spans="1:37" x14ac:dyDescent="0.15">
      <c r="A23" s="24">
        <f t="array" aca="1" ref="A23" ca="1">OFFSET(SHOP配置!$J$1,MATCH(SHOP商品!B23&amp;SHOP商品!C23,SHOP配置!$B$2:$B$395&amp;SHOP配置!$K$2:$K$395,0),)</f>
        <v>103</v>
      </c>
      <c r="B23" s="24">
        <v>1</v>
      </c>
      <c r="C23" s="24">
        <v>3</v>
      </c>
      <c r="D23" s="24">
        <v>3</v>
      </c>
      <c r="E23" s="18" t="str">
        <f ca="1">C23 &amp; "-" &amp; OFFSET(参数!$B$1,MATCH($B23,参数!A:A,0)-1,) &amp; "-" &amp; D23</f>
        <v>3-1001-3</v>
      </c>
      <c r="F23" s="18"/>
      <c r="G23" s="24" t="s">
        <v>84</v>
      </c>
      <c r="H23" s="24"/>
      <c r="I23" s="24"/>
      <c r="J23" s="24"/>
      <c r="K23" s="24"/>
      <c r="L23" s="24" t="s">
        <v>85</v>
      </c>
      <c r="M23" s="24"/>
      <c r="N23" s="24"/>
      <c r="O23" s="24"/>
      <c r="P23" s="24"/>
      <c r="Q23" s="6"/>
      <c r="R23" s="16">
        <f t="shared" si="2"/>
        <v>1</v>
      </c>
      <c r="S23" s="18">
        <v>1</v>
      </c>
      <c r="T23" s="18"/>
      <c r="U23" s="18"/>
      <c r="V23" s="18"/>
      <c r="W23" s="18"/>
      <c r="X23" s="7">
        <f t="shared" si="3"/>
        <v>1</v>
      </c>
      <c r="Y23" s="7">
        <f>SUM(X$3:X23)</f>
        <v>27</v>
      </c>
      <c r="Z23" s="19">
        <f t="shared" si="4"/>
        <v>18</v>
      </c>
      <c r="AA23" s="19">
        <f>COUNTIF(Z$3:Z23,Z23)</f>
        <v>1</v>
      </c>
      <c r="AB23" s="7" t="str">
        <f t="shared" ca="1" si="5"/>
        <v>92230=5</v>
      </c>
      <c r="AC23" s="7" t="str">
        <f t="shared" ca="1" si="6"/>
        <v>100005=1100</v>
      </c>
      <c r="AD23" s="19">
        <f t="shared" ca="1" si="7"/>
        <v>102081</v>
      </c>
      <c r="AE23" s="19">
        <f t="shared" ca="1" si="8"/>
        <v>102</v>
      </c>
      <c r="AF23" s="7">
        <f t="shared" ca="1" si="9"/>
        <v>8</v>
      </c>
      <c r="AG23" s="7" t="str">
        <f t="shared" ca="1" si="10"/>
        <v>{92230=5}</v>
      </c>
      <c r="AH23" s="7">
        <f t="shared" ca="1" si="0"/>
        <v>7000</v>
      </c>
      <c r="AI23" s="7" t="str">
        <f t="shared" ca="1" si="11"/>
        <v>{100005=1100}</v>
      </c>
      <c r="AJ23" s="7">
        <f t="shared" ca="1" si="12"/>
        <v>0</v>
      </c>
      <c r="AK23" s="13" t="str">
        <f t="shared" ca="1" si="1"/>
        <v>2-1001-8-92230=5|100005=1100|70%</v>
      </c>
    </row>
    <row r="24" spans="1:37" x14ac:dyDescent="0.15">
      <c r="A24" s="24">
        <f t="array" aca="1" ref="A24" ca="1">OFFSET(SHOP配置!$J$1,MATCH(SHOP商品!B24&amp;SHOP商品!C24,SHOP配置!$B$2:$B$395&amp;SHOP配置!$K$2:$K$395,0),)</f>
        <v>103</v>
      </c>
      <c r="B24" s="24">
        <v>1</v>
      </c>
      <c r="C24" s="24">
        <v>3</v>
      </c>
      <c r="D24" s="24">
        <v>4</v>
      </c>
      <c r="E24" s="18" t="str">
        <f ca="1">C24 &amp; "-" &amp; OFFSET(参数!$B$1,MATCH($B24,参数!A:A,0)-1,) &amp; "-" &amp; D24</f>
        <v>3-1001-4</v>
      </c>
      <c r="F24" s="18"/>
      <c r="G24" s="24" t="s">
        <v>97</v>
      </c>
      <c r="H24" s="24"/>
      <c r="I24" s="24"/>
      <c r="J24" s="24"/>
      <c r="K24" s="24"/>
      <c r="L24" s="24" t="s">
        <v>98</v>
      </c>
      <c r="M24" s="24"/>
      <c r="N24" s="24"/>
      <c r="O24" s="24"/>
      <c r="P24" s="24"/>
      <c r="Q24" s="6"/>
      <c r="R24" s="16">
        <f t="shared" si="2"/>
        <v>1</v>
      </c>
      <c r="S24" s="18">
        <v>1</v>
      </c>
      <c r="T24" s="18"/>
      <c r="U24" s="18"/>
      <c r="V24" s="18"/>
      <c r="W24" s="18"/>
      <c r="X24" s="7">
        <f t="shared" si="3"/>
        <v>1</v>
      </c>
      <c r="Y24" s="7">
        <f>SUM(X$3:X24)</f>
        <v>28</v>
      </c>
      <c r="Z24" s="19">
        <f t="shared" si="4"/>
        <v>18</v>
      </c>
      <c r="AA24" s="19">
        <f>COUNTIF(Z$3:Z24,Z24)</f>
        <v>2</v>
      </c>
      <c r="AB24" s="7" t="str">
        <f t="shared" ca="1" si="5"/>
        <v>92430=5</v>
      </c>
      <c r="AC24" s="7" t="str">
        <f t="shared" ca="1" si="6"/>
        <v>100005=1300</v>
      </c>
      <c r="AD24" s="19">
        <f t="shared" ca="1" si="7"/>
        <v>102082</v>
      </c>
      <c r="AE24" s="19">
        <f t="shared" ca="1" si="8"/>
        <v>102</v>
      </c>
      <c r="AF24" s="7">
        <f t="shared" ca="1" si="9"/>
        <v>8</v>
      </c>
      <c r="AG24" s="7" t="str">
        <f t="shared" ca="1" si="10"/>
        <v>{92430=5}</v>
      </c>
      <c r="AH24" s="7">
        <f t="shared" ca="1" si="0"/>
        <v>3000</v>
      </c>
      <c r="AI24" s="7" t="str">
        <f t="shared" ca="1" si="11"/>
        <v>{100005=1300}</v>
      </c>
      <c r="AJ24" s="7">
        <f t="shared" ca="1" si="12"/>
        <v>0</v>
      </c>
      <c r="AK24" s="13" t="str">
        <f t="shared" ca="1" si="1"/>
        <v>2-1001-8-92430=5|100005=1300|30%</v>
      </c>
    </row>
    <row r="25" spans="1:37" x14ac:dyDescent="0.15">
      <c r="A25" s="24">
        <f t="array" aca="1" ref="A25" ca="1">OFFSET(SHOP配置!$J$1,MATCH(SHOP商品!B25&amp;SHOP商品!C25,SHOP配置!$B$2:$B$395&amp;SHOP配置!$K$2:$K$395,0),)</f>
        <v>103</v>
      </c>
      <c r="B25" s="24">
        <v>1</v>
      </c>
      <c r="C25" s="24">
        <v>3</v>
      </c>
      <c r="D25" s="24">
        <v>5</v>
      </c>
      <c r="E25" s="18" t="str">
        <f ca="1">C25 &amp; "-" &amp; OFFSET(参数!$B$1,MATCH($B25,参数!A:A,0)-1,) &amp; "-" &amp; D25</f>
        <v>3-1001-5</v>
      </c>
      <c r="F25" s="18"/>
      <c r="G25" s="24" t="s">
        <v>99</v>
      </c>
      <c r="H25" s="24"/>
      <c r="I25" s="24"/>
      <c r="J25" s="24"/>
      <c r="K25" s="24"/>
      <c r="L25" s="24" t="s">
        <v>98</v>
      </c>
      <c r="M25" s="24"/>
      <c r="N25" s="24"/>
      <c r="O25" s="24"/>
      <c r="P25" s="24"/>
      <c r="Q25" s="6"/>
      <c r="R25" s="16">
        <f t="shared" si="2"/>
        <v>1</v>
      </c>
      <c r="S25" s="18">
        <v>1</v>
      </c>
      <c r="T25" s="18"/>
      <c r="U25" s="18"/>
      <c r="V25" s="18"/>
      <c r="W25" s="18"/>
      <c r="X25" s="7">
        <f t="shared" si="3"/>
        <v>1</v>
      </c>
      <c r="Y25" s="7">
        <f>SUM(X$3:X25)</f>
        <v>29</v>
      </c>
      <c r="Z25" s="19">
        <f t="shared" si="4"/>
        <v>19</v>
      </c>
      <c r="AA25" s="19">
        <f>COUNTIF(Z$3:Z25,Z25)</f>
        <v>1</v>
      </c>
      <c r="AB25" s="7" t="str">
        <f t="shared" ca="1" si="5"/>
        <v>92240=5</v>
      </c>
      <c r="AC25" s="7" t="str">
        <f t="shared" ca="1" si="6"/>
        <v>100005=1100</v>
      </c>
      <c r="AD25" s="19">
        <f t="shared" ca="1" si="7"/>
        <v>102091</v>
      </c>
      <c r="AE25" s="19">
        <f t="shared" ca="1" si="8"/>
        <v>102</v>
      </c>
      <c r="AF25" s="7">
        <f t="shared" ca="1" si="9"/>
        <v>9</v>
      </c>
      <c r="AG25" s="7" t="str">
        <f t="shared" ca="1" si="10"/>
        <v>{92240=5}</v>
      </c>
      <c r="AH25" s="7">
        <f t="shared" ca="1" si="0"/>
        <v>7000</v>
      </c>
      <c r="AI25" s="7" t="str">
        <f t="shared" ca="1" si="11"/>
        <v>{100005=1100}</v>
      </c>
      <c r="AJ25" s="7">
        <f t="shared" ca="1" si="12"/>
        <v>0</v>
      </c>
      <c r="AK25" s="13" t="str">
        <f t="shared" ca="1" si="1"/>
        <v>2-1001-9-92240=5|100005=1100|70%</v>
      </c>
    </row>
    <row r="26" spans="1:37" x14ac:dyDescent="0.15">
      <c r="A26" s="24">
        <f t="array" aca="1" ref="A26" ca="1">OFFSET(SHOP配置!$J$1,MATCH(SHOP商品!B26&amp;SHOP商品!C26,SHOP配置!$B$2:$B$395&amp;SHOP配置!$K$2:$K$395,0),)</f>
        <v>103</v>
      </c>
      <c r="B26" s="24">
        <v>1</v>
      </c>
      <c r="C26" s="24">
        <v>3</v>
      </c>
      <c r="D26" s="24">
        <v>6</v>
      </c>
      <c r="E26" s="18" t="str">
        <f ca="1">C26 &amp; "-" &amp; OFFSET(参数!$B$1,MATCH($B26,参数!A:A,0)-1,) &amp; "-" &amp; D26</f>
        <v>3-1001-6</v>
      </c>
      <c r="F26" s="18"/>
      <c r="G26" s="24" t="s">
        <v>100</v>
      </c>
      <c r="H26" s="24"/>
      <c r="I26" s="24"/>
      <c r="J26" s="24"/>
      <c r="K26" s="24"/>
      <c r="L26" s="24" t="s">
        <v>98</v>
      </c>
      <c r="M26" s="24"/>
      <c r="N26" s="24"/>
      <c r="O26" s="24"/>
      <c r="P26" s="24"/>
      <c r="Q26" s="6"/>
      <c r="R26" s="16">
        <f t="shared" si="2"/>
        <v>1</v>
      </c>
      <c r="S26" s="18">
        <v>1</v>
      </c>
      <c r="T26" s="18"/>
      <c r="U26" s="18"/>
      <c r="V26" s="18"/>
      <c r="W26" s="18"/>
      <c r="X26" s="7">
        <f t="shared" si="3"/>
        <v>1</v>
      </c>
      <c r="Y26" s="7">
        <f>SUM(X$3:X26)</f>
        <v>30</v>
      </c>
      <c r="Z26" s="19">
        <f t="shared" si="4"/>
        <v>19</v>
      </c>
      <c r="AA26" s="19">
        <f>COUNTIF(Z$3:Z26,Z26)</f>
        <v>2</v>
      </c>
      <c r="AB26" s="7" t="str">
        <f t="shared" ca="1" si="5"/>
        <v>92440=5</v>
      </c>
      <c r="AC26" s="7" t="str">
        <f t="shared" ca="1" si="6"/>
        <v>100005=1300</v>
      </c>
      <c r="AD26" s="19">
        <f t="shared" ca="1" si="7"/>
        <v>102092</v>
      </c>
      <c r="AE26" s="19">
        <f t="shared" ca="1" si="8"/>
        <v>102</v>
      </c>
      <c r="AF26" s="7">
        <f t="shared" ca="1" si="9"/>
        <v>9</v>
      </c>
      <c r="AG26" s="7" t="str">
        <f t="shared" ca="1" si="10"/>
        <v>{92440=5}</v>
      </c>
      <c r="AH26" s="7">
        <f t="shared" ca="1" si="0"/>
        <v>3000</v>
      </c>
      <c r="AI26" s="7" t="str">
        <f t="shared" ca="1" si="11"/>
        <v>{100005=1300}</v>
      </c>
      <c r="AJ26" s="7">
        <f t="shared" ca="1" si="12"/>
        <v>0</v>
      </c>
      <c r="AK26" s="13" t="str">
        <f t="shared" ca="1" si="1"/>
        <v>2-1001-9-92440=5|100005=1300|30%</v>
      </c>
    </row>
    <row r="27" spans="1:37" x14ac:dyDescent="0.15">
      <c r="A27" s="24">
        <f t="array" aca="1" ref="A27" ca="1">OFFSET(SHOP配置!$J$1,MATCH(SHOP商品!B27&amp;SHOP商品!C27,SHOP配置!$B$2:$B$395&amp;SHOP配置!$K$2:$K$395,0),)</f>
        <v>103</v>
      </c>
      <c r="B27" s="24">
        <v>1</v>
      </c>
      <c r="C27" s="24">
        <v>3</v>
      </c>
      <c r="D27" s="24">
        <v>7</v>
      </c>
      <c r="E27" s="18" t="str">
        <f ca="1">C27 &amp; "-" &amp; OFFSET(参数!$B$1,MATCH($B27,参数!A:A,0)-1,) &amp; "-" &amp; D27</f>
        <v>3-1001-7</v>
      </c>
      <c r="F27" s="18"/>
      <c r="G27" s="24" t="s">
        <v>91</v>
      </c>
      <c r="H27" s="24" t="s">
        <v>101</v>
      </c>
      <c r="I27" s="24"/>
      <c r="J27" s="24"/>
      <c r="K27" s="24"/>
      <c r="L27" s="24" t="s">
        <v>92</v>
      </c>
      <c r="M27" s="24" t="s">
        <v>102</v>
      </c>
      <c r="N27" s="24"/>
      <c r="O27" s="24"/>
      <c r="P27" s="24"/>
      <c r="Q27" s="6"/>
      <c r="R27" s="16">
        <f t="shared" si="2"/>
        <v>1</v>
      </c>
      <c r="S27" s="18">
        <v>0.7</v>
      </c>
      <c r="T27" s="18">
        <v>0.3</v>
      </c>
      <c r="U27" s="18"/>
      <c r="V27" s="18"/>
      <c r="W27" s="18"/>
      <c r="X27" s="7">
        <f t="shared" si="3"/>
        <v>2</v>
      </c>
      <c r="Y27" s="7">
        <f>SUM(X$3:X27)</f>
        <v>32</v>
      </c>
      <c r="Z27" s="19">
        <f t="shared" si="4"/>
        <v>20</v>
      </c>
      <c r="AA27" s="19">
        <f>COUNTIF(Z$3:Z27,Z27)</f>
        <v>1</v>
      </c>
      <c r="AB27" s="7" t="str">
        <f t="shared" ca="1" si="5"/>
        <v>11001=2</v>
      </c>
      <c r="AC27" s="7" t="str">
        <f t="shared" ca="1" si="6"/>
        <v>100005=1500</v>
      </c>
      <c r="AD27" s="19">
        <f t="shared" ca="1" si="7"/>
        <v>103011</v>
      </c>
      <c r="AE27" s="19">
        <f t="shared" ca="1" si="8"/>
        <v>103</v>
      </c>
      <c r="AF27" s="7">
        <f t="shared" ca="1" si="9"/>
        <v>1</v>
      </c>
      <c r="AG27" s="7" t="str">
        <f t="shared" ca="1" si="10"/>
        <v>{11001=2}</v>
      </c>
      <c r="AH27" s="7">
        <f t="shared" ca="1" si="0"/>
        <v>10000</v>
      </c>
      <c r="AI27" s="7" t="str">
        <f t="shared" ca="1" si="11"/>
        <v>{100005=1500}</v>
      </c>
      <c r="AJ27" s="7">
        <f t="shared" ca="1" si="12"/>
        <v>0</v>
      </c>
      <c r="AK27" s="13" t="str">
        <f t="shared" ca="1" si="1"/>
        <v>3-1001-1-11001=2|100005=1500|100%</v>
      </c>
    </row>
    <row r="28" spans="1:37" x14ac:dyDescent="0.15">
      <c r="A28" s="24">
        <f t="array" aca="1" ref="A28" ca="1">OFFSET(SHOP配置!$J$1,MATCH(SHOP商品!B28&amp;SHOP商品!C28,SHOP配置!$B$2:$B$395&amp;SHOP配置!$K$2:$K$395,0),)</f>
        <v>103</v>
      </c>
      <c r="B28" s="24">
        <v>1</v>
      </c>
      <c r="C28" s="24">
        <v>3</v>
      </c>
      <c r="D28" s="24">
        <v>8</v>
      </c>
      <c r="E28" s="18" t="str">
        <f ca="1">C28 &amp; "-" &amp; OFFSET(参数!$B$1,MATCH($B28,参数!A:A,0)-1,) &amp; "-" &amp; D28</f>
        <v>3-1001-8</v>
      </c>
      <c r="F28" s="18"/>
      <c r="G28" s="24" t="s">
        <v>94</v>
      </c>
      <c r="H28" s="24" t="s">
        <v>103</v>
      </c>
      <c r="I28" s="24"/>
      <c r="J28" s="24"/>
      <c r="K28" s="24"/>
      <c r="L28" s="24" t="s">
        <v>92</v>
      </c>
      <c r="M28" s="24" t="s">
        <v>102</v>
      </c>
      <c r="N28" s="24"/>
      <c r="O28" s="24"/>
      <c r="P28" s="24"/>
      <c r="Q28" s="6"/>
      <c r="R28" s="16">
        <f t="shared" si="2"/>
        <v>1</v>
      </c>
      <c r="S28" s="18">
        <v>0.7</v>
      </c>
      <c r="T28" s="18">
        <v>0.3</v>
      </c>
      <c r="U28" s="18"/>
      <c r="V28" s="18"/>
      <c r="W28" s="18"/>
      <c r="X28" s="7">
        <f t="shared" si="3"/>
        <v>2</v>
      </c>
      <c r="Y28" s="7">
        <f>SUM(X$3:X28)</f>
        <v>34</v>
      </c>
      <c r="Z28" s="19">
        <f t="shared" si="4"/>
        <v>21</v>
      </c>
      <c r="AA28" s="19">
        <f>COUNTIF(Z$3:Z28,Z28)</f>
        <v>1</v>
      </c>
      <c r="AB28" s="7" t="str">
        <f t="shared" ca="1" si="5"/>
        <v>11015=2</v>
      </c>
      <c r="AC28" s="7" t="str">
        <f t="shared" ca="1" si="6"/>
        <v>100005=1500</v>
      </c>
      <c r="AD28" s="19">
        <f t="shared" ca="1" si="7"/>
        <v>103021</v>
      </c>
      <c r="AE28" s="19">
        <f t="shared" ca="1" si="8"/>
        <v>103</v>
      </c>
      <c r="AF28" s="7">
        <f t="shared" ca="1" si="9"/>
        <v>2</v>
      </c>
      <c r="AG28" s="7" t="str">
        <f t="shared" ca="1" si="10"/>
        <v>{11015=2}</v>
      </c>
      <c r="AH28" s="7">
        <f t="shared" ca="1" si="0"/>
        <v>10000</v>
      </c>
      <c r="AI28" s="7" t="str">
        <f t="shared" ca="1" si="11"/>
        <v>{100005=1500}</v>
      </c>
      <c r="AJ28" s="7">
        <f t="shared" ca="1" si="12"/>
        <v>0</v>
      </c>
      <c r="AK28" s="13" t="str">
        <f t="shared" ca="1" si="1"/>
        <v>3-1001-2-11015=2|100005=1500|100%</v>
      </c>
    </row>
    <row r="29" spans="1:37" x14ac:dyDescent="0.15">
      <c r="A29" s="24">
        <f t="array" aca="1" ref="A29" ca="1">OFFSET(SHOP配置!$J$1,MATCH(SHOP商品!B29&amp;SHOP商品!C29,SHOP配置!$B$2:$B$395&amp;SHOP配置!$K$2:$K$395,0),)</f>
        <v>103</v>
      </c>
      <c r="B29" s="24">
        <v>1</v>
      </c>
      <c r="C29" s="24">
        <v>3</v>
      </c>
      <c r="D29" s="24">
        <v>9</v>
      </c>
      <c r="E29" s="18" t="str">
        <f ca="1">C29 &amp; "-" &amp; OFFSET(参数!$B$1,MATCH($B29,参数!A:A,0)-1,) &amp; "-" &amp; D29</f>
        <v>3-1001-9</v>
      </c>
      <c r="F29" s="18"/>
      <c r="G29" s="24" t="s">
        <v>96</v>
      </c>
      <c r="H29" s="24" t="s">
        <v>104</v>
      </c>
      <c r="I29" s="24"/>
      <c r="J29" s="24"/>
      <c r="K29" s="24"/>
      <c r="L29" s="24" t="s">
        <v>92</v>
      </c>
      <c r="M29" s="24" t="s">
        <v>102</v>
      </c>
      <c r="N29" s="24"/>
      <c r="O29" s="24"/>
      <c r="P29" s="24"/>
      <c r="Q29" s="6"/>
      <c r="R29" s="16">
        <f t="shared" si="2"/>
        <v>1</v>
      </c>
      <c r="S29" s="18">
        <v>0.7</v>
      </c>
      <c r="T29" s="18">
        <v>0.3</v>
      </c>
      <c r="U29" s="18"/>
      <c r="V29" s="18"/>
      <c r="W29" s="18"/>
      <c r="X29" s="7">
        <f t="shared" si="3"/>
        <v>2</v>
      </c>
      <c r="Y29" s="7">
        <f>SUM(X$3:X29)</f>
        <v>36</v>
      </c>
      <c r="Z29" s="19">
        <f t="shared" si="4"/>
        <v>22</v>
      </c>
      <c r="AA29" s="19">
        <f>COUNTIF(Z$3:Z29,Z29)</f>
        <v>1</v>
      </c>
      <c r="AB29" s="7" t="str">
        <f t="shared" ca="1" si="5"/>
        <v>82110=5</v>
      </c>
      <c r="AC29" s="7" t="str">
        <f t="shared" ca="1" si="6"/>
        <v>100005=1000</v>
      </c>
      <c r="AD29" s="19">
        <f t="shared" ca="1" si="7"/>
        <v>103031</v>
      </c>
      <c r="AE29" s="19">
        <f t="shared" ca="1" si="8"/>
        <v>103</v>
      </c>
      <c r="AF29" s="7">
        <f t="shared" ca="1" si="9"/>
        <v>3</v>
      </c>
      <c r="AG29" s="7" t="str">
        <f t="shared" ca="1" si="10"/>
        <v>{82110=5}</v>
      </c>
      <c r="AH29" s="7">
        <f t="shared" ca="1" si="0"/>
        <v>10000</v>
      </c>
      <c r="AI29" s="7" t="str">
        <f t="shared" ca="1" si="11"/>
        <v>{100005=1000}</v>
      </c>
      <c r="AJ29" s="7">
        <f t="shared" ca="1" si="12"/>
        <v>0</v>
      </c>
      <c r="AK29" s="13" t="str">
        <f t="shared" ca="1" si="1"/>
        <v>3-1001-3-82110=5|100005=1000|100%</v>
      </c>
    </row>
    <row r="30" spans="1:37" x14ac:dyDescent="0.15">
      <c r="A30" s="24">
        <f t="array" aca="1" ref="A30" ca="1">OFFSET(SHOP配置!$J$1,MATCH(SHOP商品!B30&amp;SHOP商品!C30,SHOP配置!$B$2:$B$395&amp;SHOP配置!$K$2:$K$395,0),)</f>
        <v>104</v>
      </c>
      <c r="B30" s="24">
        <v>1</v>
      </c>
      <c r="C30" s="24">
        <v>4</v>
      </c>
      <c r="D30" s="24">
        <v>1</v>
      </c>
      <c r="E30" s="18" t="str">
        <f ca="1">C30 &amp; "-" &amp; OFFSET(参数!$B$1,MATCH($B30,参数!A:A,0)-1,) &amp; "-" &amp; D30</f>
        <v>4-1001-1</v>
      </c>
      <c r="F30" s="18"/>
      <c r="G30" s="24" t="s">
        <v>81</v>
      </c>
      <c r="H30" s="24"/>
      <c r="I30" s="24"/>
      <c r="J30" s="24"/>
      <c r="K30" s="24"/>
      <c r="L30" s="24" t="s">
        <v>82</v>
      </c>
      <c r="M30" s="24"/>
      <c r="N30" s="24"/>
      <c r="O30" s="24"/>
      <c r="P30" s="24"/>
      <c r="Q30" s="6"/>
      <c r="R30" s="16">
        <f t="shared" si="2"/>
        <v>1</v>
      </c>
      <c r="S30" s="18">
        <v>1</v>
      </c>
      <c r="T30" s="18"/>
      <c r="U30" s="18"/>
      <c r="V30" s="18"/>
      <c r="W30" s="18"/>
      <c r="X30" s="7">
        <f t="shared" si="3"/>
        <v>1</v>
      </c>
      <c r="Y30" s="7">
        <f>SUM(X$3:X30)</f>
        <v>37</v>
      </c>
      <c r="Z30" s="19">
        <f t="shared" si="4"/>
        <v>23</v>
      </c>
      <c r="AA30" s="19">
        <f>COUNTIF(Z$3:Z30,Z30)</f>
        <v>1</v>
      </c>
      <c r="AB30" s="7" t="str">
        <f t="shared" ca="1" si="5"/>
        <v>92420=5</v>
      </c>
      <c r="AC30" s="7" t="str">
        <f t="shared" ca="1" si="6"/>
        <v>100005=1300</v>
      </c>
      <c r="AD30" s="19">
        <f t="shared" ca="1" si="7"/>
        <v>103041</v>
      </c>
      <c r="AE30" s="19">
        <f t="shared" ca="1" si="8"/>
        <v>103</v>
      </c>
      <c r="AF30" s="7">
        <f t="shared" ca="1" si="9"/>
        <v>4</v>
      </c>
      <c r="AG30" s="7" t="str">
        <f t="shared" ca="1" si="10"/>
        <v>{92420=5}</v>
      </c>
      <c r="AH30" s="7">
        <f t="shared" ca="1" si="0"/>
        <v>10000</v>
      </c>
      <c r="AI30" s="7" t="str">
        <f t="shared" ca="1" si="11"/>
        <v>{100005=1300}</v>
      </c>
      <c r="AJ30" s="7">
        <f t="shared" ca="1" si="12"/>
        <v>0</v>
      </c>
      <c r="AK30" s="13" t="str">
        <f t="shared" ca="1" si="1"/>
        <v>3-1001-4-92420=5|100005=1300|100%</v>
      </c>
    </row>
    <row r="31" spans="1:37" x14ac:dyDescent="0.15">
      <c r="A31" s="24">
        <f t="array" aca="1" ref="A31" ca="1">OFFSET(SHOP配置!$J$1,MATCH(SHOP商品!B31&amp;SHOP商品!C31,SHOP配置!$B$2:$B$395&amp;SHOP配置!$K$2:$K$395,0),)</f>
        <v>104</v>
      </c>
      <c r="B31" s="24">
        <v>1</v>
      </c>
      <c r="C31" s="24">
        <v>4</v>
      </c>
      <c r="D31" s="24">
        <v>2</v>
      </c>
      <c r="E31" s="18" t="str">
        <f ca="1">C31 &amp; "-" &amp; OFFSET(参数!$B$1,MATCH($B31,参数!A:A,0)-1,) &amp; "-" &amp; D31</f>
        <v>4-1001-2</v>
      </c>
      <c r="F31" s="18"/>
      <c r="G31" s="24" t="s">
        <v>83</v>
      </c>
      <c r="H31" s="24"/>
      <c r="I31" s="24"/>
      <c r="J31" s="24"/>
      <c r="K31" s="24"/>
      <c r="L31" s="24" t="s">
        <v>82</v>
      </c>
      <c r="M31" s="24"/>
      <c r="N31" s="24"/>
      <c r="O31" s="24"/>
      <c r="P31" s="24"/>
      <c r="Q31" s="6"/>
      <c r="R31" s="16">
        <f t="shared" si="2"/>
        <v>1</v>
      </c>
      <c r="S31" s="18">
        <v>1</v>
      </c>
      <c r="T31" s="18"/>
      <c r="U31" s="18"/>
      <c r="V31" s="18"/>
      <c r="W31" s="18"/>
      <c r="X31" s="7">
        <f t="shared" si="3"/>
        <v>1</v>
      </c>
      <c r="Y31" s="7">
        <f>SUM(X$3:X31)</f>
        <v>38</v>
      </c>
      <c r="Z31" s="19">
        <f t="shared" si="4"/>
        <v>24</v>
      </c>
      <c r="AA31" s="19">
        <f>COUNTIF(Z$3:Z31,Z31)</f>
        <v>1</v>
      </c>
      <c r="AB31" s="7" t="str">
        <f t="shared" ca="1" si="5"/>
        <v>92430=5</v>
      </c>
      <c r="AC31" s="7" t="str">
        <f t="shared" ca="1" si="6"/>
        <v>100005=1300</v>
      </c>
      <c r="AD31" s="19">
        <f t="shared" ca="1" si="7"/>
        <v>103051</v>
      </c>
      <c r="AE31" s="19">
        <f t="shared" ca="1" si="8"/>
        <v>103</v>
      </c>
      <c r="AF31" s="7">
        <f t="shared" ca="1" si="9"/>
        <v>5</v>
      </c>
      <c r="AG31" s="7" t="str">
        <f t="shared" ca="1" si="10"/>
        <v>{92430=5}</v>
      </c>
      <c r="AH31" s="7">
        <f t="shared" ca="1" si="0"/>
        <v>10000</v>
      </c>
      <c r="AI31" s="7" t="str">
        <f t="shared" ca="1" si="11"/>
        <v>{100005=1300}</v>
      </c>
      <c r="AJ31" s="7">
        <f t="shared" ca="1" si="12"/>
        <v>0</v>
      </c>
      <c r="AK31" s="13" t="str">
        <f t="shared" ca="1" si="1"/>
        <v>3-1001-5-92430=5|100005=1300|100%</v>
      </c>
    </row>
    <row r="32" spans="1:37" x14ac:dyDescent="0.15">
      <c r="A32" s="24">
        <f t="array" aca="1" ref="A32" ca="1">OFFSET(SHOP配置!$J$1,MATCH(SHOP商品!B32&amp;SHOP商品!C32,SHOP配置!$B$2:$B$395&amp;SHOP配置!$K$2:$K$395,0),)</f>
        <v>104</v>
      </c>
      <c r="B32" s="24">
        <v>1</v>
      </c>
      <c r="C32" s="24">
        <v>4</v>
      </c>
      <c r="D32" s="24">
        <v>3</v>
      </c>
      <c r="E32" s="18" t="str">
        <f ca="1">C32 &amp; "-" &amp; OFFSET(参数!$B$1,MATCH($B32,参数!A:A,0)-1,) &amp; "-" &amp; D32</f>
        <v>4-1001-3</v>
      </c>
      <c r="F32" s="18"/>
      <c r="G32" s="24" t="s">
        <v>84</v>
      </c>
      <c r="H32" s="24"/>
      <c r="I32" s="24"/>
      <c r="J32" s="24"/>
      <c r="K32" s="24"/>
      <c r="L32" s="24" t="s">
        <v>85</v>
      </c>
      <c r="M32" s="24"/>
      <c r="N32" s="24"/>
      <c r="O32" s="24"/>
      <c r="P32" s="24"/>
      <c r="Q32" s="6"/>
      <c r="R32" s="16">
        <f t="shared" si="2"/>
        <v>1</v>
      </c>
      <c r="S32" s="18">
        <v>1</v>
      </c>
      <c r="T32" s="18"/>
      <c r="U32" s="18"/>
      <c r="V32" s="18"/>
      <c r="W32" s="18"/>
      <c r="X32" s="7">
        <f t="shared" si="3"/>
        <v>1</v>
      </c>
      <c r="Y32" s="7">
        <f>SUM(X$3:X32)</f>
        <v>39</v>
      </c>
      <c r="Z32" s="19">
        <f t="shared" si="4"/>
        <v>25</v>
      </c>
      <c r="AA32" s="19">
        <f>COUNTIF(Z$3:Z32,Z32)</f>
        <v>1</v>
      </c>
      <c r="AB32" s="7" t="str">
        <f t="shared" ca="1" si="5"/>
        <v>92440=5</v>
      </c>
      <c r="AC32" s="7" t="str">
        <f t="shared" ca="1" si="6"/>
        <v>100005=1300</v>
      </c>
      <c r="AD32" s="19">
        <f t="shared" ca="1" si="7"/>
        <v>103061</v>
      </c>
      <c r="AE32" s="19">
        <f t="shared" ca="1" si="8"/>
        <v>103</v>
      </c>
      <c r="AF32" s="7">
        <f t="shared" ca="1" si="9"/>
        <v>6</v>
      </c>
      <c r="AG32" s="7" t="str">
        <f t="shared" ca="1" si="10"/>
        <v>{92440=5}</v>
      </c>
      <c r="AH32" s="7">
        <f t="shared" ca="1" si="0"/>
        <v>10000</v>
      </c>
      <c r="AI32" s="7" t="str">
        <f t="shared" ca="1" si="11"/>
        <v>{100005=1300}</v>
      </c>
      <c r="AJ32" s="7">
        <f t="shared" ca="1" si="12"/>
        <v>0</v>
      </c>
      <c r="AK32" s="13" t="str">
        <f t="shared" ca="1" si="1"/>
        <v>3-1001-6-92440=5|100005=1300|100%</v>
      </c>
    </row>
    <row r="33" spans="1:37" x14ac:dyDescent="0.15">
      <c r="A33" s="24">
        <f t="array" aca="1" ref="A33" ca="1">OFFSET(SHOP配置!$J$1,MATCH(SHOP商品!B33&amp;SHOP商品!C33,SHOP配置!$B$2:$B$395&amp;SHOP配置!$K$2:$K$395,0),)</f>
        <v>104</v>
      </c>
      <c r="B33" s="24">
        <v>1</v>
      </c>
      <c r="C33" s="24">
        <v>4</v>
      </c>
      <c r="D33" s="24">
        <v>4</v>
      </c>
      <c r="E33" s="18" t="str">
        <f ca="1">C33 &amp; "-" &amp; OFFSET(参数!$B$1,MATCH($B33,参数!A:A,0)-1,) &amp; "-" &amp; D33</f>
        <v>4-1001-4</v>
      </c>
      <c r="F33" s="18"/>
      <c r="G33" s="24" t="s">
        <v>101</v>
      </c>
      <c r="H33" s="24"/>
      <c r="I33" s="24"/>
      <c r="J33" s="24"/>
      <c r="K33" s="24"/>
      <c r="L33" s="24" t="s">
        <v>102</v>
      </c>
      <c r="M33" s="24"/>
      <c r="N33" s="24"/>
      <c r="O33" s="24"/>
      <c r="P33" s="24"/>
      <c r="Q33" s="6"/>
      <c r="R33" s="16">
        <f t="shared" si="2"/>
        <v>1</v>
      </c>
      <c r="S33" s="18">
        <v>1</v>
      </c>
      <c r="T33" s="18"/>
      <c r="U33" s="18"/>
      <c r="V33" s="18"/>
      <c r="W33" s="18"/>
      <c r="X33" s="7">
        <f t="shared" si="3"/>
        <v>1</v>
      </c>
      <c r="Y33" s="7">
        <f>SUM(X$3:X33)</f>
        <v>40</v>
      </c>
      <c r="Z33" s="19">
        <f t="shared" si="4"/>
        <v>26</v>
      </c>
      <c r="AA33" s="19">
        <f>COUNTIF(Z$3:Z33,Z33)</f>
        <v>1</v>
      </c>
      <c r="AB33" s="7" t="str">
        <f t="shared" ca="1" si="5"/>
        <v>92320=5</v>
      </c>
      <c r="AC33" s="7" t="str">
        <f t="shared" ca="1" si="6"/>
        <v>100005=1200</v>
      </c>
      <c r="AD33" s="19">
        <f t="shared" ca="1" si="7"/>
        <v>103071</v>
      </c>
      <c r="AE33" s="19">
        <f t="shared" ca="1" si="8"/>
        <v>103</v>
      </c>
      <c r="AF33" s="7">
        <f t="shared" ca="1" si="9"/>
        <v>7</v>
      </c>
      <c r="AG33" s="7" t="str">
        <f t="shared" ca="1" si="10"/>
        <v>{92320=5}</v>
      </c>
      <c r="AH33" s="7">
        <f t="shared" ca="1" si="0"/>
        <v>7000</v>
      </c>
      <c r="AI33" s="7" t="str">
        <f t="shared" ca="1" si="11"/>
        <v>{100005=1200}</v>
      </c>
      <c r="AJ33" s="7">
        <f t="shared" ca="1" si="12"/>
        <v>0</v>
      </c>
      <c r="AK33" s="13" t="str">
        <f t="shared" ca="1" si="1"/>
        <v>3-1001-7-92320=5|100005=1200|70%</v>
      </c>
    </row>
    <row r="34" spans="1:37" x14ac:dyDescent="0.15">
      <c r="A34" s="24">
        <f t="array" aca="1" ref="A34" ca="1">OFFSET(SHOP配置!$J$1,MATCH(SHOP商品!B34&amp;SHOP商品!C34,SHOP配置!$B$2:$B$395&amp;SHOP配置!$K$2:$K$395,0),)</f>
        <v>104</v>
      </c>
      <c r="B34" s="24">
        <v>1</v>
      </c>
      <c r="C34" s="24">
        <v>4</v>
      </c>
      <c r="D34" s="24">
        <v>5</v>
      </c>
      <c r="E34" s="18" t="str">
        <f ca="1">C34 &amp; "-" &amp; OFFSET(参数!$B$1,MATCH($B34,参数!A:A,0)-1,) &amp; "-" &amp; D34</f>
        <v>4-1001-5</v>
      </c>
      <c r="F34" s="18"/>
      <c r="G34" s="24" t="s">
        <v>103</v>
      </c>
      <c r="H34" s="24"/>
      <c r="I34" s="24"/>
      <c r="J34" s="24"/>
      <c r="K34" s="24"/>
      <c r="L34" s="24" t="s">
        <v>102</v>
      </c>
      <c r="M34" s="24"/>
      <c r="N34" s="24"/>
      <c r="O34" s="24"/>
      <c r="P34" s="24"/>
      <c r="Q34" s="6"/>
      <c r="R34" s="16">
        <f t="shared" si="2"/>
        <v>1</v>
      </c>
      <c r="S34" s="18">
        <v>1</v>
      </c>
      <c r="T34" s="18"/>
      <c r="U34" s="18"/>
      <c r="V34" s="18"/>
      <c r="W34" s="18"/>
      <c r="X34" s="7">
        <f t="shared" si="3"/>
        <v>1</v>
      </c>
      <c r="Y34" s="7">
        <f>SUM(X$3:X34)</f>
        <v>41</v>
      </c>
      <c r="Z34" s="19">
        <f t="shared" si="4"/>
        <v>26</v>
      </c>
      <c r="AA34" s="19">
        <f>COUNTIF(Z$3:Z34,Z34)</f>
        <v>2</v>
      </c>
      <c r="AB34" s="7" t="str">
        <f t="shared" ca="1" si="5"/>
        <v>92520=5</v>
      </c>
      <c r="AC34" s="7" t="str">
        <f t="shared" ca="1" si="6"/>
        <v>100005=1400</v>
      </c>
      <c r="AD34" s="19">
        <f t="shared" ca="1" si="7"/>
        <v>103072</v>
      </c>
      <c r="AE34" s="19">
        <f t="shared" ca="1" si="8"/>
        <v>103</v>
      </c>
      <c r="AF34" s="7">
        <f t="shared" ca="1" si="9"/>
        <v>7</v>
      </c>
      <c r="AG34" s="7" t="str">
        <f t="shared" ca="1" si="10"/>
        <v>{92520=5}</v>
      </c>
      <c r="AH34" s="7">
        <f t="shared" ca="1" si="0"/>
        <v>3000</v>
      </c>
      <c r="AI34" s="7" t="str">
        <f t="shared" ca="1" si="11"/>
        <v>{100005=1400}</v>
      </c>
      <c r="AJ34" s="7">
        <f t="shared" ca="1" si="12"/>
        <v>0</v>
      </c>
      <c r="AK34" s="13" t="str">
        <f t="shared" ca="1" si="1"/>
        <v>3-1001-7-92520=5|100005=1400|30%</v>
      </c>
    </row>
    <row r="35" spans="1:37" x14ac:dyDescent="0.15">
      <c r="A35" s="24">
        <f t="array" aca="1" ref="A35" ca="1">OFFSET(SHOP配置!$J$1,MATCH(SHOP商品!B35&amp;SHOP商品!C35,SHOP配置!$B$2:$B$395&amp;SHOP配置!$K$2:$K$395,0),)</f>
        <v>104</v>
      </c>
      <c r="B35" s="24">
        <v>1</v>
      </c>
      <c r="C35" s="24">
        <v>4</v>
      </c>
      <c r="D35" s="24">
        <v>6</v>
      </c>
      <c r="E35" s="18" t="str">
        <f ca="1">C35 &amp; "-" &amp; OFFSET(参数!$B$1,MATCH($B35,参数!A:A,0)-1,) &amp; "-" &amp; D35</f>
        <v>4-1001-6</v>
      </c>
      <c r="F35" s="18"/>
      <c r="G35" s="24" t="s">
        <v>104</v>
      </c>
      <c r="H35" s="24"/>
      <c r="I35" s="24"/>
      <c r="J35" s="24"/>
      <c r="K35" s="24"/>
      <c r="L35" s="24" t="s">
        <v>102</v>
      </c>
      <c r="M35" s="24"/>
      <c r="N35" s="24"/>
      <c r="O35" s="24"/>
      <c r="P35" s="24"/>
      <c r="Q35" s="6"/>
      <c r="R35" s="16">
        <f t="shared" si="2"/>
        <v>1</v>
      </c>
      <c r="S35" s="18">
        <v>1</v>
      </c>
      <c r="T35" s="18"/>
      <c r="U35" s="18"/>
      <c r="V35" s="18"/>
      <c r="W35" s="18"/>
      <c r="X35" s="7">
        <f t="shared" si="3"/>
        <v>1</v>
      </c>
      <c r="Y35" s="7">
        <f>SUM(X$3:X35)</f>
        <v>42</v>
      </c>
      <c r="Z35" s="19">
        <f t="shared" si="4"/>
        <v>27</v>
      </c>
      <c r="AA35" s="19">
        <f>COUNTIF(Z$3:Z35,Z35)</f>
        <v>1</v>
      </c>
      <c r="AB35" s="7" t="str">
        <f t="shared" ca="1" si="5"/>
        <v>92330=5</v>
      </c>
      <c r="AC35" s="7" t="str">
        <f t="shared" ca="1" si="6"/>
        <v>100005=1200</v>
      </c>
      <c r="AD35" s="19">
        <f t="shared" ca="1" si="7"/>
        <v>103081</v>
      </c>
      <c r="AE35" s="19">
        <f t="shared" ca="1" si="8"/>
        <v>103</v>
      </c>
      <c r="AF35" s="7">
        <f t="shared" ca="1" si="9"/>
        <v>8</v>
      </c>
      <c r="AG35" s="7" t="str">
        <f t="shared" ca="1" si="10"/>
        <v>{92330=5}</v>
      </c>
      <c r="AH35" s="7">
        <f t="shared" ca="1" si="0"/>
        <v>7000</v>
      </c>
      <c r="AI35" s="7" t="str">
        <f t="shared" ca="1" si="11"/>
        <v>{100005=1200}</v>
      </c>
      <c r="AJ35" s="7">
        <f t="shared" ca="1" si="12"/>
        <v>0</v>
      </c>
      <c r="AK35" s="13" t="str">
        <f t="shared" ca="1" si="1"/>
        <v>3-1001-8-92330=5|100005=1200|70%</v>
      </c>
    </row>
    <row r="36" spans="1:37" x14ac:dyDescent="0.15">
      <c r="A36" s="24">
        <f t="array" aca="1" ref="A36" ca="1">OFFSET(SHOP配置!$J$1,MATCH(SHOP商品!B36&amp;SHOP商品!C36,SHOP配置!$B$2:$B$395&amp;SHOP配置!$K$2:$K$395,0),)</f>
        <v>104</v>
      </c>
      <c r="B36" s="24">
        <v>1</v>
      </c>
      <c r="C36" s="24">
        <v>4</v>
      </c>
      <c r="D36" s="24">
        <v>7</v>
      </c>
      <c r="E36" s="18" t="str">
        <f ca="1">C36 &amp; "-" &amp; OFFSET(参数!$B$1,MATCH($B36,参数!A:A,0)-1,) &amp; "-" &amp; D36</f>
        <v>4-1001-7</v>
      </c>
      <c r="F36" s="18"/>
      <c r="G36" s="24" t="s">
        <v>97</v>
      </c>
      <c r="H36" s="24" t="s">
        <v>105</v>
      </c>
      <c r="I36" s="24"/>
      <c r="J36" s="24"/>
      <c r="K36" s="24"/>
      <c r="L36" s="24" t="s">
        <v>98</v>
      </c>
      <c r="M36" s="24" t="s">
        <v>82</v>
      </c>
      <c r="N36" s="24"/>
      <c r="O36" s="24"/>
      <c r="P36" s="24"/>
      <c r="Q36" s="6"/>
      <c r="R36" s="16">
        <f t="shared" si="2"/>
        <v>1</v>
      </c>
      <c r="S36" s="18">
        <v>0.7</v>
      </c>
      <c r="T36" s="18">
        <v>0.3</v>
      </c>
      <c r="U36" s="18"/>
      <c r="V36" s="18"/>
      <c r="W36" s="18"/>
      <c r="X36" s="7">
        <f t="shared" si="3"/>
        <v>2</v>
      </c>
      <c r="Y36" s="7">
        <f>SUM(X$3:X36)</f>
        <v>44</v>
      </c>
      <c r="Z36" s="19">
        <f t="shared" si="4"/>
        <v>27</v>
      </c>
      <c r="AA36" s="19">
        <f>COUNTIF(Z$3:Z36,Z36)</f>
        <v>2</v>
      </c>
      <c r="AB36" s="7" t="str">
        <f t="shared" ca="1" si="5"/>
        <v>92530=5</v>
      </c>
      <c r="AC36" s="7" t="str">
        <f t="shared" ca="1" si="6"/>
        <v>100005=1400</v>
      </c>
      <c r="AD36" s="19">
        <f t="shared" ca="1" si="7"/>
        <v>103082</v>
      </c>
      <c r="AE36" s="19">
        <f t="shared" ca="1" si="8"/>
        <v>103</v>
      </c>
      <c r="AF36" s="7">
        <f t="shared" ca="1" si="9"/>
        <v>8</v>
      </c>
      <c r="AG36" s="7" t="str">
        <f t="shared" ca="1" si="10"/>
        <v>{92530=5}</v>
      </c>
      <c r="AH36" s="7">
        <f t="shared" ca="1" si="0"/>
        <v>3000</v>
      </c>
      <c r="AI36" s="7" t="str">
        <f t="shared" ca="1" si="11"/>
        <v>{100005=1400}</v>
      </c>
      <c r="AJ36" s="7">
        <f t="shared" ca="1" si="12"/>
        <v>0</v>
      </c>
      <c r="AK36" s="13" t="str">
        <f t="shared" ca="1" si="1"/>
        <v>3-1001-8-92530=5|100005=1400|30%</v>
      </c>
    </row>
    <row r="37" spans="1:37" x14ac:dyDescent="0.15">
      <c r="A37" s="24">
        <f t="array" aca="1" ref="A37" ca="1">OFFSET(SHOP配置!$J$1,MATCH(SHOP商品!B37&amp;SHOP商品!C37,SHOP配置!$B$2:$B$395&amp;SHOP配置!$K$2:$K$395,0),)</f>
        <v>104</v>
      </c>
      <c r="B37" s="24">
        <v>1</v>
      </c>
      <c r="C37" s="24">
        <v>4</v>
      </c>
      <c r="D37" s="24">
        <v>8</v>
      </c>
      <c r="E37" s="18" t="str">
        <f ca="1">C37 &amp; "-" &amp; OFFSET(参数!$B$1,MATCH($B37,参数!A:A,0)-1,) &amp; "-" &amp; D37</f>
        <v>4-1001-8</v>
      </c>
      <c r="F37" s="18"/>
      <c r="G37" s="24" t="s">
        <v>99</v>
      </c>
      <c r="H37" s="24" t="s">
        <v>106</v>
      </c>
      <c r="I37" s="24"/>
      <c r="J37" s="24"/>
      <c r="K37" s="24"/>
      <c r="L37" s="24" t="s">
        <v>98</v>
      </c>
      <c r="M37" s="24" t="s">
        <v>82</v>
      </c>
      <c r="N37" s="24"/>
      <c r="O37" s="24"/>
      <c r="P37" s="24"/>
      <c r="Q37" s="6"/>
      <c r="R37" s="16">
        <f t="shared" si="2"/>
        <v>1</v>
      </c>
      <c r="S37" s="18">
        <v>0.7</v>
      </c>
      <c r="T37" s="18">
        <v>0.3</v>
      </c>
      <c r="U37" s="18"/>
      <c r="V37" s="18"/>
      <c r="W37" s="18"/>
      <c r="X37" s="7">
        <f t="shared" si="3"/>
        <v>2</v>
      </c>
      <c r="Y37" s="7">
        <f>SUM(X$3:X37)</f>
        <v>46</v>
      </c>
      <c r="Z37" s="19">
        <f t="shared" si="4"/>
        <v>28</v>
      </c>
      <c r="AA37" s="19">
        <f>COUNTIF(Z$3:Z37,Z37)</f>
        <v>1</v>
      </c>
      <c r="AB37" s="7" t="str">
        <f t="shared" ca="1" si="5"/>
        <v>92340=5</v>
      </c>
      <c r="AC37" s="7" t="str">
        <f t="shared" ca="1" si="6"/>
        <v>100005=1200</v>
      </c>
      <c r="AD37" s="19">
        <f t="shared" ca="1" si="7"/>
        <v>103091</v>
      </c>
      <c r="AE37" s="19">
        <f t="shared" ca="1" si="8"/>
        <v>103</v>
      </c>
      <c r="AF37" s="7">
        <f t="shared" ca="1" si="9"/>
        <v>9</v>
      </c>
      <c r="AG37" s="7" t="str">
        <f t="shared" ca="1" si="10"/>
        <v>{92340=5}</v>
      </c>
      <c r="AH37" s="7">
        <f t="shared" ca="1" si="0"/>
        <v>7000</v>
      </c>
      <c r="AI37" s="7" t="str">
        <f t="shared" ca="1" si="11"/>
        <v>{100005=1200}</v>
      </c>
      <c r="AJ37" s="7">
        <f t="shared" ca="1" si="12"/>
        <v>0</v>
      </c>
      <c r="AK37" s="13" t="str">
        <f t="shared" ca="1" si="1"/>
        <v>3-1001-9-92340=5|100005=1200|70%</v>
      </c>
    </row>
    <row r="38" spans="1:37" x14ac:dyDescent="0.15">
      <c r="A38" s="24">
        <f t="array" aca="1" ref="A38" ca="1">OFFSET(SHOP配置!$J$1,MATCH(SHOP商品!B38&amp;SHOP商品!C38,SHOP配置!$B$2:$B$395&amp;SHOP配置!$K$2:$K$395,0),)</f>
        <v>104</v>
      </c>
      <c r="B38" s="24">
        <v>1</v>
      </c>
      <c r="C38" s="24">
        <v>4</v>
      </c>
      <c r="D38" s="24">
        <v>9</v>
      </c>
      <c r="E38" s="18" t="str">
        <f ca="1">C38 &amp; "-" &amp; OFFSET(参数!$B$1,MATCH($B38,参数!A:A,0)-1,) &amp; "-" &amp; D38</f>
        <v>4-1001-9</v>
      </c>
      <c r="F38" s="18"/>
      <c r="G38" s="24" t="s">
        <v>100</v>
      </c>
      <c r="H38" s="24" t="s">
        <v>107</v>
      </c>
      <c r="I38" s="24"/>
      <c r="J38" s="24"/>
      <c r="K38" s="24"/>
      <c r="L38" s="24" t="s">
        <v>98</v>
      </c>
      <c r="M38" s="24" t="s">
        <v>82</v>
      </c>
      <c r="N38" s="24"/>
      <c r="O38" s="24"/>
      <c r="P38" s="24"/>
      <c r="Q38" s="6"/>
      <c r="R38" s="16">
        <f t="shared" si="2"/>
        <v>1</v>
      </c>
      <c r="S38" s="18">
        <v>0.7</v>
      </c>
      <c r="T38" s="18">
        <v>0.3</v>
      </c>
      <c r="U38" s="18"/>
      <c r="V38" s="18"/>
      <c r="W38" s="18"/>
      <c r="X38" s="7">
        <f t="shared" si="3"/>
        <v>2</v>
      </c>
      <c r="Y38" s="7">
        <f>SUM(X$3:X38)</f>
        <v>48</v>
      </c>
      <c r="Z38" s="19">
        <f t="shared" si="4"/>
        <v>28</v>
      </c>
      <c r="AA38" s="19">
        <f>COUNTIF(Z$3:Z38,Z38)</f>
        <v>2</v>
      </c>
      <c r="AB38" s="7" t="str">
        <f t="shared" ca="1" si="5"/>
        <v>92540=5</v>
      </c>
      <c r="AC38" s="7" t="str">
        <f t="shared" ca="1" si="6"/>
        <v>100005=1400</v>
      </c>
      <c r="AD38" s="19">
        <f t="shared" ca="1" si="7"/>
        <v>103092</v>
      </c>
      <c r="AE38" s="19">
        <f t="shared" ca="1" si="8"/>
        <v>103</v>
      </c>
      <c r="AF38" s="7">
        <f t="shared" ca="1" si="9"/>
        <v>9</v>
      </c>
      <c r="AG38" s="7" t="str">
        <f t="shared" ca="1" si="10"/>
        <v>{92540=5}</v>
      </c>
      <c r="AH38" s="7">
        <f t="shared" ca="1" si="0"/>
        <v>3000</v>
      </c>
      <c r="AI38" s="7" t="str">
        <f t="shared" ca="1" si="11"/>
        <v>{100005=1400}</v>
      </c>
      <c r="AJ38" s="7">
        <f t="shared" ca="1" si="12"/>
        <v>0</v>
      </c>
      <c r="AK38" s="13" t="str">
        <f t="shared" ca="1" si="1"/>
        <v>3-1001-9-92540=5|100005=1400|30%</v>
      </c>
    </row>
    <row r="39" spans="1:37" x14ac:dyDescent="0.15">
      <c r="A39" s="24">
        <f t="array" aca="1" ref="A39" ca="1">OFFSET(SHOP配置!$J$1,MATCH(SHOP商品!B39&amp;SHOP商品!C39,SHOP配置!$B$2:$B$395&amp;SHOP配置!$K$2:$K$395,0),)</f>
        <v>105</v>
      </c>
      <c r="B39" s="24">
        <v>1</v>
      </c>
      <c r="C39" s="24">
        <v>5</v>
      </c>
      <c r="D39" s="24">
        <v>1</v>
      </c>
      <c r="E39" s="18" t="str">
        <f ca="1">C39 &amp; "-" &amp; OFFSET(参数!$B$1,MATCH($B39,参数!A:A,0)-1,) &amp; "-" &amp; D39</f>
        <v>5-1001-1</v>
      </c>
      <c r="F39" s="18"/>
      <c r="G39" s="24" t="s">
        <v>81</v>
      </c>
      <c r="H39" s="24"/>
      <c r="I39" s="24"/>
      <c r="J39" s="24"/>
      <c r="K39" s="24"/>
      <c r="L39" s="24" t="s">
        <v>82</v>
      </c>
      <c r="M39" s="24"/>
      <c r="N39" s="24"/>
      <c r="O39" s="24"/>
      <c r="P39" s="24"/>
      <c r="Q39" s="6"/>
      <c r="R39" s="16">
        <f t="shared" si="2"/>
        <v>1</v>
      </c>
      <c r="S39" s="18">
        <v>1</v>
      </c>
      <c r="T39" s="18"/>
      <c r="U39" s="18"/>
      <c r="V39" s="18"/>
      <c r="W39" s="18"/>
      <c r="X39" s="7">
        <f t="shared" si="3"/>
        <v>1</v>
      </c>
      <c r="Y39" s="7">
        <f>SUM(X$3:X39)</f>
        <v>49</v>
      </c>
      <c r="Z39" s="19">
        <f t="shared" si="4"/>
        <v>29</v>
      </c>
      <c r="AA39" s="19">
        <f>COUNTIF(Z$3:Z39,Z39)</f>
        <v>1</v>
      </c>
      <c r="AB39" s="7" t="str">
        <f t="shared" ca="1" si="5"/>
        <v>11001=2</v>
      </c>
      <c r="AC39" s="7" t="str">
        <f t="shared" ca="1" si="6"/>
        <v>100005=1500</v>
      </c>
      <c r="AD39" s="19">
        <f t="shared" ca="1" si="7"/>
        <v>104011</v>
      </c>
      <c r="AE39" s="19">
        <f t="shared" ca="1" si="8"/>
        <v>104</v>
      </c>
      <c r="AF39" s="7">
        <f t="shared" ca="1" si="9"/>
        <v>1</v>
      </c>
      <c r="AG39" s="7" t="str">
        <f t="shared" ca="1" si="10"/>
        <v>{11001=2}</v>
      </c>
      <c r="AH39" s="7">
        <f t="shared" ca="1" si="0"/>
        <v>10000</v>
      </c>
      <c r="AI39" s="7" t="str">
        <f t="shared" ca="1" si="11"/>
        <v>{100005=1500}</v>
      </c>
      <c r="AJ39" s="7">
        <f t="shared" ca="1" si="12"/>
        <v>0</v>
      </c>
      <c r="AK39" s="13" t="str">
        <f t="shared" ca="1" si="1"/>
        <v>4-1001-1-11001=2|100005=1500|100%</v>
      </c>
    </row>
    <row r="40" spans="1:37" x14ac:dyDescent="0.15">
      <c r="A40" s="24">
        <f t="array" aca="1" ref="A40" ca="1">OFFSET(SHOP配置!$J$1,MATCH(SHOP商品!B40&amp;SHOP商品!C40,SHOP配置!$B$2:$B$395&amp;SHOP配置!$K$2:$K$395,0),)</f>
        <v>105</v>
      </c>
      <c r="B40" s="24">
        <v>1</v>
      </c>
      <c r="C40" s="24">
        <v>5</v>
      </c>
      <c r="D40" s="24">
        <v>2</v>
      </c>
      <c r="E40" s="18" t="str">
        <f ca="1">C40 &amp; "-" &amp; OFFSET(参数!$B$1,MATCH($B40,参数!A:A,0)-1,) &amp; "-" &amp; D40</f>
        <v>5-1001-2</v>
      </c>
      <c r="F40" s="18"/>
      <c r="G40" s="24" t="s">
        <v>83</v>
      </c>
      <c r="H40" s="24"/>
      <c r="I40" s="24"/>
      <c r="J40" s="24"/>
      <c r="K40" s="24"/>
      <c r="L40" s="24" t="s">
        <v>82</v>
      </c>
      <c r="M40" s="24"/>
      <c r="N40" s="24"/>
      <c r="O40" s="24"/>
      <c r="P40" s="24"/>
      <c r="Q40" s="6"/>
      <c r="R40" s="16">
        <f t="shared" si="2"/>
        <v>1</v>
      </c>
      <c r="S40" s="18">
        <v>1</v>
      </c>
      <c r="T40" s="18"/>
      <c r="U40" s="18"/>
      <c r="V40" s="18"/>
      <c r="W40" s="18"/>
      <c r="X40" s="7">
        <f t="shared" si="3"/>
        <v>1</v>
      </c>
      <c r="Y40" s="7">
        <f>SUM(X$3:X40)</f>
        <v>50</v>
      </c>
      <c r="Z40" s="19">
        <f t="shared" si="4"/>
        <v>30</v>
      </c>
      <c r="AA40" s="19">
        <f>COUNTIF(Z$3:Z40,Z40)</f>
        <v>1</v>
      </c>
      <c r="AB40" s="7" t="str">
        <f t="shared" ca="1" si="5"/>
        <v>11015=2</v>
      </c>
      <c r="AC40" s="7" t="str">
        <f t="shared" ca="1" si="6"/>
        <v>100005=1500</v>
      </c>
      <c r="AD40" s="19">
        <f t="shared" ca="1" si="7"/>
        <v>104021</v>
      </c>
      <c r="AE40" s="19">
        <f t="shared" ca="1" si="8"/>
        <v>104</v>
      </c>
      <c r="AF40" s="7">
        <f t="shared" ca="1" si="9"/>
        <v>2</v>
      </c>
      <c r="AG40" s="7" t="str">
        <f t="shared" ca="1" si="10"/>
        <v>{11015=2}</v>
      </c>
      <c r="AH40" s="7">
        <f t="shared" ca="1" si="0"/>
        <v>10000</v>
      </c>
      <c r="AI40" s="7" t="str">
        <f t="shared" ca="1" si="11"/>
        <v>{100005=1500}</v>
      </c>
      <c r="AJ40" s="7">
        <f t="shared" ca="1" si="12"/>
        <v>0</v>
      </c>
      <c r="AK40" s="13" t="str">
        <f t="shared" ca="1" si="1"/>
        <v>4-1001-2-11015=2|100005=1500|100%</v>
      </c>
    </row>
    <row r="41" spans="1:37" x14ac:dyDescent="0.15">
      <c r="A41" s="24">
        <f t="array" aca="1" ref="A41" ca="1">OFFSET(SHOP配置!$J$1,MATCH(SHOP商品!B41&amp;SHOP商品!C41,SHOP配置!$B$2:$B$395&amp;SHOP配置!$K$2:$K$395,0),)</f>
        <v>105</v>
      </c>
      <c r="B41" s="24">
        <v>1</v>
      </c>
      <c r="C41" s="24">
        <v>5</v>
      </c>
      <c r="D41" s="24">
        <v>3</v>
      </c>
      <c r="E41" s="18" t="str">
        <f ca="1">C41 &amp; "-" &amp; OFFSET(参数!$B$1,MATCH($B41,参数!A:A,0)-1,) &amp; "-" &amp; D41</f>
        <v>5-1001-3</v>
      </c>
      <c r="F41" s="18"/>
      <c r="G41" s="24" t="s">
        <v>84</v>
      </c>
      <c r="H41" s="24"/>
      <c r="I41" s="24"/>
      <c r="J41" s="24"/>
      <c r="K41" s="24"/>
      <c r="L41" s="24" t="s">
        <v>85</v>
      </c>
      <c r="M41" s="24"/>
      <c r="N41" s="24"/>
      <c r="O41" s="24"/>
      <c r="P41" s="24"/>
      <c r="Q41" s="6"/>
      <c r="R41" s="16">
        <f t="shared" si="2"/>
        <v>1</v>
      </c>
      <c r="S41" s="18">
        <v>1</v>
      </c>
      <c r="T41" s="18"/>
      <c r="U41" s="18"/>
      <c r="V41" s="18"/>
      <c r="W41" s="18"/>
      <c r="X41" s="7">
        <f t="shared" si="3"/>
        <v>1</v>
      </c>
      <c r="Y41" s="7">
        <f>SUM(X$3:X41)</f>
        <v>51</v>
      </c>
      <c r="Z41" s="19">
        <f t="shared" si="4"/>
        <v>31</v>
      </c>
      <c r="AA41" s="19">
        <f>COUNTIF(Z$3:Z41,Z41)</f>
        <v>1</v>
      </c>
      <c r="AB41" s="7" t="str">
        <f t="shared" ca="1" si="5"/>
        <v>82110=5</v>
      </c>
      <c r="AC41" s="7" t="str">
        <f t="shared" ca="1" si="6"/>
        <v>100005=1000</v>
      </c>
      <c r="AD41" s="19">
        <f t="shared" ca="1" si="7"/>
        <v>104031</v>
      </c>
      <c r="AE41" s="19">
        <f t="shared" ca="1" si="8"/>
        <v>104</v>
      </c>
      <c r="AF41" s="7">
        <f t="shared" ca="1" si="9"/>
        <v>3</v>
      </c>
      <c r="AG41" s="7" t="str">
        <f t="shared" ca="1" si="10"/>
        <v>{82110=5}</v>
      </c>
      <c r="AH41" s="7">
        <f t="shared" ca="1" si="0"/>
        <v>10000</v>
      </c>
      <c r="AI41" s="7" t="str">
        <f t="shared" ca="1" si="11"/>
        <v>{100005=1000}</v>
      </c>
      <c r="AJ41" s="7">
        <f t="shared" ca="1" si="12"/>
        <v>0</v>
      </c>
      <c r="AK41" s="13" t="str">
        <f t="shared" ca="1" si="1"/>
        <v>4-1001-3-82110=5|100005=1000|100%</v>
      </c>
    </row>
    <row r="42" spans="1:37" x14ac:dyDescent="0.15">
      <c r="A42" s="24">
        <f t="array" aca="1" ref="A42" ca="1">OFFSET(SHOP配置!$J$1,MATCH(SHOP商品!B42&amp;SHOP商品!C42,SHOP配置!$B$2:$B$395&amp;SHOP配置!$K$2:$K$395,0),)</f>
        <v>105</v>
      </c>
      <c r="B42" s="24">
        <v>1</v>
      </c>
      <c r="C42" s="24">
        <v>5</v>
      </c>
      <c r="D42" s="24">
        <v>4</v>
      </c>
      <c r="E42" s="18" t="str">
        <f ca="1">C42 &amp; "-" &amp; OFFSET(参数!$B$1,MATCH($B42,参数!A:A,0)-1,) &amp; "-" &amp; D42</f>
        <v>5-1001-4</v>
      </c>
      <c r="F42" s="18"/>
      <c r="G42" s="24" t="s">
        <v>105</v>
      </c>
      <c r="H42" s="24"/>
      <c r="I42" s="24"/>
      <c r="J42" s="24"/>
      <c r="K42" s="24"/>
      <c r="L42" s="24" t="s">
        <v>92</v>
      </c>
      <c r="M42" s="24"/>
      <c r="N42" s="24"/>
      <c r="O42" s="24"/>
      <c r="P42" s="24"/>
      <c r="Q42" s="6"/>
      <c r="R42" s="16">
        <f t="shared" si="2"/>
        <v>1</v>
      </c>
      <c r="S42" s="18">
        <v>1</v>
      </c>
      <c r="T42" s="18"/>
      <c r="U42" s="18"/>
      <c r="V42" s="18"/>
      <c r="W42" s="18"/>
      <c r="X42" s="7">
        <f t="shared" si="3"/>
        <v>1</v>
      </c>
      <c r="Y42" s="7">
        <f>SUM(X$3:X42)</f>
        <v>52</v>
      </c>
      <c r="Z42" s="19">
        <f t="shared" si="4"/>
        <v>32</v>
      </c>
      <c r="AA42" s="19">
        <f>COUNTIF(Z$3:Z42,Z42)</f>
        <v>1</v>
      </c>
      <c r="AB42" s="7" t="str">
        <f t="shared" ca="1" si="5"/>
        <v>92520=5</v>
      </c>
      <c r="AC42" s="7" t="str">
        <f t="shared" ca="1" si="6"/>
        <v>100005=1400</v>
      </c>
      <c r="AD42" s="19">
        <f t="shared" ca="1" si="7"/>
        <v>104041</v>
      </c>
      <c r="AE42" s="19">
        <f t="shared" ca="1" si="8"/>
        <v>104</v>
      </c>
      <c r="AF42" s="7">
        <f t="shared" ca="1" si="9"/>
        <v>4</v>
      </c>
      <c r="AG42" s="7" t="str">
        <f t="shared" ca="1" si="10"/>
        <v>{92520=5}</v>
      </c>
      <c r="AH42" s="7">
        <f t="shared" ca="1" si="0"/>
        <v>10000</v>
      </c>
      <c r="AI42" s="7" t="str">
        <f t="shared" ca="1" si="11"/>
        <v>{100005=1400}</v>
      </c>
      <c r="AJ42" s="7">
        <f t="shared" ca="1" si="12"/>
        <v>0</v>
      </c>
      <c r="AK42" s="13" t="str">
        <f t="shared" ca="1" si="1"/>
        <v>4-1001-4-92520=5|100005=1400|100%</v>
      </c>
    </row>
    <row r="43" spans="1:37" x14ac:dyDescent="0.15">
      <c r="A43" s="24">
        <f t="array" aca="1" ref="A43" ca="1">OFFSET(SHOP配置!$J$1,MATCH(SHOP商品!B43&amp;SHOP商品!C43,SHOP配置!$B$2:$B$395&amp;SHOP配置!$K$2:$K$395,0),)</f>
        <v>105</v>
      </c>
      <c r="B43" s="24">
        <v>1</v>
      </c>
      <c r="C43" s="24">
        <v>5</v>
      </c>
      <c r="D43" s="24">
        <v>5</v>
      </c>
      <c r="E43" s="18" t="str">
        <f ca="1">C43 &amp; "-" &amp; OFFSET(参数!$B$1,MATCH($B43,参数!A:A,0)-1,) &amp; "-" &amp; D43</f>
        <v>5-1001-5</v>
      </c>
      <c r="F43" s="18"/>
      <c r="G43" s="24" t="s">
        <v>106</v>
      </c>
      <c r="H43" s="24"/>
      <c r="I43" s="24"/>
      <c r="J43" s="24"/>
      <c r="K43" s="24"/>
      <c r="L43" s="24" t="s">
        <v>92</v>
      </c>
      <c r="M43" s="24"/>
      <c r="N43" s="24"/>
      <c r="O43" s="24"/>
      <c r="P43" s="24"/>
      <c r="Q43" s="6"/>
      <c r="R43" s="16">
        <f t="shared" si="2"/>
        <v>1</v>
      </c>
      <c r="S43" s="18">
        <v>1</v>
      </c>
      <c r="T43" s="18"/>
      <c r="U43" s="18"/>
      <c r="V43" s="18"/>
      <c r="W43" s="18"/>
      <c r="X43" s="7">
        <f t="shared" si="3"/>
        <v>1</v>
      </c>
      <c r="Y43" s="7">
        <f>SUM(X$3:X43)</f>
        <v>53</v>
      </c>
      <c r="Z43" s="19">
        <f t="shared" si="4"/>
        <v>33</v>
      </c>
      <c r="AA43" s="19">
        <f>COUNTIF(Z$3:Z43,Z43)</f>
        <v>1</v>
      </c>
      <c r="AB43" s="7" t="str">
        <f t="shared" ca="1" si="5"/>
        <v>92530=5</v>
      </c>
      <c r="AC43" s="7" t="str">
        <f t="shared" ca="1" si="6"/>
        <v>100005=1400</v>
      </c>
      <c r="AD43" s="19">
        <f t="shared" ca="1" si="7"/>
        <v>104051</v>
      </c>
      <c r="AE43" s="19">
        <f t="shared" ca="1" si="8"/>
        <v>104</v>
      </c>
      <c r="AF43" s="7">
        <f t="shared" ca="1" si="9"/>
        <v>5</v>
      </c>
      <c r="AG43" s="7" t="str">
        <f t="shared" ca="1" si="10"/>
        <v>{92530=5}</v>
      </c>
      <c r="AH43" s="7">
        <f t="shared" ca="1" si="0"/>
        <v>10000</v>
      </c>
      <c r="AI43" s="7" t="str">
        <f t="shared" ca="1" si="11"/>
        <v>{100005=1400}</v>
      </c>
      <c r="AJ43" s="7">
        <f t="shared" ca="1" si="12"/>
        <v>0</v>
      </c>
      <c r="AK43" s="13" t="str">
        <f t="shared" ca="1" si="1"/>
        <v>4-1001-5-92530=5|100005=1400|100%</v>
      </c>
    </row>
    <row r="44" spans="1:37" x14ac:dyDescent="0.15">
      <c r="A44" s="24">
        <f t="array" aca="1" ref="A44" ca="1">OFFSET(SHOP配置!$J$1,MATCH(SHOP商品!B44&amp;SHOP商品!C44,SHOP配置!$B$2:$B$395&amp;SHOP配置!$K$2:$K$395,0),)</f>
        <v>105</v>
      </c>
      <c r="B44" s="24">
        <v>1</v>
      </c>
      <c r="C44" s="24">
        <v>5</v>
      </c>
      <c r="D44" s="24">
        <v>6</v>
      </c>
      <c r="E44" s="18" t="str">
        <f ca="1">C44 &amp; "-" &amp; OFFSET(参数!$B$1,MATCH($B44,参数!A:A,0)-1,) &amp; "-" &amp; D44</f>
        <v>5-1001-6</v>
      </c>
      <c r="F44" s="18"/>
      <c r="G44" s="24" t="s">
        <v>107</v>
      </c>
      <c r="H44" s="24"/>
      <c r="I44" s="24"/>
      <c r="J44" s="24"/>
      <c r="K44" s="24"/>
      <c r="L44" s="24" t="s">
        <v>92</v>
      </c>
      <c r="M44" s="24"/>
      <c r="N44" s="24"/>
      <c r="O44" s="24"/>
      <c r="P44" s="24"/>
      <c r="Q44" s="6"/>
      <c r="R44" s="16">
        <f t="shared" si="2"/>
        <v>1</v>
      </c>
      <c r="S44" s="18">
        <v>1</v>
      </c>
      <c r="T44" s="18"/>
      <c r="U44" s="18"/>
      <c r="V44" s="18"/>
      <c r="W44" s="18"/>
      <c r="X44" s="7">
        <f t="shared" si="3"/>
        <v>1</v>
      </c>
      <c r="Y44" s="7">
        <f>SUM(X$3:X44)</f>
        <v>54</v>
      </c>
      <c r="Z44" s="19">
        <f t="shared" si="4"/>
        <v>34</v>
      </c>
      <c r="AA44" s="19">
        <f>COUNTIF(Z$3:Z44,Z44)</f>
        <v>1</v>
      </c>
      <c r="AB44" s="7" t="str">
        <f t="shared" ca="1" si="5"/>
        <v>92540=5</v>
      </c>
      <c r="AC44" s="7" t="str">
        <f t="shared" ca="1" si="6"/>
        <v>100005=1400</v>
      </c>
      <c r="AD44" s="19">
        <f t="shared" ca="1" si="7"/>
        <v>104061</v>
      </c>
      <c r="AE44" s="19">
        <f t="shared" ca="1" si="8"/>
        <v>104</v>
      </c>
      <c r="AF44" s="7">
        <f t="shared" ca="1" si="9"/>
        <v>6</v>
      </c>
      <c r="AG44" s="7" t="str">
        <f t="shared" ca="1" si="10"/>
        <v>{92540=5}</v>
      </c>
      <c r="AH44" s="7">
        <f t="shared" ca="1" si="0"/>
        <v>10000</v>
      </c>
      <c r="AI44" s="7" t="str">
        <f t="shared" ca="1" si="11"/>
        <v>{100005=1400}</v>
      </c>
      <c r="AJ44" s="7">
        <f t="shared" ca="1" si="12"/>
        <v>0</v>
      </c>
      <c r="AK44" s="13" t="str">
        <f t="shared" ca="1" si="1"/>
        <v>4-1001-6-92540=5|100005=1400|100%</v>
      </c>
    </row>
    <row r="45" spans="1:37" x14ac:dyDescent="0.15">
      <c r="A45" s="24">
        <f t="array" aca="1" ref="A45" ca="1">OFFSET(SHOP配置!$J$1,MATCH(SHOP商品!B45&amp;SHOP商品!C45,SHOP配置!$B$2:$B$395&amp;SHOP配置!$K$2:$K$395,0),)</f>
        <v>105</v>
      </c>
      <c r="B45" s="24">
        <v>1</v>
      </c>
      <c r="C45" s="24">
        <v>5</v>
      </c>
      <c r="D45" s="24">
        <v>7</v>
      </c>
      <c r="E45" s="18" t="str">
        <f ca="1">C45 &amp; "-" &amp; OFFSET(参数!$B$1,MATCH($B45,参数!A:A,0)-1,) &amp; "-" &amp; D45</f>
        <v>5-1001-7</v>
      </c>
      <c r="F45" s="18"/>
      <c r="G45" s="24" t="s">
        <v>101</v>
      </c>
      <c r="H45" s="24" t="s">
        <v>108</v>
      </c>
      <c r="I45" s="24"/>
      <c r="J45" s="24"/>
      <c r="K45" s="24"/>
      <c r="L45" s="24" t="s">
        <v>85</v>
      </c>
      <c r="M45" s="24" t="s">
        <v>102</v>
      </c>
      <c r="N45" s="24"/>
      <c r="O45" s="24"/>
      <c r="P45" s="24"/>
      <c r="Q45" s="6"/>
      <c r="R45" s="16">
        <f t="shared" si="2"/>
        <v>1</v>
      </c>
      <c r="S45" s="18">
        <v>0.7</v>
      </c>
      <c r="T45" s="18">
        <v>0.3</v>
      </c>
      <c r="U45" s="18"/>
      <c r="V45" s="18"/>
      <c r="W45" s="18"/>
      <c r="X45" s="7">
        <f t="shared" si="3"/>
        <v>2</v>
      </c>
      <c r="Y45" s="7">
        <f>SUM(X$3:X45)</f>
        <v>56</v>
      </c>
      <c r="Z45" s="19">
        <f t="shared" si="4"/>
        <v>35</v>
      </c>
      <c r="AA45" s="19">
        <f>COUNTIF(Z$3:Z45,Z45)</f>
        <v>1</v>
      </c>
      <c r="AB45" s="7" t="str">
        <f t="shared" ca="1" si="5"/>
        <v>92420=5</v>
      </c>
      <c r="AC45" s="7" t="str">
        <f t="shared" ca="1" si="6"/>
        <v>100005=1300</v>
      </c>
      <c r="AD45" s="19">
        <f t="shared" ca="1" si="7"/>
        <v>104071</v>
      </c>
      <c r="AE45" s="19">
        <f t="shared" ca="1" si="8"/>
        <v>104</v>
      </c>
      <c r="AF45" s="7">
        <f t="shared" ca="1" si="9"/>
        <v>7</v>
      </c>
      <c r="AG45" s="7" t="str">
        <f t="shared" ca="1" si="10"/>
        <v>{92420=5}</v>
      </c>
      <c r="AH45" s="7">
        <f t="shared" ca="1" si="0"/>
        <v>7000</v>
      </c>
      <c r="AI45" s="7" t="str">
        <f t="shared" ca="1" si="11"/>
        <v>{100005=1300}</v>
      </c>
      <c r="AJ45" s="7">
        <f t="shared" ca="1" si="12"/>
        <v>0</v>
      </c>
      <c r="AK45" s="13" t="str">
        <f t="shared" ca="1" si="1"/>
        <v>4-1001-7-92420=5|100005=1300|70%</v>
      </c>
    </row>
    <row r="46" spans="1:37" x14ac:dyDescent="0.15">
      <c r="A46" s="24">
        <f t="array" aca="1" ref="A46" ca="1">OFFSET(SHOP配置!$J$1,MATCH(SHOP商品!B46&amp;SHOP商品!C46,SHOP配置!$B$2:$B$395&amp;SHOP配置!$K$2:$K$395,0),)</f>
        <v>105</v>
      </c>
      <c r="B46" s="24">
        <v>1</v>
      </c>
      <c r="C46" s="24">
        <v>5</v>
      </c>
      <c r="D46" s="24">
        <v>8</v>
      </c>
      <c r="E46" s="18" t="str">
        <f ca="1">C46 &amp; "-" &amp; OFFSET(参数!$B$1,MATCH($B46,参数!A:A,0)-1,) &amp; "-" &amp; D46</f>
        <v>5-1001-8</v>
      </c>
      <c r="F46" s="18"/>
      <c r="G46" s="24" t="s">
        <v>103</v>
      </c>
      <c r="H46" s="24" t="s">
        <v>109</v>
      </c>
      <c r="I46" s="24"/>
      <c r="J46" s="24"/>
      <c r="K46" s="24"/>
      <c r="L46" s="24" t="s">
        <v>85</v>
      </c>
      <c r="M46" s="24" t="s">
        <v>102</v>
      </c>
      <c r="N46" s="24"/>
      <c r="O46" s="24"/>
      <c r="P46" s="24"/>
      <c r="Q46" s="6"/>
      <c r="R46" s="16">
        <f t="shared" si="2"/>
        <v>1</v>
      </c>
      <c r="S46" s="18">
        <v>0.7</v>
      </c>
      <c r="T46" s="18">
        <v>0.3</v>
      </c>
      <c r="U46" s="18"/>
      <c r="V46" s="18"/>
      <c r="W46" s="18"/>
      <c r="X46" s="7">
        <f t="shared" si="3"/>
        <v>2</v>
      </c>
      <c r="Y46" s="7">
        <f>SUM(X$3:X46)</f>
        <v>58</v>
      </c>
      <c r="Z46" s="19">
        <f t="shared" si="4"/>
        <v>35</v>
      </c>
      <c r="AA46" s="19">
        <f>COUNTIF(Z$3:Z46,Z46)</f>
        <v>2</v>
      </c>
      <c r="AB46" s="7" t="str">
        <f t="shared" ca="1" si="5"/>
        <v>92620=5</v>
      </c>
      <c r="AC46" s="7" t="str">
        <f t="shared" ca="1" si="6"/>
        <v>100005=1500</v>
      </c>
      <c r="AD46" s="19">
        <f t="shared" ca="1" si="7"/>
        <v>104072</v>
      </c>
      <c r="AE46" s="19">
        <f t="shared" ca="1" si="8"/>
        <v>104</v>
      </c>
      <c r="AF46" s="7">
        <f t="shared" ca="1" si="9"/>
        <v>7</v>
      </c>
      <c r="AG46" s="7" t="str">
        <f t="shared" ca="1" si="10"/>
        <v>{92620=5}</v>
      </c>
      <c r="AH46" s="7">
        <f t="shared" ca="1" si="0"/>
        <v>3000</v>
      </c>
      <c r="AI46" s="7" t="str">
        <f t="shared" ca="1" si="11"/>
        <v>{100005=1500}</v>
      </c>
      <c r="AJ46" s="7">
        <f t="shared" ca="1" si="12"/>
        <v>0</v>
      </c>
      <c r="AK46" s="13" t="str">
        <f t="shared" ca="1" si="1"/>
        <v>4-1001-7-92620=5|100005=1500|30%</v>
      </c>
    </row>
    <row r="47" spans="1:37" x14ac:dyDescent="0.15">
      <c r="A47" s="24">
        <f t="array" aca="1" ref="A47" ca="1">OFFSET(SHOP配置!$J$1,MATCH(SHOP商品!B47&amp;SHOP商品!C47,SHOP配置!$B$2:$B$395&amp;SHOP配置!$K$2:$K$395,0),)</f>
        <v>105</v>
      </c>
      <c r="B47" s="24">
        <v>1</v>
      </c>
      <c r="C47" s="24">
        <v>5</v>
      </c>
      <c r="D47" s="24">
        <v>9</v>
      </c>
      <c r="E47" s="18" t="str">
        <f ca="1">C47 &amp; "-" &amp; OFFSET(参数!$B$1,MATCH($B47,参数!A:A,0)-1,) &amp; "-" &amp; D47</f>
        <v>5-1001-9</v>
      </c>
      <c r="F47" s="18"/>
      <c r="G47" s="24" t="s">
        <v>104</v>
      </c>
      <c r="H47" s="24" t="s">
        <v>110</v>
      </c>
      <c r="I47" s="24"/>
      <c r="J47" s="24"/>
      <c r="K47" s="24"/>
      <c r="L47" s="24" t="s">
        <v>85</v>
      </c>
      <c r="M47" s="24" t="s">
        <v>102</v>
      </c>
      <c r="N47" s="24"/>
      <c r="O47" s="24"/>
      <c r="P47" s="24"/>
      <c r="Q47" s="6"/>
      <c r="R47" s="16">
        <f t="shared" si="2"/>
        <v>1</v>
      </c>
      <c r="S47" s="18">
        <v>0.7</v>
      </c>
      <c r="T47" s="18">
        <v>0.3</v>
      </c>
      <c r="U47" s="18"/>
      <c r="V47" s="18"/>
      <c r="W47" s="18"/>
      <c r="X47" s="7">
        <f t="shared" si="3"/>
        <v>2</v>
      </c>
      <c r="Y47" s="7">
        <f>SUM(X$3:X47)</f>
        <v>60</v>
      </c>
      <c r="Z47" s="19">
        <f t="shared" si="4"/>
        <v>36</v>
      </c>
      <c r="AA47" s="19">
        <f>COUNTIF(Z$3:Z47,Z47)</f>
        <v>1</v>
      </c>
      <c r="AB47" s="7" t="str">
        <f t="shared" ca="1" si="5"/>
        <v>92430=5</v>
      </c>
      <c r="AC47" s="7" t="str">
        <f t="shared" ca="1" si="6"/>
        <v>100005=1300</v>
      </c>
      <c r="AD47" s="19">
        <f t="shared" ca="1" si="7"/>
        <v>104081</v>
      </c>
      <c r="AE47" s="19">
        <f t="shared" ca="1" si="8"/>
        <v>104</v>
      </c>
      <c r="AF47" s="7">
        <f t="shared" ca="1" si="9"/>
        <v>8</v>
      </c>
      <c r="AG47" s="7" t="str">
        <f t="shared" ca="1" si="10"/>
        <v>{92430=5}</v>
      </c>
      <c r="AH47" s="7">
        <f t="shared" ca="1" si="0"/>
        <v>7000</v>
      </c>
      <c r="AI47" s="7" t="str">
        <f t="shared" ca="1" si="11"/>
        <v>{100005=1300}</v>
      </c>
      <c r="AJ47" s="7">
        <f t="shared" ca="1" si="12"/>
        <v>0</v>
      </c>
      <c r="AK47" s="13" t="str">
        <f t="shared" ca="1" si="1"/>
        <v>4-1001-8-92430=5|100005=1300|70%</v>
      </c>
    </row>
    <row r="48" spans="1:37" x14ac:dyDescent="0.15">
      <c r="A48" s="24">
        <f t="array" aca="1" ref="A48" ca="1">OFFSET(SHOP配置!$J$1,MATCH(SHOP商品!B48&amp;SHOP商品!C48,SHOP配置!$B$2:$B$395&amp;SHOP配置!$K$2:$K$395,0),)</f>
        <v>201</v>
      </c>
      <c r="B48" s="24">
        <v>2</v>
      </c>
      <c r="C48" s="24">
        <v>1</v>
      </c>
      <c r="D48" s="24">
        <v>1</v>
      </c>
      <c r="E48" s="18" t="str">
        <f ca="1">C48 &amp; "-" &amp; OFFSET(参数!$B$1,MATCH($B48,参数!A:A,0)-1,) &amp; "-" &amp; D48</f>
        <v>1-1002-1</v>
      </c>
      <c r="F48" s="18"/>
      <c r="G48" s="24" t="s">
        <v>111</v>
      </c>
      <c r="H48" s="24"/>
      <c r="I48" s="24"/>
      <c r="J48" s="24"/>
      <c r="K48" s="24"/>
      <c r="L48" s="24" t="s">
        <v>112</v>
      </c>
      <c r="M48" s="24"/>
      <c r="N48" s="24"/>
      <c r="O48" s="24"/>
      <c r="P48" s="24"/>
      <c r="Q48" s="6"/>
      <c r="R48" s="16">
        <f t="shared" si="2"/>
        <v>1</v>
      </c>
      <c r="S48" s="18">
        <v>1</v>
      </c>
      <c r="T48" s="18"/>
      <c r="U48" s="18"/>
      <c r="V48" s="18"/>
      <c r="W48" s="18"/>
      <c r="X48" s="7">
        <f t="shared" si="3"/>
        <v>1</v>
      </c>
      <c r="Y48" s="7">
        <f>SUM(X$3:X48)</f>
        <v>61</v>
      </c>
      <c r="Z48" s="19">
        <f t="shared" si="4"/>
        <v>36</v>
      </c>
      <c r="AA48" s="19">
        <f>COUNTIF(Z$3:Z48,Z48)</f>
        <v>2</v>
      </c>
      <c r="AB48" s="7" t="str">
        <f t="shared" ca="1" si="5"/>
        <v>92630=5</v>
      </c>
      <c r="AC48" s="7" t="str">
        <f t="shared" ca="1" si="6"/>
        <v>100005=1500</v>
      </c>
      <c r="AD48" s="19">
        <f t="shared" ca="1" si="7"/>
        <v>104082</v>
      </c>
      <c r="AE48" s="19">
        <f t="shared" ca="1" si="8"/>
        <v>104</v>
      </c>
      <c r="AF48" s="7">
        <f t="shared" ca="1" si="9"/>
        <v>8</v>
      </c>
      <c r="AG48" s="7" t="str">
        <f t="shared" ca="1" si="10"/>
        <v>{92630=5}</v>
      </c>
      <c r="AH48" s="7">
        <f t="shared" ca="1" si="0"/>
        <v>3000</v>
      </c>
      <c r="AI48" s="7" t="str">
        <f t="shared" ca="1" si="11"/>
        <v>{100005=1500}</v>
      </c>
      <c r="AJ48" s="7">
        <f t="shared" ca="1" si="12"/>
        <v>0</v>
      </c>
      <c r="AK48" s="13" t="str">
        <f t="shared" ca="1" si="1"/>
        <v>4-1001-8-92630=5|100005=1500|30%</v>
      </c>
    </row>
    <row r="49" spans="1:37" x14ac:dyDescent="0.15">
      <c r="A49" s="24">
        <f t="array" aca="1" ref="A49" ca="1">OFFSET(SHOP配置!$J$1,MATCH(SHOP商品!B49&amp;SHOP商品!C49,SHOP配置!$B$2:$B$395&amp;SHOP配置!$K$2:$K$395,0),)</f>
        <v>201</v>
      </c>
      <c r="B49" s="24">
        <v>2</v>
      </c>
      <c r="C49" s="24">
        <v>1</v>
      </c>
      <c r="D49" s="24">
        <v>2</v>
      </c>
      <c r="E49" s="18" t="str">
        <f ca="1">C49 &amp; "-" &amp; OFFSET(参数!$B$1,MATCH($B49,参数!A:A,0)-1,) &amp; "-" &amp; D49</f>
        <v>1-1002-2</v>
      </c>
      <c r="F49" s="18"/>
      <c r="G49" s="24" t="s">
        <v>113</v>
      </c>
      <c r="H49" s="24"/>
      <c r="I49" s="24"/>
      <c r="J49" s="24"/>
      <c r="K49" s="24"/>
      <c r="L49" s="24" t="s">
        <v>112</v>
      </c>
      <c r="M49" s="24"/>
      <c r="N49" s="24"/>
      <c r="O49" s="24"/>
      <c r="P49" s="24"/>
      <c r="Q49" s="6"/>
      <c r="R49" s="16">
        <f t="shared" si="2"/>
        <v>1</v>
      </c>
      <c r="S49" s="18">
        <v>1</v>
      </c>
      <c r="T49" s="18"/>
      <c r="U49" s="18"/>
      <c r="V49" s="18"/>
      <c r="W49" s="18"/>
      <c r="X49" s="7">
        <f t="shared" si="3"/>
        <v>1</v>
      </c>
      <c r="Y49" s="7">
        <f>SUM(X$3:X49)</f>
        <v>62</v>
      </c>
      <c r="Z49" s="19">
        <f t="shared" si="4"/>
        <v>37</v>
      </c>
      <c r="AA49" s="19">
        <f>COUNTIF(Z$3:Z49,Z49)</f>
        <v>1</v>
      </c>
      <c r="AB49" s="7" t="str">
        <f t="shared" ca="1" si="5"/>
        <v>92440=5</v>
      </c>
      <c r="AC49" s="7" t="str">
        <f t="shared" ca="1" si="6"/>
        <v>100005=1300</v>
      </c>
      <c r="AD49" s="19">
        <f t="shared" ca="1" si="7"/>
        <v>104091</v>
      </c>
      <c r="AE49" s="19">
        <f t="shared" ca="1" si="8"/>
        <v>104</v>
      </c>
      <c r="AF49" s="7">
        <f t="shared" ca="1" si="9"/>
        <v>9</v>
      </c>
      <c r="AG49" s="7" t="str">
        <f t="shared" ca="1" si="10"/>
        <v>{92440=5}</v>
      </c>
      <c r="AH49" s="7">
        <f t="shared" ca="1" si="0"/>
        <v>7000</v>
      </c>
      <c r="AI49" s="7" t="str">
        <f t="shared" ca="1" si="11"/>
        <v>{100005=1300}</v>
      </c>
      <c r="AJ49" s="7">
        <f t="shared" ca="1" si="12"/>
        <v>0</v>
      </c>
      <c r="AK49" s="13" t="str">
        <f t="shared" ca="1" si="1"/>
        <v>4-1001-9-92440=5|100005=1300|70%</v>
      </c>
    </row>
    <row r="50" spans="1:37" x14ac:dyDescent="0.15">
      <c r="A50" s="24">
        <f t="array" aca="1" ref="A50" ca="1">OFFSET(SHOP配置!$J$1,MATCH(SHOP商品!B50&amp;SHOP商品!C50,SHOP配置!$B$2:$B$395&amp;SHOP配置!$K$2:$K$395,0),)</f>
        <v>201</v>
      </c>
      <c r="B50" s="24">
        <v>2</v>
      </c>
      <c r="C50" s="24">
        <v>1</v>
      </c>
      <c r="D50" s="24">
        <v>3</v>
      </c>
      <c r="E50" s="18" t="str">
        <f ca="1">C50 &amp; "-" &amp; OFFSET(参数!$B$1,MATCH($B50,参数!A:A,0)-1,) &amp; "-" &amp; D50</f>
        <v>1-1002-3</v>
      </c>
      <c r="F50" s="18"/>
      <c r="G50" s="24" t="s">
        <v>114</v>
      </c>
      <c r="H50" s="24"/>
      <c r="I50" s="24"/>
      <c r="J50" s="24"/>
      <c r="K50" s="24"/>
      <c r="L50" s="24" t="s">
        <v>115</v>
      </c>
      <c r="M50" s="24"/>
      <c r="N50" s="24"/>
      <c r="O50" s="24"/>
      <c r="P50" s="24"/>
      <c r="Q50" s="6"/>
      <c r="R50" s="16">
        <f t="shared" si="2"/>
        <v>1</v>
      </c>
      <c r="S50" s="18">
        <v>1</v>
      </c>
      <c r="T50" s="18"/>
      <c r="U50" s="18"/>
      <c r="V50" s="18"/>
      <c r="W50" s="18"/>
      <c r="X50" s="7">
        <f t="shared" si="3"/>
        <v>1</v>
      </c>
      <c r="Y50" s="7">
        <f>SUM(X$3:X50)</f>
        <v>63</v>
      </c>
      <c r="Z50" s="19">
        <f t="shared" si="4"/>
        <v>37</v>
      </c>
      <c r="AA50" s="19">
        <f>COUNTIF(Z$3:Z50,Z50)</f>
        <v>2</v>
      </c>
      <c r="AB50" s="7" t="str">
        <f t="shared" ca="1" si="5"/>
        <v>92640=5</v>
      </c>
      <c r="AC50" s="7" t="str">
        <f t="shared" ca="1" si="6"/>
        <v>100005=1500</v>
      </c>
      <c r="AD50" s="19">
        <f t="shared" ca="1" si="7"/>
        <v>104092</v>
      </c>
      <c r="AE50" s="19">
        <f t="shared" ca="1" si="8"/>
        <v>104</v>
      </c>
      <c r="AF50" s="7">
        <f t="shared" ca="1" si="9"/>
        <v>9</v>
      </c>
      <c r="AG50" s="7" t="str">
        <f t="shared" ca="1" si="10"/>
        <v>{92640=5}</v>
      </c>
      <c r="AH50" s="7">
        <f t="shared" ca="1" si="0"/>
        <v>3000</v>
      </c>
      <c r="AI50" s="7" t="str">
        <f t="shared" ca="1" si="11"/>
        <v>{100005=1500}</v>
      </c>
      <c r="AJ50" s="7">
        <f t="shared" ca="1" si="12"/>
        <v>0</v>
      </c>
      <c r="AK50" s="13" t="str">
        <f t="shared" ca="1" si="1"/>
        <v>4-1001-9-92640=5|100005=1500|30%</v>
      </c>
    </row>
    <row r="51" spans="1:37" x14ac:dyDescent="0.15">
      <c r="A51" s="24">
        <f t="array" aca="1" ref="A51" ca="1">OFFSET(SHOP配置!$J$1,MATCH(SHOP商品!B51&amp;SHOP商品!C51,SHOP配置!$B$2:$B$395&amp;SHOP配置!$K$2:$K$395,0),)</f>
        <v>201</v>
      </c>
      <c r="B51" s="24">
        <v>2</v>
      </c>
      <c r="C51" s="24">
        <v>1</v>
      </c>
      <c r="D51" s="24">
        <v>4</v>
      </c>
      <c r="E51" s="18" t="str">
        <f ca="1">C51 &amp; "-" &amp; OFFSET(参数!$B$1,MATCH($B51,参数!A:A,0)-1,) &amp; "-" &amp; D51</f>
        <v>1-1002-4</v>
      </c>
      <c r="F51" s="18"/>
      <c r="G51" s="24" t="s">
        <v>116</v>
      </c>
      <c r="H51" s="24"/>
      <c r="I51" s="24"/>
      <c r="J51" s="24"/>
      <c r="K51" s="24"/>
      <c r="L51" s="24" t="s">
        <v>117</v>
      </c>
      <c r="M51" s="24"/>
      <c r="N51" s="24"/>
      <c r="O51" s="24"/>
      <c r="P51" s="24"/>
      <c r="Q51" s="6"/>
      <c r="R51" s="16">
        <f t="shared" si="2"/>
        <v>1</v>
      </c>
      <c r="S51" s="18">
        <v>1</v>
      </c>
      <c r="T51" s="18"/>
      <c r="U51" s="18"/>
      <c r="V51" s="18"/>
      <c r="W51" s="18"/>
      <c r="X51" s="7">
        <f t="shared" si="3"/>
        <v>1</v>
      </c>
      <c r="Y51" s="7">
        <f>SUM(X$3:X51)</f>
        <v>64</v>
      </c>
      <c r="Z51" s="19">
        <f t="shared" si="4"/>
        <v>38</v>
      </c>
      <c r="AA51" s="19">
        <f>COUNTIF(Z$3:Z51,Z51)</f>
        <v>1</v>
      </c>
      <c r="AB51" s="7" t="str">
        <f t="shared" ca="1" si="5"/>
        <v>11001=2</v>
      </c>
      <c r="AC51" s="7" t="str">
        <f t="shared" ca="1" si="6"/>
        <v>100005=1500</v>
      </c>
      <c r="AD51" s="19">
        <f t="shared" ca="1" si="7"/>
        <v>105011</v>
      </c>
      <c r="AE51" s="19">
        <f t="shared" ca="1" si="8"/>
        <v>105</v>
      </c>
      <c r="AF51" s="7">
        <f t="shared" ca="1" si="9"/>
        <v>1</v>
      </c>
      <c r="AG51" s="7" t="str">
        <f t="shared" ca="1" si="10"/>
        <v>{11001=2}</v>
      </c>
      <c r="AH51" s="7">
        <f t="shared" ca="1" si="0"/>
        <v>10000</v>
      </c>
      <c r="AI51" s="7" t="str">
        <f t="shared" ca="1" si="11"/>
        <v>{100005=1500}</v>
      </c>
      <c r="AJ51" s="7">
        <f t="shared" ca="1" si="12"/>
        <v>0</v>
      </c>
      <c r="AK51" s="13" t="str">
        <f t="shared" ca="1" si="1"/>
        <v>5-1001-1-11001=2|100005=1500|100%</v>
      </c>
    </row>
    <row r="52" spans="1:37" x14ac:dyDescent="0.15">
      <c r="A52" s="24">
        <f t="array" aca="1" ref="A52" ca="1">OFFSET(SHOP配置!$J$1,MATCH(SHOP商品!B52&amp;SHOP商品!C52,SHOP配置!$B$2:$B$395&amp;SHOP配置!$K$2:$K$395,0),)</f>
        <v>201</v>
      </c>
      <c r="B52" s="24">
        <v>2</v>
      </c>
      <c r="C52" s="24">
        <v>1</v>
      </c>
      <c r="D52" s="24">
        <v>5</v>
      </c>
      <c r="E52" s="18" t="str">
        <f ca="1">C52 &amp; "-" &amp; OFFSET(参数!$B$1,MATCH($B52,参数!A:A,0)-1,) &amp; "-" &amp; D52</f>
        <v>1-1002-5</v>
      </c>
      <c r="F52" s="18"/>
      <c r="G52" s="24" t="s">
        <v>118</v>
      </c>
      <c r="H52" s="24"/>
      <c r="I52" s="24"/>
      <c r="J52" s="24"/>
      <c r="K52" s="24"/>
      <c r="L52" s="24" t="s">
        <v>117</v>
      </c>
      <c r="M52" s="24"/>
      <c r="N52" s="24"/>
      <c r="O52" s="24"/>
      <c r="P52" s="24"/>
      <c r="Q52" s="6"/>
      <c r="R52" s="16">
        <f t="shared" si="2"/>
        <v>1</v>
      </c>
      <c r="S52" s="18">
        <v>1</v>
      </c>
      <c r="T52" s="18"/>
      <c r="U52" s="18"/>
      <c r="V52" s="18"/>
      <c r="W52" s="18"/>
      <c r="X52" s="7">
        <f t="shared" si="3"/>
        <v>1</v>
      </c>
      <c r="Y52" s="7">
        <f>SUM(X$3:X52)</f>
        <v>65</v>
      </c>
      <c r="Z52" s="19">
        <f t="shared" si="4"/>
        <v>39</v>
      </c>
      <c r="AA52" s="19">
        <f>COUNTIF(Z$3:Z52,Z52)</f>
        <v>1</v>
      </c>
      <c r="AB52" s="7" t="str">
        <f t="shared" ca="1" si="5"/>
        <v>11015=2</v>
      </c>
      <c r="AC52" s="7" t="str">
        <f t="shared" ca="1" si="6"/>
        <v>100005=1500</v>
      </c>
      <c r="AD52" s="19">
        <f t="shared" ca="1" si="7"/>
        <v>105021</v>
      </c>
      <c r="AE52" s="19">
        <f t="shared" ca="1" si="8"/>
        <v>105</v>
      </c>
      <c r="AF52" s="7">
        <f t="shared" ca="1" si="9"/>
        <v>2</v>
      </c>
      <c r="AG52" s="7" t="str">
        <f t="shared" ca="1" si="10"/>
        <v>{11015=2}</v>
      </c>
      <c r="AH52" s="7">
        <f t="shared" ca="1" si="0"/>
        <v>10000</v>
      </c>
      <c r="AI52" s="7" t="str">
        <f t="shared" ca="1" si="11"/>
        <v>{100005=1500}</v>
      </c>
      <c r="AJ52" s="7">
        <f t="shared" ca="1" si="12"/>
        <v>0</v>
      </c>
      <c r="AK52" s="13" t="str">
        <f t="shared" ca="1" si="1"/>
        <v>5-1001-2-11015=2|100005=1500|100%</v>
      </c>
    </row>
    <row r="53" spans="1:37" x14ac:dyDescent="0.15">
      <c r="A53" s="24">
        <f t="array" aca="1" ref="A53" ca="1">OFFSET(SHOP配置!$J$1,MATCH(SHOP商品!B53&amp;SHOP商品!C53,SHOP配置!$B$2:$B$395&amp;SHOP配置!$K$2:$K$395,0),)</f>
        <v>201</v>
      </c>
      <c r="B53" s="24">
        <v>2</v>
      </c>
      <c r="C53" s="24">
        <v>1</v>
      </c>
      <c r="D53" s="24">
        <v>6</v>
      </c>
      <c r="E53" s="18" t="str">
        <f ca="1">C53 &amp; "-" &amp; OFFSET(参数!$B$1,MATCH($B53,参数!A:A,0)-1,) &amp; "-" &amp; D53</f>
        <v>1-1002-6</v>
      </c>
      <c r="F53" s="18"/>
      <c r="G53" s="24" t="s">
        <v>119</v>
      </c>
      <c r="H53" s="24"/>
      <c r="I53" s="24"/>
      <c r="J53" s="24"/>
      <c r="K53" s="24"/>
      <c r="L53" s="24" t="s">
        <v>117</v>
      </c>
      <c r="M53" s="24"/>
      <c r="N53" s="24"/>
      <c r="O53" s="24"/>
      <c r="P53" s="24"/>
      <c r="Q53" s="6"/>
      <c r="R53" s="16">
        <f t="shared" si="2"/>
        <v>1</v>
      </c>
      <c r="S53" s="18">
        <v>1</v>
      </c>
      <c r="T53" s="18"/>
      <c r="U53" s="18"/>
      <c r="V53" s="18"/>
      <c r="W53" s="18"/>
      <c r="X53" s="7">
        <f t="shared" si="3"/>
        <v>1</v>
      </c>
      <c r="Y53" s="7">
        <f>SUM(X$3:X53)</f>
        <v>66</v>
      </c>
      <c r="Z53" s="19">
        <f t="shared" si="4"/>
        <v>40</v>
      </c>
      <c r="AA53" s="19">
        <f>COUNTIF(Z$3:Z53,Z53)</f>
        <v>1</v>
      </c>
      <c r="AB53" s="7" t="str">
        <f t="shared" ca="1" si="5"/>
        <v>82110=5</v>
      </c>
      <c r="AC53" s="7" t="str">
        <f t="shared" ca="1" si="6"/>
        <v>100005=1000</v>
      </c>
      <c r="AD53" s="19">
        <f t="shared" ca="1" si="7"/>
        <v>105031</v>
      </c>
      <c r="AE53" s="19">
        <f t="shared" ca="1" si="8"/>
        <v>105</v>
      </c>
      <c r="AF53" s="7">
        <f t="shared" ca="1" si="9"/>
        <v>3</v>
      </c>
      <c r="AG53" s="7" t="str">
        <f t="shared" ca="1" si="10"/>
        <v>{82110=5}</v>
      </c>
      <c r="AH53" s="7">
        <f t="shared" ca="1" si="0"/>
        <v>10000</v>
      </c>
      <c r="AI53" s="7" t="str">
        <f t="shared" ca="1" si="11"/>
        <v>{100005=1000}</v>
      </c>
      <c r="AJ53" s="7">
        <f t="shared" ca="1" si="12"/>
        <v>0</v>
      </c>
      <c r="AK53" s="13" t="str">
        <f t="shared" ca="1" si="1"/>
        <v>5-1001-3-82110=5|100005=1000|100%</v>
      </c>
    </row>
    <row r="54" spans="1:37" x14ac:dyDescent="0.15">
      <c r="A54" s="24">
        <f t="array" aca="1" ref="A54" ca="1">OFFSET(SHOP配置!$J$1,MATCH(SHOP商品!B54&amp;SHOP商品!C54,SHOP配置!$B$2:$B$395&amp;SHOP配置!$K$2:$K$395,0),)</f>
        <v>201</v>
      </c>
      <c r="B54" s="24">
        <v>2</v>
      </c>
      <c r="C54" s="24">
        <v>1</v>
      </c>
      <c r="D54" s="24">
        <v>7</v>
      </c>
      <c r="E54" s="18" t="str">
        <f ca="1">C54 &amp; "-" &amp; OFFSET(参数!$B$1,MATCH($B54,参数!A:A,0)-1,) &amp; "-" &amp; D54</f>
        <v>1-1002-7</v>
      </c>
      <c r="F54" s="18"/>
      <c r="G54" s="24" t="s">
        <v>120</v>
      </c>
      <c r="H54" s="24" t="s">
        <v>121</v>
      </c>
      <c r="I54" s="24"/>
      <c r="J54" s="24"/>
      <c r="K54" s="24"/>
      <c r="L54" s="24" t="s">
        <v>122</v>
      </c>
      <c r="M54" s="24" t="s">
        <v>123</v>
      </c>
      <c r="N54" s="24"/>
      <c r="O54" s="24"/>
      <c r="P54" s="24"/>
      <c r="Q54" s="6"/>
      <c r="R54" s="16">
        <f t="shared" si="2"/>
        <v>1</v>
      </c>
      <c r="S54" s="18">
        <v>0.7</v>
      </c>
      <c r="T54" s="18">
        <v>0.3</v>
      </c>
      <c r="U54" s="18"/>
      <c r="V54" s="18"/>
      <c r="W54" s="18"/>
      <c r="X54" s="7">
        <f t="shared" si="3"/>
        <v>2</v>
      </c>
      <c r="Y54" s="7">
        <f>SUM(X$3:X54)</f>
        <v>68</v>
      </c>
      <c r="Z54" s="19">
        <f t="shared" si="4"/>
        <v>41</v>
      </c>
      <c r="AA54" s="19">
        <f>COUNTIF(Z$3:Z54,Z54)</f>
        <v>1</v>
      </c>
      <c r="AB54" s="7" t="str">
        <f t="shared" ca="1" si="5"/>
        <v>92620=5</v>
      </c>
      <c r="AC54" s="7" t="str">
        <f t="shared" ca="1" si="6"/>
        <v>100005=1200</v>
      </c>
      <c r="AD54" s="19">
        <f t="shared" ca="1" si="7"/>
        <v>105041</v>
      </c>
      <c r="AE54" s="19">
        <f t="shared" ca="1" si="8"/>
        <v>105</v>
      </c>
      <c r="AF54" s="7">
        <f t="shared" ca="1" si="9"/>
        <v>4</v>
      </c>
      <c r="AG54" s="7" t="str">
        <f t="shared" ca="1" si="10"/>
        <v>{92620=5}</v>
      </c>
      <c r="AH54" s="7">
        <f t="shared" ca="1" si="0"/>
        <v>10000</v>
      </c>
      <c r="AI54" s="7" t="str">
        <f t="shared" ca="1" si="11"/>
        <v>{100005=1200}</v>
      </c>
      <c r="AJ54" s="7">
        <f t="shared" ca="1" si="12"/>
        <v>0</v>
      </c>
      <c r="AK54" s="13" t="str">
        <f t="shared" ca="1" si="1"/>
        <v>5-1001-4-92620=5|100005=1200|100%</v>
      </c>
    </row>
    <row r="55" spans="1:37" x14ac:dyDescent="0.15">
      <c r="A55" s="24">
        <f t="array" aca="1" ref="A55" ca="1">OFFSET(SHOP配置!$J$1,MATCH(SHOP商品!B55&amp;SHOP商品!C55,SHOP配置!$B$2:$B$395&amp;SHOP配置!$K$2:$K$395,0),)</f>
        <v>201</v>
      </c>
      <c r="B55" s="24">
        <v>2</v>
      </c>
      <c r="C55" s="24">
        <v>1</v>
      </c>
      <c r="D55" s="24">
        <v>8</v>
      </c>
      <c r="E55" s="18" t="str">
        <f ca="1">C55 &amp; "-" &amp; OFFSET(参数!$B$1,MATCH($B55,参数!A:A,0)-1,) &amp; "-" &amp; D55</f>
        <v>1-1002-8</v>
      </c>
      <c r="F55" s="18"/>
      <c r="G55" s="24" t="s">
        <v>124</v>
      </c>
      <c r="H55" s="24" t="s">
        <v>125</v>
      </c>
      <c r="I55" s="24"/>
      <c r="J55" s="24"/>
      <c r="K55" s="24"/>
      <c r="L55" s="24" t="s">
        <v>122</v>
      </c>
      <c r="M55" s="24" t="s">
        <v>123</v>
      </c>
      <c r="N55" s="24"/>
      <c r="O55" s="24"/>
      <c r="P55" s="24"/>
      <c r="Q55" s="6"/>
      <c r="R55" s="16">
        <f t="shared" si="2"/>
        <v>1</v>
      </c>
      <c r="S55" s="18">
        <v>0.7</v>
      </c>
      <c r="T55" s="18">
        <v>0.3</v>
      </c>
      <c r="U55" s="18"/>
      <c r="V55" s="18"/>
      <c r="W55" s="18"/>
      <c r="X55" s="7">
        <f t="shared" si="3"/>
        <v>2</v>
      </c>
      <c r="Y55" s="7">
        <f>SUM(X$3:X55)</f>
        <v>70</v>
      </c>
      <c r="Z55" s="19">
        <f t="shared" si="4"/>
        <v>42</v>
      </c>
      <c r="AA55" s="19">
        <f>COUNTIF(Z$3:Z55,Z55)</f>
        <v>1</v>
      </c>
      <c r="AB55" s="7" t="str">
        <f t="shared" ca="1" si="5"/>
        <v>92630=5</v>
      </c>
      <c r="AC55" s="7" t="str">
        <f t="shared" ca="1" si="6"/>
        <v>100005=1200</v>
      </c>
      <c r="AD55" s="19">
        <f t="shared" ca="1" si="7"/>
        <v>105051</v>
      </c>
      <c r="AE55" s="19">
        <f t="shared" ca="1" si="8"/>
        <v>105</v>
      </c>
      <c r="AF55" s="7">
        <f t="shared" ca="1" si="9"/>
        <v>5</v>
      </c>
      <c r="AG55" s="7" t="str">
        <f t="shared" ca="1" si="10"/>
        <v>{92630=5}</v>
      </c>
      <c r="AH55" s="7">
        <f t="shared" ca="1" si="0"/>
        <v>10000</v>
      </c>
      <c r="AI55" s="7" t="str">
        <f t="shared" ca="1" si="11"/>
        <v>{100005=1200}</v>
      </c>
      <c r="AJ55" s="7">
        <f t="shared" ca="1" si="12"/>
        <v>0</v>
      </c>
      <c r="AK55" s="13" t="str">
        <f t="shared" ca="1" si="1"/>
        <v>5-1001-5-92630=5|100005=1200|100%</v>
      </c>
    </row>
    <row r="56" spans="1:37" x14ac:dyDescent="0.15">
      <c r="A56" s="24">
        <f t="array" aca="1" ref="A56" ca="1">OFFSET(SHOP配置!$J$1,MATCH(SHOP商品!B56&amp;SHOP商品!C56,SHOP配置!$B$2:$B$395&amp;SHOP配置!$K$2:$K$395,0),)</f>
        <v>201</v>
      </c>
      <c r="B56" s="24">
        <v>2</v>
      </c>
      <c r="C56" s="24">
        <v>1</v>
      </c>
      <c r="D56" s="24">
        <v>9</v>
      </c>
      <c r="E56" s="18" t="str">
        <f ca="1">C56 &amp; "-" &amp; OFFSET(参数!$B$1,MATCH($B56,参数!A:A,0)-1,) &amp; "-" &amp; D56</f>
        <v>1-1002-9</v>
      </c>
      <c r="F56" s="18"/>
      <c r="G56" s="24" t="s">
        <v>126</v>
      </c>
      <c r="H56" s="24" t="s">
        <v>127</v>
      </c>
      <c r="I56" s="24"/>
      <c r="J56" s="24"/>
      <c r="K56" s="24"/>
      <c r="L56" s="24" t="s">
        <v>122</v>
      </c>
      <c r="M56" s="24" t="s">
        <v>123</v>
      </c>
      <c r="N56" s="24"/>
      <c r="O56" s="24"/>
      <c r="P56" s="24"/>
      <c r="Q56" s="6"/>
      <c r="R56" s="16">
        <f t="shared" si="2"/>
        <v>1</v>
      </c>
      <c r="S56" s="18">
        <v>0.7</v>
      </c>
      <c r="T56" s="18">
        <v>0.3</v>
      </c>
      <c r="U56" s="18"/>
      <c r="V56" s="18"/>
      <c r="W56" s="18"/>
      <c r="X56" s="7">
        <f t="shared" si="3"/>
        <v>2</v>
      </c>
      <c r="Y56" s="7">
        <f>SUM(X$3:X56)</f>
        <v>72</v>
      </c>
      <c r="Z56" s="19">
        <f t="shared" si="4"/>
        <v>43</v>
      </c>
      <c r="AA56" s="19">
        <f>COUNTIF(Z$3:Z56,Z56)</f>
        <v>1</v>
      </c>
      <c r="AB56" s="7" t="str">
        <f t="shared" ca="1" si="5"/>
        <v>92640=5</v>
      </c>
      <c r="AC56" s="7" t="str">
        <f t="shared" ca="1" si="6"/>
        <v>100005=1200</v>
      </c>
      <c r="AD56" s="19">
        <f t="shared" ca="1" si="7"/>
        <v>105061</v>
      </c>
      <c r="AE56" s="19">
        <f t="shared" ca="1" si="8"/>
        <v>105</v>
      </c>
      <c r="AF56" s="7">
        <f t="shared" ca="1" si="9"/>
        <v>6</v>
      </c>
      <c r="AG56" s="7" t="str">
        <f t="shared" ca="1" si="10"/>
        <v>{92640=5}</v>
      </c>
      <c r="AH56" s="7">
        <f t="shared" ca="1" si="0"/>
        <v>10000</v>
      </c>
      <c r="AI56" s="7" t="str">
        <f t="shared" ca="1" si="11"/>
        <v>{100005=1200}</v>
      </c>
      <c r="AJ56" s="7">
        <f t="shared" ca="1" si="12"/>
        <v>0</v>
      </c>
      <c r="AK56" s="13" t="str">
        <f t="shared" ca="1" si="1"/>
        <v>5-1001-6-92640=5|100005=1200|100%</v>
      </c>
    </row>
    <row r="57" spans="1:37" x14ac:dyDescent="0.15">
      <c r="A57" s="24">
        <f t="array" aca="1" ref="A57" ca="1">OFFSET(SHOP配置!$J$1,MATCH(SHOP商品!B57&amp;SHOP商品!C57,SHOP配置!$B$2:$B$395&amp;SHOP配置!$K$2:$K$395,0),)</f>
        <v>202</v>
      </c>
      <c r="B57" s="24">
        <v>2</v>
      </c>
      <c r="C57" s="24">
        <v>2</v>
      </c>
      <c r="D57" s="24">
        <v>1</v>
      </c>
      <c r="E57" s="18" t="str">
        <f ca="1">C57 &amp; "-" &amp; OFFSET(参数!$B$1,MATCH($B57,参数!A:A,0)-1,) &amp; "-" &amp; D57</f>
        <v>2-1002-1</v>
      </c>
      <c r="F57" s="18"/>
      <c r="G57" s="24" t="s">
        <v>111</v>
      </c>
      <c r="H57" s="24"/>
      <c r="I57" s="24"/>
      <c r="J57" s="24"/>
      <c r="K57" s="24"/>
      <c r="L57" s="24" t="s">
        <v>112</v>
      </c>
      <c r="M57" s="24"/>
      <c r="N57" s="24"/>
      <c r="O57" s="24"/>
      <c r="P57" s="24"/>
      <c r="Q57" s="6"/>
      <c r="R57" s="16">
        <f t="shared" si="2"/>
        <v>1</v>
      </c>
      <c r="S57" s="18">
        <v>1</v>
      </c>
      <c r="T57" s="18"/>
      <c r="U57" s="18"/>
      <c r="V57" s="18"/>
      <c r="W57" s="18"/>
      <c r="X57" s="7">
        <f t="shared" si="3"/>
        <v>1</v>
      </c>
      <c r="Y57" s="7">
        <f>SUM(X$3:X57)</f>
        <v>73</v>
      </c>
      <c r="Z57" s="19">
        <f t="shared" si="4"/>
        <v>44</v>
      </c>
      <c r="AA57" s="19">
        <f>COUNTIF(Z$3:Z57,Z57)</f>
        <v>1</v>
      </c>
      <c r="AB57" s="7" t="str">
        <f t="shared" ca="1" si="5"/>
        <v>92520=5</v>
      </c>
      <c r="AC57" s="7" t="str">
        <f t="shared" ca="1" si="6"/>
        <v>100005=1000</v>
      </c>
      <c r="AD57" s="19">
        <f t="shared" ca="1" si="7"/>
        <v>105071</v>
      </c>
      <c r="AE57" s="19">
        <f t="shared" ca="1" si="8"/>
        <v>105</v>
      </c>
      <c r="AF57" s="7">
        <f t="shared" ca="1" si="9"/>
        <v>7</v>
      </c>
      <c r="AG57" s="7" t="str">
        <f t="shared" ca="1" si="10"/>
        <v>{92520=5}</v>
      </c>
      <c r="AH57" s="7">
        <f t="shared" ca="1" si="0"/>
        <v>7000</v>
      </c>
      <c r="AI57" s="7" t="str">
        <f t="shared" ca="1" si="11"/>
        <v>{100005=1000}</v>
      </c>
      <c r="AJ57" s="7">
        <f t="shared" ca="1" si="12"/>
        <v>0</v>
      </c>
      <c r="AK57" s="13" t="str">
        <f t="shared" ca="1" si="1"/>
        <v>5-1001-7-92520=5|100005=1000|70%</v>
      </c>
    </row>
    <row r="58" spans="1:37" x14ac:dyDescent="0.15">
      <c r="A58" s="24">
        <f t="array" aca="1" ref="A58" ca="1">OFFSET(SHOP配置!$J$1,MATCH(SHOP商品!B58&amp;SHOP商品!C58,SHOP配置!$B$2:$B$395&amp;SHOP配置!$K$2:$K$395,0),)</f>
        <v>202</v>
      </c>
      <c r="B58" s="24">
        <v>2</v>
      </c>
      <c r="C58" s="24">
        <v>2</v>
      </c>
      <c r="D58" s="24">
        <v>2</v>
      </c>
      <c r="E58" s="18" t="str">
        <f ca="1">C58 &amp; "-" &amp; OFFSET(参数!$B$1,MATCH($B58,参数!A:A,0)-1,) &amp; "-" &amp; D58</f>
        <v>2-1002-2</v>
      </c>
      <c r="F58" s="18"/>
      <c r="G58" s="24" t="s">
        <v>113</v>
      </c>
      <c r="H58" s="24"/>
      <c r="I58" s="24"/>
      <c r="J58" s="24"/>
      <c r="K58" s="24"/>
      <c r="L58" s="24" t="s">
        <v>112</v>
      </c>
      <c r="M58" s="24"/>
      <c r="N58" s="24"/>
      <c r="O58" s="24"/>
      <c r="P58" s="24"/>
      <c r="Q58" s="6"/>
      <c r="R58" s="16">
        <f t="shared" si="2"/>
        <v>1</v>
      </c>
      <c r="S58" s="18">
        <v>1</v>
      </c>
      <c r="T58" s="18"/>
      <c r="U58" s="18"/>
      <c r="V58" s="18"/>
      <c r="W58" s="18"/>
      <c r="X58" s="7">
        <f t="shared" si="3"/>
        <v>1</v>
      </c>
      <c r="Y58" s="7">
        <f>SUM(X$3:X58)</f>
        <v>74</v>
      </c>
      <c r="Z58" s="19">
        <f t="shared" si="4"/>
        <v>44</v>
      </c>
      <c r="AA58" s="19">
        <f>COUNTIF(Z$3:Z58,Z58)</f>
        <v>2</v>
      </c>
      <c r="AB58" s="7" t="str">
        <f t="shared" ca="1" si="5"/>
        <v>92720=5</v>
      </c>
      <c r="AC58" s="7" t="str">
        <f t="shared" ca="1" si="6"/>
        <v>100005=1400</v>
      </c>
      <c r="AD58" s="19">
        <f t="shared" ca="1" si="7"/>
        <v>105072</v>
      </c>
      <c r="AE58" s="19">
        <f t="shared" ca="1" si="8"/>
        <v>105</v>
      </c>
      <c r="AF58" s="7">
        <f t="shared" ca="1" si="9"/>
        <v>7</v>
      </c>
      <c r="AG58" s="7" t="str">
        <f t="shared" ca="1" si="10"/>
        <v>{92720=5}</v>
      </c>
      <c r="AH58" s="7">
        <f t="shared" ca="1" si="0"/>
        <v>3000</v>
      </c>
      <c r="AI58" s="7" t="str">
        <f t="shared" ca="1" si="11"/>
        <v>{100005=1400}</v>
      </c>
      <c r="AJ58" s="7">
        <f t="shared" ca="1" si="12"/>
        <v>0</v>
      </c>
      <c r="AK58" s="13" t="str">
        <f t="shared" ca="1" si="1"/>
        <v>5-1001-7-92720=5|100005=1400|30%</v>
      </c>
    </row>
    <row r="59" spans="1:37" x14ac:dyDescent="0.15">
      <c r="A59" s="24">
        <f t="array" aca="1" ref="A59" ca="1">OFFSET(SHOP配置!$J$1,MATCH(SHOP商品!B59&amp;SHOP商品!C59,SHOP配置!$B$2:$B$395&amp;SHOP配置!$K$2:$K$395,0),)</f>
        <v>202</v>
      </c>
      <c r="B59" s="24">
        <v>2</v>
      </c>
      <c r="C59" s="24">
        <v>2</v>
      </c>
      <c r="D59" s="24">
        <v>3</v>
      </c>
      <c r="E59" s="18" t="str">
        <f ca="1">C59 &amp; "-" &amp; OFFSET(参数!$B$1,MATCH($B59,参数!A:A,0)-1,) &amp; "-" &amp; D59</f>
        <v>2-1002-3</v>
      </c>
      <c r="F59" s="18"/>
      <c r="G59" s="24" t="s">
        <v>114</v>
      </c>
      <c r="H59" s="24"/>
      <c r="I59" s="24"/>
      <c r="J59" s="24"/>
      <c r="K59" s="24"/>
      <c r="L59" s="24" t="s">
        <v>115</v>
      </c>
      <c r="M59" s="24"/>
      <c r="N59" s="24"/>
      <c r="O59" s="24"/>
      <c r="P59" s="24"/>
      <c r="Q59" s="6"/>
      <c r="R59" s="16">
        <f t="shared" si="2"/>
        <v>1</v>
      </c>
      <c r="S59" s="18">
        <v>1</v>
      </c>
      <c r="T59" s="18"/>
      <c r="U59" s="18"/>
      <c r="V59" s="18"/>
      <c r="W59" s="18"/>
      <c r="X59" s="7">
        <f t="shared" si="3"/>
        <v>1</v>
      </c>
      <c r="Y59" s="7">
        <f>SUM(X$3:X59)</f>
        <v>75</v>
      </c>
      <c r="Z59" s="19">
        <f t="shared" si="4"/>
        <v>45</v>
      </c>
      <c r="AA59" s="19">
        <f>COUNTIF(Z$3:Z59,Z59)</f>
        <v>1</v>
      </c>
      <c r="AB59" s="7" t="str">
        <f t="shared" ca="1" si="5"/>
        <v>92530=5</v>
      </c>
      <c r="AC59" s="7" t="str">
        <f t="shared" ca="1" si="6"/>
        <v>100005=1000</v>
      </c>
      <c r="AD59" s="19">
        <f t="shared" ca="1" si="7"/>
        <v>105081</v>
      </c>
      <c r="AE59" s="19">
        <f t="shared" ca="1" si="8"/>
        <v>105</v>
      </c>
      <c r="AF59" s="7">
        <f t="shared" ca="1" si="9"/>
        <v>8</v>
      </c>
      <c r="AG59" s="7" t="str">
        <f t="shared" ca="1" si="10"/>
        <v>{92530=5}</v>
      </c>
      <c r="AH59" s="7">
        <f t="shared" ca="1" si="0"/>
        <v>7000</v>
      </c>
      <c r="AI59" s="7" t="str">
        <f t="shared" ca="1" si="11"/>
        <v>{100005=1000}</v>
      </c>
      <c r="AJ59" s="7">
        <f t="shared" ca="1" si="12"/>
        <v>0</v>
      </c>
      <c r="AK59" s="13" t="str">
        <f t="shared" ca="1" si="1"/>
        <v>5-1001-8-92530=5|100005=1000|70%</v>
      </c>
    </row>
    <row r="60" spans="1:37" x14ac:dyDescent="0.15">
      <c r="A60" s="24">
        <f t="array" aca="1" ref="A60" ca="1">OFFSET(SHOP配置!$J$1,MATCH(SHOP商品!B60&amp;SHOP商品!C60,SHOP配置!$B$2:$B$395&amp;SHOP配置!$K$2:$K$395,0),)</f>
        <v>202</v>
      </c>
      <c r="B60" s="24">
        <v>2</v>
      </c>
      <c r="C60" s="24">
        <v>2</v>
      </c>
      <c r="D60" s="24">
        <v>4</v>
      </c>
      <c r="E60" s="18" t="str">
        <f ca="1">C60 &amp; "-" &amp; OFFSET(参数!$B$1,MATCH($B60,参数!A:A,0)-1,) &amp; "-" &amp; D60</f>
        <v>2-1002-4</v>
      </c>
      <c r="F60" s="18"/>
      <c r="G60" s="24" t="s">
        <v>121</v>
      </c>
      <c r="H60" s="24"/>
      <c r="I60" s="24"/>
      <c r="J60" s="24"/>
      <c r="K60" s="24"/>
      <c r="L60" s="24" t="s">
        <v>123</v>
      </c>
      <c r="M60" s="24"/>
      <c r="N60" s="24"/>
      <c r="O60" s="24"/>
      <c r="P60" s="24"/>
      <c r="Q60" s="6"/>
      <c r="R60" s="16">
        <f t="shared" si="2"/>
        <v>1</v>
      </c>
      <c r="S60" s="18">
        <v>1</v>
      </c>
      <c r="T60" s="18"/>
      <c r="U60" s="18"/>
      <c r="V60" s="18"/>
      <c r="W60" s="18"/>
      <c r="X60" s="7">
        <f t="shared" si="3"/>
        <v>1</v>
      </c>
      <c r="Y60" s="7">
        <f>SUM(X$3:X60)</f>
        <v>76</v>
      </c>
      <c r="Z60" s="19">
        <f t="shared" si="4"/>
        <v>45</v>
      </c>
      <c r="AA60" s="19">
        <f>COUNTIF(Z$3:Z60,Z60)</f>
        <v>2</v>
      </c>
      <c r="AB60" s="7" t="str">
        <f t="shared" ca="1" si="5"/>
        <v>92730=5</v>
      </c>
      <c r="AC60" s="7" t="str">
        <f t="shared" ca="1" si="6"/>
        <v>100005=1400</v>
      </c>
      <c r="AD60" s="19">
        <f t="shared" ca="1" si="7"/>
        <v>105082</v>
      </c>
      <c r="AE60" s="19">
        <f t="shared" ca="1" si="8"/>
        <v>105</v>
      </c>
      <c r="AF60" s="7">
        <f t="shared" ca="1" si="9"/>
        <v>8</v>
      </c>
      <c r="AG60" s="7" t="str">
        <f t="shared" ca="1" si="10"/>
        <v>{92730=5}</v>
      </c>
      <c r="AH60" s="7">
        <f t="shared" ca="1" si="0"/>
        <v>3000</v>
      </c>
      <c r="AI60" s="7" t="str">
        <f t="shared" ca="1" si="11"/>
        <v>{100005=1400}</v>
      </c>
      <c r="AJ60" s="7">
        <f t="shared" ca="1" si="12"/>
        <v>0</v>
      </c>
      <c r="AK60" s="13" t="str">
        <f t="shared" ca="1" si="1"/>
        <v>5-1001-8-92730=5|100005=1400|30%</v>
      </c>
    </row>
    <row r="61" spans="1:37" x14ac:dyDescent="0.15">
      <c r="A61" s="24">
        <f t="array" aca="1" ref="A61" ca="1">OFFSET(SHOP配置!$J$1,MATCH(SHOP商品!B61&amp;SHOP商品!C61,SHOP配置!$B$2:$B$395&amp;SHOP配置!$K$2:$K$395,0),)</f>
        <v>202</v>
      </c>
      <c r="B61" s="24">
        <v>2</v>
      </c>
      <c r="C61" s="24">
        <v>2</v>
      </c>
      <c r="D61" s="24">
        <v>5</v>
      </c>
      <c r="E61" s="18" t="str">
        <f ca="1">C61 &amp; "-" &amp; OFFSET(参数!$B$1,MATCH($B61,参数!A:A,0)-1,) &amp; "-" &amp; D61</f>
        <v>2-1002-5</v>
      </c>
      <c r="F61" s="18"/>
      <c r="G61" s="24" t="s">
        <v>125</v>
      </c>
      <c r="H61" s="24"/>
      <c r="I61" s="24"/>
      <c r="J61" s="24"/>
      <c r="K61" s="24"/>
      <c r="L61" s="24" t="s">
        <v>123</v>
      </c>
      <c r="M61" s="24"/>
      <c r="N61" s="24"/>
      <c r="O61" s="24"/>
      <c r="P61" s="24"/>
      <c r="Q61" s="6"/>
      <c r="R61" s="16">
        <f t="shared" si="2"/>
        <v>1</v>
      </c>
      <c r="S61" s="18">
        <v>1</v>
      </c>
      <c r="T61" s="18"/>
      <c r="U61" s="18"/>
      <c r="V61" s="18"/>
      <c r="W61" s="18"/>
      <c r="X61" s="7">
        <f t="shared" si="3"/>
        <v>1</v>
      </c>
      <c r="Y61" s="7">
        <f>SUM(X$3:X61)</f>
        <v>77</v>
      </c>
      <c r="Z61" s="19">
        <f t="shared" si="4"/>
        <v>46</v>
      </c>
      <c r="AA61" s="19">
        <f>COUNTIF(Z$3:Z61,Z61)</f>
        <v>1</v>
      </c>
      <c r="AB61" s="7" t="str">
        <f t="shared" ca="1" si="5"/>
        <v>92540=5</v>
      </c>
      <c r="AC61" s="7" t="str">
        <f t="shared" ca="1" si="6"/>
        <v>100005=1000</v>
      </c>
      <c r="AD61" s="19">
        <f t="shared" ca="1" si="7"/>
        <v>105091</v>
      </c>
      <c r="AE61" s="19">
        <f t="shared" ca="1" si="8"/>
        <v>105</v>
      </c>
      <c r="AF61" s="7">
        <f t="shared" ca="1" si="9"/>
        <v>9</v>
      </c>
      <c r="AG61" s="7" t="str">
        <f t="shared" ca="1" si="10"/>
        <v>{92540=5}</v>
      </c>
      <c r="AH61" s="7">
        <f t="shared" ca="1" si="0"/>
        <v>7000</v>
      </c>
      <c r="AI61" s="7" t="str">
        <f t="shared" ca="1" si="11"/>
        <v>{100005=1000}</v>
      </c>
      <c r="AJ61" s="7">
        <f t="shared" ca="1" si="12"/>
        <v>0</v>
      </c>
      <c r="AK61" s="13" t="str">
        <f t="shared" ca="1" si="1"/>
        <v>5-1001-9-92540=5|100005=1000|70%</v>
      </c>
    </row>
    <row r="62" spans="1:37" x14ac:dyDescent="0.15">
      <c r="A62" s="24">
        <f t="array" aca="1" ref="A62" ca="1">OFFSET(SHOP配置!$J$1,MATCH(SHOP商品!B62&amp;SHOP商品!C62,SHOP配置!$B$2:$B$395&amp;SHOP配置!$K$2:$K$395,0),)</f>
        <v>202</v>
      </c>
      <c r="B62" s="24">
        <v>2</v>
      </c>
      <c r="C62" s="24">
        <v>2</v>
      </c>
      <c r="D62" s="24">
        <v>6</v>
      </c>
      <c r="E62" s="18" t="str">
        <f ca="1">C62 &amp; "-" &amp; OFFSET(参数!$B$1,MATCH($B62,参数!A:A,0)-1,) &amp; "-" &amp; D62</f>
        <v>2-1002-6</v>
      </c>
      <c r="F62" s="18"/>
      <c r="G62" s="24" t="s">
        <v>127</v>
      </c>
      <c r="H62" s="24"/>
      <c r="I62" s="24"/>
      <c r="J62" s="24"/>
      <c r="K62" s="24"/>
      <c r="L62" s="24" t="s">
        <v>123</v>
      </c>
      <c r="M62" s="24"/>
      <c r="N62" s="24"/>
      <c r="O62" s="24"/>
      <c r="P62" s="24"/>
      <c r="Q62" s="6"/>
      <c r="R62" s="16">
        <f t="shared" si="2"/>
        <v>1</v>
      </c>
      <c r="S62" s="18">
        <v>1</v>
      </c>
      <c r="T62" s="18"/>
      <c r="U62" s="18"/>
      <c r="V62" s="18"/>
      <c r="W62" s="18"/>
      <c r="X62" s="7">
        <f t="shared" si="3"/>
        <v>1</v>
      </c>
      <c r="Y62" s="7">
        <f>SUM(X$3:X62)</f>
        <v>78</v>
      </c>
      <c r="Z62" s="19">
        <f t="shared" si="4"/>
        <v>46</v>
      </c>
      <c r="AA62" s="19">
        <f>COUNTIF(Z$3:Z62,Z62)</f>
        <v>2</v>
      </c>
      <c r="AB62" s="7" t="str">
        <f t="shared" ca="1" si="5"/>
        <v>92740=5</v>
      </c>
      <c r="AC62" s="7" t="str">
        <f t="shared" ca="1" si="6"/>
        <v>100005=1400</v>
      </c>
      <c r="AD62" s="19">
        <f t="shared" ca="1" si="7"/>
        <v>105092</v>
      </c>
      <c r="AE62" s="19">
        <f t="shared" ca="1" si="8"/>
        <v>105</v>
      </c>
      <c r="AF62" s="7">
        <f t="shared" ca="1" si="9"/>
        <v>9</v>
      </c>
      <c r="AG62" s="7" t="str">
        <f t="shared" ca="1" si="10"/>
        <v>{92740=5}</v>
      </c>
      <c r="AH62" s="7">
        <f t="shared" ca="1" si="0"/>
        <v>3000</v>
      </c>
      <c r="AI62" s="7" t="str">
        <f t="shared" ca="1" si="11"/>
        <v>{100005=1400}</v>
      </c>
      <c r="AJ62" s="7">
        <f t="shared" ca="1" si="12"/>
        <v>0</v>
      </c>
      <c r="AK62" s="13" t="str">
        <f t="shared" ca="1" si="1"/>
        <v>5-1001-9-92740=5|100005=1400|30%</v>
      </c>
    </row>
    <row r="63" spans="1:37" x14ac:dyDescent="0.15">
      <c r="A63" s="24">
        <f t="array" aca="1" ref="A63" ca="1">OFFSET(SHOP配置!$J$1,MATCH(SHOP商品!B63&amp;SHOP商品!C63,SHOP配置!$B$2:$B$395&amp;SHOP配置!$K$2:$K$395,0),)</f>
        <v>202</v>
      </c>
      <c r="B63" s="24">
        <v>2</v>
      </c>
      <c r="C63" s="24">
        <v>2</v>
      </c>
      <c r="D63" s="24">
        <v>7</v>
      </c>
      <c r="E63" s="18" t="str">
        <f ca="1">C63 &amp; "-" &amp; OFFSET(参数!$B$1,MATCH($B63,参数!A:A,0)-1,) &amp; "-" &amp; D63</f>
        <v>2-1002-7</v>
      </c>
      <c r="F63" s="18"/>
      <c r="G63" s="24" t="s">
        <v>116</v>
      </c>
      <c r="H63" s="24" t="s">
        <v>128</v>
      </c>
      <c r="I63" s="24"/>
      <c r="J63" s="24"/>
      <c r="K63" s="24"/>
      <c r="L63" s="24" t="s">
        <v>129</v>
      </c>
      <c r="M63" s="24" t="s">
        <v>130</v>
      </c>
      <c r="N63" s="24"/>
      <c r="O63" s="24"/>
      <c r="P63" s="24"/>
      <c r="Q63" s="6"/>
      <c r="R63" s="16">
        <f t="shared" si="2"/>
        <v>1</v>
      </c>
      <c r="S63" s="18">
        <v>0.7</v>
      </c>
      <c r="T63" s="18">
        <v>0.3</v>
      </c>
      <c r="U63" s="18"/>
      <c r="V63" s="18"/>
      <c r="W63" s="18"/>
      <c r="X63" s="7">
        <f t="shared" si="3"/>
        <v>2</v>
      </c>
      <c r="Y63" s="7">
        <f>SUM(X$3:X63)</f>
        <v>80</v>
      </c>
      <c r="Z63" s="19">
        <f t="shared" si="4"/>
        <v>47</v>
      </c>
      <c r="AA63" s="19">
        <f>COUNTIF(Z$3:Z63,Z63)</f>
        <v>1</v>
      </c>
      <c r="AB63" s="7" t="str">
        <f t="shared" ca="1" si="5"/>
        <v>11016=2</v>
      </c>
      <c r="AC63" s="7" t="str">
        <f t="shared" ca="1" si="6"/>
        <v>100003=1200</v>
      </c>
      <c r="AD63" s="19">
        <f t="shared" ca="1" si="7"/>
        <v>201011</v>
      </c>
      <c r="AE63" s="19">
        <f t="shared" ca="1" si="8"/>
        <v>201</v>
      </c>
      <c r="AF63" s="7">
        <f t="shared" ca="1" si="9"/>
        <v>1</v>
      </c>
      <c r="AG63" s="7" t="str">
        <f t="shared" ca="1" si="10"/>
        <v>{11016=2}</v>
      </c>
      <c r="AH63" s="7">
        <f t="shared" ca="1" si="0"/>
        <v>10000</v>
      </c>
      <c r="AI63" s="7" t="str">
        <f t="shared" ca="1" si="11"/>
        <v>{100003=1200}</v>
      </c>
      <c r="AJ63" s="7">
        <f t="shared" ca="1" si="12"/>
        <v>0</v>
      </c>
      <c r="AK63" s="13" t="str">
        <f t="shared" ca="1" si="1"/>
        <v>1-1002-1-11016=2|100003=1200|100%</v>
      </c>
    </row>
    <row r="64" spans="1:37" x14ac:dyDescent="0.15">
      <c r="A64" s="24">
        <f t="array" aca="1" ref="A64" ca="1">OFFSET(SHOP配置!$J$1,MATCH(SHOP商品!B64&amp;SHOP商品!C64,SHOP配置!$B$2:$B$395&amp;SHOP配置!$K$2:$K$395,0),)</f>
        <v>202</v>
      </c>
      <c r="B64" s="24">
        <v>2</v>
      </c>
      <c r="C64" s="24">
        <v>2</v>
      </c>
      <c r="D64" s="24">
        <v>8</v>
      </c>
      <c r="E64" s="18" t="str">
        <f ca="1">C64 &amp; "-" &amp; OFFSET(参数!$B$1,MATCH($B64,参数!A:A,0)-1,) &amp; "-" &amp; D64</f>
        <v>2-1002-8</v>
      </c>
      <c r="F64" s="18"/>
      <c r="G64" s="24" t="s">
        <v>118</v>
      </c>
      <c r="H64" s="24" t="s">
        <v>131</v>
      </c>
      <c r="I64" s="24"/>
      <c r="J64" s="24"/>
      <c r="K64" s="24"/>
      <c r="L64" s="24" t="s">
        <v>129</v>
      </c>
      <c r="M64" s="24" t="s">
        <v>130</v>
      </c>
      <c r="N64" s="24"/>
      <c r="O64" s="24"/>
      <c r="P64" s="24"/>
      <c r="Q64" s="6"/>
      <c r="R64" s="16">
        <f t="shared" si="2"/>
        <v>1</v>
      </c>
      <c r="S64" s="18">
        <v>0.7</v>
      </c>
      <c r="T64" s="18">
        <v>0.3</v>
      </c>
      <c r="U64" s="18"/>
      <c r="V64" s="18"/>
      <c r="W64" s="18"/>
      <c r="X64" s="7">
        <f t="shared" si="3"/>
        <v>2</v>
      </c>
      <c r="Y64" s="7">
        <f>SUM(X$3:X64)</f>
        <v>82</v>
      </c>
      <c r="Z64" s="19">
        <f t="shared" si="4"/>
        <v>48</v>
      </c>
      <c r="AA64" s="19">
        <f>COUNTIF(Z$3:Z64,Z64)</f>
        <v>1</v>
      </c>
      <c r="AB64" s="7" t="str">
        <f t="shared" ca="1" si="5"/>
        <v>11011=2</v>
      </c>
      <c r="AC64" s="7" t="str">
        <f t="shared" ca="1" si="6"/>
        <v>100003=1200</v>
      </c>
      <c r="AD64" s="19">
        <f t="shared" ca="1" si="7"/>
        <v>201021</v>
      </c>
      <c r="AE64" s="19">
        <f t="shared" ca="1" si="8"/>
        <v>201</v>
      </c>
      <c r="AF64" s="7">
        <f t="shared" ca="1" si="9"/>
        <v>2</v>
      </c>
      <c r="AG64" s="7" t="str">
        <f t="shared" ca="1" si="10"/>
        <v>{11011=2}</v>
      </c>
      <c r="AH64" s="7">
        <f t="shared" ca="1" si="0"/>
        <v>10000</v>
      </c>
      <c r="AI64" s="7" t="str">
        <f t="shared" ca="1" si="11"/>
        <v>{100003=1200}</v>
      </c>
      <c r="AJ64" s="7">
        <f t="shared" ca="1" si="12"/>
        <v>0</v>
      </c>
      <c r="AK64" s="13" t="str">
        <f t="shared" ca="1" si="1"/>
        <v>1-1002-2-11011=2|100003=1200|100%</v>
      </c>
    </row>
    <row r="65" spans="1:37" x14ac:dyDescent="0.15">
      <c r="A65" s="24">
        <f t="array" aca="1" ref="A65" ca="1">OFFSET(SHOP配置!$J$1,MATCH(SHOP商品!B65&amp;SHOP商品!C65,SHOP配置!$B$2:$B$395&amp;SHOP配置!$K$2:$K$395,0),)</f>
        <v>202</v>
      </c>
      <c r="B65" s="24">
        <v>2</v>
      </c>
      <c r="C65" s="24">
        <v>2</v>
      </c>
      <c r="D65" s="24">
        <v>9</v>
      </c>
      <c r="E65" s="18" t="str">
        <f ca="1">C65 &amp; "-" &amp; OFFSET(参数!$B$1,MATCH($B65,参数!A:A,0)-1,) &amp; "-" &amp; D65</f>
        <v>2-1002-9</v>
      </c>
      <c r="F65" s="18"/>
      <c r="G65" s="24" t="s">
        <v>119</v>
      </c>
      <c r="H65" s="24" t="s">
        <v>132</v>
      </c>
      <c r="I65" s="24"/>
      <c r="J65" s="24"/>
      <c r="K65" s="24"/>
      <c r="L65" s="24" t="s">
        <v>129</v>
      </c>
      <c r="M65" s="24" t="s">
        <v>130</v>
      </c>
      <c r="N65" s="24"/>
      <c r="O65" s="24"/>
      <c r="P65" s="24"/>
      <c r="Q65" s="6"/>
      <c r="R65" s="16">
        <f t="shared" si="2"/>
        <v>1</v>
      </c>
      <c r="S65" s="18">
        <v>0.7</v>
      </c>
      <c r="T65" s="18">
        <v>0.3</v>
      </c>
      <c r="U65" s="18"/>
      <c r="V65" s="18"/>
      <c r="W65" s="18"/>
      <c r="X65" s="7">
        <f t="shared" si="3"/>
        <v>2</v>
      </c>
      <c r="Y65" s="7">
        <f>SUM(X$3:X65)</f>
        <v>84</v>
      </c>
      <c r="Z65" s="19">
        <f t="shared" si="4"/>
        <v>49</v>
      </c>
      <c r="AA65" s="19">
        <f>COUNTIF(Z$3:Z65,Z65)</f>
        <v>1</v>
      </c>
      <c r="AB65" s="7" t="str">
        <f t="shared" ca="1" si="5"/>
        <v>81110=5</v>
      </c>
      <c r="AC65" s="7" t="str">
        <f t="shared" ca="1" si="6"/>
        <v>100003=200</v>
      </c>
      <c r="AD65" s="19">
        <f t="shared" ca="1" si="7"/>
        <v>201031</v>
      </c>
      <c r="AE65" s="19">
        <f t="shared" ca="1" si="8"/>
        <v>201</v>
      </c>
      <c r="AF65" s="7">
        <f t="shared" ca="1" si="9"/>
        <v>3</v>
      </c>
      <c r="AG65" s="7" t="str">
        <f t="shared" ca="1" si="10"/>
        <v>{81110=5}</v>
      </c>
      <c r="AH65" s="7">
        <f t="shared" ca="1" si="0"/>
        <v>10000</v>
      </c>
      <c r="AI65" s="7" t="str">
        <f t="shared" ca="1" si="11"/>
        <v>{100003=200}</v>
      </c>
      <c r="AJ65" s="7">
        <f t="shared" ca="1" si="12"/>
        <v>0</v>
      </c>
      <c r="AK65" s="13" t="str">
        <f t="shared" ca="1" si="1"/>
        <v>1-1002-3-81110=5|100003=200|100%</v>
      </c>
    </row>
    <row r="66" spans="1:37" x14ac:dyDescent="0.15">
      <c r="A66" s="24">
        <f t="array" aca="1" ref="A66" ca="1">OFFSET(SHOP配置!$J$1,MATCH(SHOP商品!B66&amp;SHOP商品!C66,SHOP配置!$B$2:$B$395&amp;SHOP配置!$K$2:$K$395,0),)</f>
        <v>203</v>
      </c>
      <c r="B66" s="24">
        <v>2</v>
      </c>
      <c r="C66" s="24">
        <v>3</v>
      </c>
      <c r="D66" s="24">
        <v>1</v>
      </c>
      <c r="E66" s="18" t="str">
        <f ca="1">C66 &amp; "-" &amp; OFFSET(参数!$B$1,MATCH($B66,参数!A:A,0)-1,) &amp; "-" &amp; D66</f>
        <v>3-1002-1</v>
      </c>
      <c r="F66" s="18"/>
      <c r="G66" s="24" t="s">
        <v>111</v>
      </c>
      <c r="H66" s="24"/>
      <c r="I66" s="24"/>
      <c r="J66" s="24"/>
      <c r="K66" s="24"/>
      <c r="L66" s="24" t="s">
        <v>112</v>
      </c>
      <c r="M66" s="24"/>
      <c r="N66" s="24"/>
      <c r="O66" s="24"/>
      <c r="P66" s="24"/>
      <c r="Q66" s="6"/>
      <c r="R66" s="16">
        <f t="shared" si="2"/>
        <v>1</v>
      </c>
      <c r="S66" s="18">
        <v>1</v>
      </c>
      <c r="T66" s="18"/>
      <c r="U66" s="18"/>
      <c r="V66" s="18"/>
      <c r="W66" s="18"/>
      <c r="X66" s="7">
        <f t="shared" si="3"/>
        <v>1</v>
      </c>
      <c r="Y66" s="7">
        <f>SUM(X$3:X66)</f>
        <v>85</v>
      </c>
      <c r="Z66" s="19">
        <f t="shared" si="4"/>
        <v>50</v>
      </c>
      <c r="AA66" s="19">
        <f>COUNTIF(Z$3:Z66,Z66)</f>
        <v>1</v>
      </c>
      <c r="AB66" s="7" t="str">
        <f t="shared" ca="1" si="5"/>
        <v>91220=5</v>
      </c>
      <c r="AC66" s="7" t="str">
        <f t="shared" ca="1" si="6"/>
        <v>100003=275</v>
      </c>
      <c r="AD66" s="19">
        <f t="shared" ca="1" si="7"/>
        <v>201041</v>
      </c>
      <c r="AE66" s="19">
        <f t="shared" ca="1" si="8"/>
        <v>201</v>
      </c>
      <c r="AF66" s="7">
        <f t="shared" ca="1" si="9"/>
        <v>4</v>
      </c>
      <c r="AG66" s="7" t="str">
        <f t="shared" ca="1" si="10"/>
        <v>{91220=5}</v>
      </c>
      <c r="AH66" s="7">
        <f t="shared" ca="1" si="0"/>
        <v>10000</v>
      </c>
      <c r="AI66" s="7" t="str">
        <f t="shared" ca="1" si="11"/>
        <v>{100003=275}</v>
      </c>
      <c r="AJ66" s="7">
        <f t="shared" ca="1" si="12"/>
        <v>0</v>
      </c>
      <c r="AK66" s="13" t="str">
        <f t="shared" ca="1" si="1"/>
        <v>1-1002-4-91220=5|100003=275|100%</v>
      </c>
    </row>
    <row r="67" spans="1:37" x14ac:dyDescent="0.15">
      <c r="A67" s="24">
        <f t="array" aca="1" ref="A67" ca="1">OFFSET(SHOP配置!$J$1,MATCH(SHOP商品!B67&amp;SHOP商品!C67,SHOP配置!$B$2:$B$395&amp;SHOP配置!$K$2:$K$395,0),)</f>
        <v>203</v>
      </c>
      <c r="B67" s="24">
        <v>2</v>
      </c>
      <c r="C67" s="24">
        <v>3</v>
      </c>
      <c r="D67" s="24">
        <v>2</v>
      </c>
      <c r="E67" s="18" t="str">
        <f ca="1">C67 &amp; "-" &amp; OFFSET(参数!$B$1,MATCH($B67,参数!A:A,0)-1,) &amp; "-" &amp; D67</f>
        <v>3-1002-2</v>
      </c>
      <c r="F67" s="18"/>
      <c r="G67" s="24" t="s">
        <v>113</v>
      </c>
      <c r="H67" s="24"/>
      <c r="I67" s="24"/>
      <c r="J67" s="24"/>
      <c r="K67" s="24"/>
      <c r="L67" s="24" t="s">
        <v>112</v>
      </c>
      <c r="M67" s="24"/>
      <c r="N67" s="24"/>
      <c r="O67" s="24"/>
      <c r="P67" s="24"/>
      <c r="Q67" s="6"/>
      <c r="R67" s="16">
        <f t="shared" si="2"/>
        <v>1</v>
      </c>
      <c r="S67" s="18">
        <v>1</v>
      </c>
      <c r="T67" s="18"/>
      <c r="U67" s="18"/>
      <c r="V67" s="18"/>
      <c r="W67" s="18"/>
      <c r="X67" s="7">
        <f t="shared" si="3"/>
        <v>1</v>
      </c>
      <c r="Y67" s="7">
        <f>SUM(X$3:X67)</f>
        <v>86</v>
      </c>
      <c r="Z67" s="19">
        <f t="shared" si="4"/>
        <v>51</v>
      </c>
      <c r="AA67" s="19">
        <f>COUNTIF(Z$3:Z67,Z67)</f>
        <v>1</v>
      </c>
      <c r="AB67" s="7" t="str">
        <f t="shared" ca="1" si="5"/>
        <v>91230=5</v>
      </c>
      <c r="AC67" s="7" t="str">
        <f t="shared" ca="1" si="6"/>
        <v>100003=275</v>
      </c>
      <c r="AD67" s="19">
        <f t="shared" ca="1" si="7"/>
        <v>201051</v>
      </c>
      <c r="AE67" s="19">
        <f t="shared" ca="1" si="8"/>
        <v>201</v>
      </c>
      <c r="AF67" s="7">
        <f t="shared" ca="1" si="9"/>
        <v>5</v>
      </c>
      <c r="AG67" s="7" t="str">
        <f t="shared" ca="1" si="10"/>
        <v>{91230=5}</v>
      </c>
      <c r="AH67" s="7">
        <f t="shared" ref="AH67:AH130" ca="1" si="13">IF(OFFSET($F$2,$Z67-1,)="是",INT($AH$1/OFFSET($X$2,$Z67-1,)),OFFSET($R$2,$Z67-1,$AA67)*$AH$1)</f>
        <v>10000</v>
      </c>
      <c r="AI67" s="7" t="str">
        <f t="shared" ca="1" si="11"/>
        <v>{100003=275}</v>
      </c>
      <c r="AJ67" s="7">
        <f t="shared" ca="1" si="12"/>
        <v>0</v>
      </c>
      <c r="AK67" s="13" t="str">
        <f t="shared" ref="AK67:AK130" ca="1" si="14">OFFSET($E$2,$Z67-1,) &amp; "-" &amp; $AB67 &amp; "|" &amp; AC67 &amp; "|" &amp; AH67/$AH$1*100 &amp; "%"</f>
        <v>1-1002-5-91230=5|100003=275|100%</v>
      </c>
    </row>
    <row r="68" spans="1:37" x14ac:dyDescent="0.15">
      <c r="A68" s="24">
        <f t="array" aca="1" ref="A68" ca="1">OFFSET(SHOP配置!$J$1,MATCH(SHOP商品!B68&amp;SHOP商品!C68,SHOP配置!$B$2:$B$395&amp;SHOP配置!$K$2:$K$395,0),)</f>
        <v>203</v>
      </c>
      <c r="B68" s="24">
        <v>2</v>
      </c>
      <c r="C68" s="24">
        <v>3</v>
      </c>
      <c r="D68" s="24">
        <v>3</v>
      </c>
      <c r="E68" s="18" t="str">
        <f ca="1">C68 &amp; "-" &amp; OFFSET(参数!$B$1,MATCH($B68,参数!A:A,0)-1,) &amp; "-" &amp; D68</f>
        <v>3-1002-3</v>
      </c>
      <c r="F68" s="18"/>
      <c r="G68" s="24" t="s">
        <v>114</v>
      </c>
      <c r="H68" s="24"/>
      <c r="I68" s="24"/>
      <c r="J68" s="24"/>
      <c r="K68" s="24"/>
      <c r="L68" s="24" t="s">
        <v>115</v>
      </c>
      <c r="M68" s="24"/>
      <c r="N68" s="24"/>
      <c r="O68" s="24"/>
      <c r="P68" s="24"/>
      <c r="Q68" s="6"/>
      <c r="R68" s="16">
        <f t="shared" ref="R68:R131" si="15">SUM(S68:W68)</f>
        <v>1</v>
      </c>
      <c r="S68" s="18">
        <v>1</v>
      </c>
      <c r="T68" s="18"/>
      <c r="U68" s="18"/>
      <c r="V68" s="18"/>
      <c r="W68" s="18"/>
      <c r="X68" s="7">
        <f t="shared" ref="X68:X131" si="16">COUNTA(G68:K68)</f>
        <v>1</v>
      </c>
      <c r="Y68" s="7">
        <f>SUM(X$3:X68)</f>
        <v>87</v>
      </c>
      <c r="Z68" s="19">
        <f t="shared" ref="Z68:Z131" si="17">MATCH(ROW(Z66)-0.1,Y:Y,1)</f>
        <v>52</v>
      </c>
      <c r="AA68" s="19">
        <f>COUNTIF(Z$3:Z68,Z68)</f>
        <v>1</v>
      </c>
      <c r="AB68" s="7" t="str">
        <f t="shared" ref="AB68:AB131" ca="1" si="18">OFFSET($F$2,$Z68-1,$AA68)</f>
        <v>91240=5</v>
      </c>
      <c r="AC68" s="7" t="str">
        <f t="shared" ref="AC68:AC131" ca="1" si="19">OFFSET($K$2,$Z68-1,$AA68)</f>
        <v>100003=275</v>
      </c>
      <c r="AD68" s="19">
        <f t="shared" ref="AD68:AD131" ca="1" si="20">AE68*1000+AF68*10+AA68</f>
        <v>201061</v>
      </c>
      <c r="AE68" s="19">
        <f t="shared" ref="AE68:AE131" ca="1" si="21">OFFSET($A$2,Z68-1,0)</f>
        <v>201</v>
      </c>
      <c r="AF68" s="7">
        <f t="shared" ref="AF68:AF131" ca="1" si="22">IF(OFFSET(D$1,Z68,)="","无",OFFSET(D$1,Z68,))</f>
        <v>6</v>
      </c>
      <c r="AG68" s="7" t="str">
        <f t="shared" ref="AG68:AG131" ca="1" si="23">"{" &amp; AB68 &amp; "}"</f>
        <v>{91240=5}</v>
      </c>
      <c r="AH68" s="7">
        <f t="shared" ca="1" si="13"/>
        <v>10000</v>
      </c>
      <c r="AI68" s="7" t="str">
        <f t="shared" ref="AI68:AI131" ca="1" si="24">"{" &amp; AC68 &amp; "}"</f>
        <v>{100003=275}</v>
      </c>
      <c r="AJ68" s="7">
        <f t="shared" ref="AJ68:AJ131" ca="1" si="25">VALUE(IFERROR(MID($AC68,FIND("+",$AC68,1)+1,LEN($AC68)+1-FIND("+",$AC68)-1),0))</f>
        <v>0</v>
      </c>
      <c r="AK68" s="13" t="str">
        <f t="shared" ca="1" si="14"/>
        <v>1-1002-6-91240=5|100003=275|100%</v>
      </c>
    </row>
    <row r="69" spans="1:37" x14ac:dyDescent="0.15">
      <c r="A69" s="24">
        <f t="array" aca="1" ref="A69" ca="1">OFFSET(SHOP配置!$J$1,MATCH(SHOP商品!B69&amp;SHOP商品!C69,SHOP配置!$B$2:$B$395&amp;SHOP配置!$K$2:$K$395,0),)</f>
        <v>203</v>
      </c>
      <c r="B69" s="24">
        <v>2</v>
      </c>
      <c r="C69" s="24">
        <v>3</v>
      </c>
      <c r="D69" s="24">
        <v>4</v>
      </c>
      <c r="E69" s="18" t="str">
        <f ca="1">C69 &amp; "-" &amp; OFFSET(参数!$B$1,MATCH($B69,参数!A:A,0)-1,) &amp; "-" &amp; D69</f>
        <v>3-1002-4</v>
      </c>
      <c r="F69" s="18"/>
      <c r="G69" s="24" t="s">
        <v>128</v>
      </c>
      <c r="H69" s="24"/>
      <c r="I69" s="24"/>
      <c r="J69" s="24"/>
      <c r="K69" s="24"/>
      <c r="L69" s="24" t="s">
        <v>130</v>
      </c>
      <c r="M69" s="24"/>
      <c r="N69" s="24"/>
      <c r="O69" s="24"/>
      <c r="P69" s="24"/>
      <c r="Q69" s="6"/>
      <c r="R69" s="16">
        <f t="shared" si="15"/>
        <v>1</v>
      </c>
      <c r="S69" s="18">
        <v>1</v>
      </c>
      <c r="T69" s="18"/>
      <c r="U69" s="18"/>
      <c r="V69" s="18"/>
      <c r="W69" s="18"/>
      <c r="X69" s="7">
        <f t="shared" si="16"/>
        <v>1</v>
      </c>
      <c r="Y69" s="7">
        <f>SUM(X$3:X69)</f>
        <v>88</v>
      </c>
      <c r="Z69" s="19">
        <f t="shared" si="17"/>
        <v>53</v>
      </c>
      <c r="AA69" s="19">
        <f>COUNTIF(Z$3:Z69,Z69)</f>
        <v>1</v>
      </c>
      <c r="AB69" s="7" t="str">
        <f t="shared" ca="1" si="18"/>
        <v>91120=5</v>
      </c>
      <c r="AC69" s="7" t="str">
        <f t="shared" ca="1" si="19"/>
        <v>100003=250</v>
      </c>
      <c r="AD69" s="19">
        <f t="shared" ca="1" si="20"/>
        <v>201071</v>
      </c>
      <c r="AE69" s="19">
        <f t="shared" ca="1" si="21"/>
        <v>201</v>
      </c>
      <c r="AF69" s="7">
        <f t="shared" ca="1" si="22"/>
        <v>7</v>
      </c>
      <c r="AG69" s="7" t="str">
        <f t="shared" ca="1" si="23"/>
        <v>{91120=5}</v>
      </c>
      <c r="AH69" s="7">
        <f t="shared" ca="1" si="13"/>
        <v>7000</v>
      </c>
      <c r="AI69" s="7" t="str">
        <f t="shared" ca="1" si="24"/>
        <v>{100003=250}</v>
      </c>
      <c r="AJ69" s="7">
        <f t="shared" ca="1" si="25"/>
        <v>0</v>
      </c>
      <c r="AK69" s="13" t="str">
        <f t="shared" ca="1" si="14"/>
        <v>1-1002-7-91120=5|100003=250|70%</v>
      </c>
    </row>
    <row r="70" spans="1:37" x14ac:dyDescent="0.15">
      <c r="A70" s="24">
        <f t="array" aca="1" ref="A70" ca="1">OFFSET(SHOP配置!$J$1,MATCH(SHOP商品!B70&amp;SHOP商品!C70,SHOP配置!$B$2:$B$395&amp;SHOP配置!$K$2:$K$395,0),)</f>
        <v>203</v>
      </c>
      <c r="B70" s="24">
        <v>2</v>
      </c>
      <c r="C70" s="24">
        <v>3</v>
      </c>
      <c r="D70" s="24">
        <v>5</v>
      </c>
      <c r="E70" s="18" t="str">
        <f ca="1">C70 &amp; "-" &amp; OFFSET(参数!$B$1,MATCH($B70,参数!A:A,0)-1,) &amp; "-" &amp; D70</f>
        <v>3-1002-5</v>
      </c>
      <c r="F70" s="18"/>
      <c r="G70" s="24" t="s">
        <v>131</v>
      </c>
      <c r="H70" s="24"/>
      <c r="I70" s="24"/>
      <c r="J70" s="24"/>
      <c r="K70" s="24"/>
      <c r="L70" s="24" t="s">
        <v>130</v>
      </c>
      <c r="M70" s="24"/>
      <c r="N70" s="24"/>
      <c r="O70" s="24"/>
      <c r="P70" s="24"/>
      <c r="Q70" s="6"/>
      <c r="R70" s="16">
        <f t="shared" si="15"/>
        <v>1</v>
      </c>
      <c r="S70" s="18">
        <v>1</v>
      </c>
      <c r="T70" s="18"/>
      <c r="U70" s="18"/>
      <c r="V70" s="18"/>
      <c r="W70" s="18"/>
      <c r="X70" s="7">
        <f t="shared" si="16"/>
        <v>1</v>
      </c>
      <c r="Y70" s="7">
        <f>SUM(X$3:X70)</f>
        <v>89</v>
      </c>
      <c r="Z70" s="19">
        <f t="shared" si="17"/>
        <v>53</v>
      </c>
      <c r="AA70" s="19">
        <f>COUNTIF(Z$3:Z70,Z70)</f>
        <v>2</v>
      </c>
      <c r="AB70" s="7" t="str">
        <f t="shared" ca="1" si="18"/>
        <v>91320=5</v>
      </c>
      <c r="AC70" s="7" t="str">
        <f t="shared" ca="1" si="19"/>
        <v>100003=300</v>
      </c>
      <c r="AD70" s="19">
        <f t="shared" ca="1" si="20"/>
        <v>201072</v>
      </c>
      <c r="AE70" s="19">
        <f t="shared" ca="1" si="21"/>
        <v>201</v>
      </c>
      <c r="AF70" s="7">
        <f t="shared" ca="1" si="22"/>
        <v>7</v>
      </c>
      <c r="AG70" s="7" t="str">
        <f t="shared" ca="1" si="23"/>
        <v>{91320=5}</v>
      </c>
      <c r="AH70" s="7">
        <f t="shared" ca="1" si="13"/>
        <v>3000</v>
      </c>
      <c r="AI70" s="7" t="str">
        <f t="shared" ca="1" si="24"/>
        <v>{100003=300}</v>
      </c>
      <c r="AJ70" s="7">
        <f t="shared" ca="1" si="25"/>
        <v>0</v>
      </c>
      <c r="AK70" s="13" t="str">
        <f t="shared" ca="1" si="14"/>
        <v>1-1002-7-91320=5|100003=300|30%</v>
      </c>
    </row>
    <row r="71" spans="1:37" x14ac:dyDescent="0.15">
      <c r="A71" s="24">
        <f t="array" aca="1" ref="A71" ca="1">OFFSET(SHOP配置!$J$1,MATCH(SHOP商品!B71&amp;SHOP商品!C71,SHOP配置!$B$2:$B$395&amp;SHOP配置!$K$2:$K$395,0),)</f>
        <v>203</v>
      </c>
      <c r="B71" s="24">
        <v>2</v>
      </c>
      <c r="C71" s="24">
        <v>3</v>
      </c>
      <c r="D71" s="24">
        <v>6</v>
      </c>
      <c r="E71" s="18" t="str">
        <f ca="1">C71 &amp; "-" &amp; OFFSET(参数!$B$1,MATCH($B71,参数!A:A,0)-1,) &amp; "-" &amp; D71</f>
        <v>3-1002-6</v>
      </c>
      <c r="F71" s="18"/>
      <c r="G71" s="24" t="s">
        <v>132</v>
      </c>
      <c r="H71" s="24"/>
      <c r="I71" s="24"/>
      <c r="J71" s="24"/>
      <c r="K71" s="24"/>
      <c r="L71" s="24" t="s">
        <v>130</v>
      </c>
      <c r="M71" s="24"/>
      <c r="N71" s="24"/>
      <c r="O71" s="24"/>
      <c r="P71" s="24"/>
      <c r="Q71" s="6"/>
      <c r="R71" s="16">
        <f t="shared" si="15"/>
        <v>1</v>
      </c>
      <c r="S71" s="18">
        <v>1</v>
      </c>
      <c r="T71" s="18"/>
      <c r="U71" s="18"/>
      <c r="V71" s="18"/>
      <c r="W71" s="18"/>
      <c r="X71" s="7">
        <f t="shared" si="16"/>
        <v>1</v>
      </c>
      <c r="Y71" s="7">
        <f>SUM(X$3:X71)</f>
        <v>90</v>
      </c>
      <c r="Z71" s="19">
        <f t="shared" si="17"/>
        <v>54</v>
      </c>
      <c r="AA71" s="19">
        <f>COUNTIF(Z$3:Z71,Z71)</f>
        <v>1</v>
      </c>
      <c r="AB71" s="7" t="str">
        <f t="shared" ca="1" si="18"/>
        <v>91130=5</v>
      </c>
      <c r="AC71" s="7" t="str">
        <f t="shared" ca="1" si="19"/>
        <v>100003=250</v>
      </c>
      <c r="AD71" s="19">
        <f t="shared" ca="1" si="20"/>
        <v>201081</v>
      </c>
      <c r="AE71" s="19">
        <f t="shared" ca="1" si="21"/>
        <v>201</v>
      </c>
      <c r="AF71" s="7">
        <f t="shared" ca="1" si="22"/>
        <v>8</v>
      </c>
      <c r="AG71" s="7" t="str">
        <f t="shared" ca="1" si="23"/>
        <v>{91130=5}</v>
      </c>
      <c r="AH71" s="7">
        <f t="shared" ca="1" si="13"/>
        <v>7000</v>
      </c>
      <c r="AI71" s="7" t="str">
        <f t="shared" ca="1" si="24"/>
        <v>{100003=250}</v>
      </c>
      <c r="AJ71" s="7">
        <f t="shared" ca="1" si="25"/>
        <v>0</v>
      </c>
      <c r="AK71" s="13" t="str">
        <f t="shared" ca="1" si="14"/>
        <v>1-1002-8-91130=5|100003=250|70%</v>
      </c>
    </row>
    <row r="72" spans="1:37" x14ac:dyDescent="0.15">
      <c r="A72" s="24">
        <f t="array" aca="1" ref="A72" ca="1">OFFSET(SHOP配置!$J$1,MATCH(SHOP商品!B72&amp;SHOP商品!C72,SHOP配置!$B$2:$B$395&amp;SHOP配置!$K$2:$K$395,0),)</f>
        <v>203</v>
      </c>
      <c r="B72" s="24">
        <v>2</v>
      </c>
      <c r="C72" s="24">
        <v>3</v>
      </c>
      <c r="D72" s="24">
        <v>7</v>
      </c>
      <c r="E72" s="18" t="str">
        <f ca="1">C72 &amp; "-" &amp; OFFSET(参数!$B$1,MATCH($B72,参数!A:A,0)-1,) &amp; "-" &amp; D72</f>
        <v>3-1002-7</v>
      </c>
      <c r="F72" s="18"/>
      <c r="G72" s="24" t="s">
        <v>121</v>
      </c>
      <c r="H72" s="24" t="s">
        <v>133</v>
      </c>
      <c r="I72" s="24"/>
      <c r="J72" s="24"/>
      <c r="K72" s="24"/>
      <c r="L72" s="24" t="s">
        <v>123</v>
      </c>
      <c r="M72" s="24" t="s">
        <v>134</v>
      </c>
      <c r="N72" s="24"/>
      <c r="O72" s="24"/>
      <c r="P72" s="24"/>
      <c r="Q72" s="6"/>
      <c r="R72" s="16">
        <f t="shared" si="15"/>
        <v>1</v>
      </c>
      <c r="S72" s="18">
        <v>0.7</v>
      </c>
      <c r="T72" s="18">
        <v>0.3</v>
      </c>
      <c r="U72" s="18"/>
      <c r="V72" s="18"/>
      <c r="W72" s="18"/>
      <c r="X72" s="7">
        <f t="shared" si="16"/>
        <v>2</v>
      </c>
      <c r="Y72" s="7">
        <f>SUM(X$3:X72)</f>
        <v>92</v>
      </c>
      <c r="Z72" s="19">
        <f t="shared" si="17"/>
        <v>54</v>
      </c>
      <c r="AA72" s="19">
        <f>COUNTIF(Z$3:Z72,Z72)</f>
        <v>2</v>
      </c>
      <c r="AB72" s="7" t="str">
        <f t="shared" ca="1" si="18"/>
        <v>91330=5</v>
      </c>
      <c r="AC72" s="7" t="str">
        <f t="shared" ca="1" si="19"/>
        <v>100003=300</v>
      </c>
      <c r="AD72" s="19">
        <f t="shared" ca="1" si="20"/>
        <v>201082</v>
      </c>
      <c r="AE72" s="19">
        <f t="shared" ca="1" si="21"/>
        <v>201</v>
      </c>
      <c r="AF72" s="7">
        <f t="shared" ca="1" si="22"/>
        <v>8</v>
      </c>
      <c r="AG72" s="7" t="str">
        <f t="shared" ca="1" si="23"/>
        <v>{91330=5}</v>
      </c>
      <c r="AH72" s="7">
        <f t="shared" ca="1" si="13"/>
        <v>3000</v>
      </c>
      <c r="AI72" s="7" t="str">
        <f t="shared" ca="1" si="24"/>
        <v>{100003=300}</v>
      </c>
      <c r="AJ72" s="7">
        <f t="shared" ca="1" si="25"/>
        <v>0</v>
      </c>
      <c r="AK72" s="13" t="str">
        <f t="shared" ca="1" si="14"/>
        <v>1-1002-8-91330=5|100003=300|30%</v>
      </c>
    </row>
    <row r="73" spans="1:37" x14ac:dyDescent="0.15">
      <c r="A73" s="24">
        <f t="array" aca="1" ref="A73" ca="1">OFFSET(SHOP配置!$J$1,MATCH(SHOP商品!B73&amp;SHOP商品!C73,SHOP配置!$B$2:$B$395&amp;SHOP配置!$K$2:$K$395,0),)</f>
        <v>203</v>
      </c>
      <c r="B73" s="24">
        <v>2</v>
      </c>
      <c r="C73" s="24">
        <v>3</v>
      </c>
      <c r="D73" s="24">
        <v>8</v>
      </c>
      <c r="E73" s="18" t="str">
        <f ca="1">C73 &amp; "-" &amp; OFFSET(参数!$B$1,MATCH($B73,参数!A:A,0)-1,) &amp; "-" &amp; D73</f>
        <v>3-1002-8</v>
      </c>
      <c r="F73" s="18"/>
      <c r="G73" s="24" t="s">
        <v>125</v>
      </c>
      <c r="H73" s="24" t="s">
        <v>135</v>
      </c>
      <c r="I73" s="24"/>
      <c r="J73" s="24"/>
      <c r="K73" s="24"/>
      <c r="L73" s="24" t="s">
        <v>123</v>
      </c>
      <c r="M73" s="24" t="s">
        <v>134</v>
      </c>
      <c r="N73" s="24"/>
      <c r="O73" s="24"/>
      <c r="P73" s="24"/>
      <c r="Q73" s="6"/>
      <c r="R73" s="16">
        <f t="shared" si="15"/>
        <v>1</v>
      </c>
      <c r="S73" s="18">
        <v>0.7</v>
      </c>
      <c r="T73" s="18">
        <v>0.3</v>
      </c>
      <c r="U73" s="18"/>
      <c r="V73" s="18"/>
      <c r="W73" s="18"/>
      <c r="X73" s="7">
        <f t="shared" si="16"/>
        <v>2</v>
      </c>
      <c r="Y73" s="7">
        <f>SUM(X$3:X73)</f>
        <v>94</v>
      </c>
      <c r="Z73" s="19">
        <f t="shared" si="17"/>
        <v>55</v>
      </c>
      <c r="AA73" s="19">
        <f>COUNTIF(Z$3:Z73,Z73)</f>
        <v>1</v>
      </c>
      <c r="AB73" s="7" t="str">
        <f t="shared" ca="1" si="18"/>
        <v>91140=5</v>
      </c>
      <c r="AC73" s="7" t="str">
        <f t="shared" ca="1" si="19"/>
        <v>100003=250</v>
      </c>
      <c r="AD73" s="19">
        <f t="shared" ca="1" si="20"/>
        <v>201091</v>
      </c>
      <c r="AE73" s="19">
        <f t="shared" ca="1" si="21"/>
        <v>201</v>
      </c>
      <c r="AF73" s="7">
        <f t="shared" ca="1" si="22"/>
        <v>9</v>
      </c>
      <c r="AG73" s="7" t="str">
        <f t="shared" ca="1" si="23"/>
        <v>{91140=5}</v>
      </c>
      <c r="AH73" s="7">
        <f t="shared" ca="1" si="13"/>
        <v>7000</v>
      </c>
      <c r="AI73" s="7" t="str">
        <f t="shared" ca="1" si="24"/>
        <v>{100003=250}</v>
      </c>
      <c r="AJ73" s="7">
        <f t="shared" ca="1" si="25"/>
        <v>0</v>
      </c>
      <c r="AK73" s="13" t="str">
        <f t="shared" ca="1" si="14"/>
        <v>1-1002-9-91140=5|100003=250|70%</v>
      </c>
    </row>
    <row r="74" spans="1:37" x14ac:dyDescent="0.15">
      <c r="A74" s="24">
        <f t="array" aca="1" ref="A74" ca="1">OFFSET(SHOP配置!$J$1,MATCH(SHOP商品!B74&amp;SHOP商品!C74,SHOP配置!$B$2:$B$395&amp;SHOP配置!$K$2:$K$395,0),)</f>
        <v>203</v>
      </c>
      <c r="B74" s="24">
        <v>2</v>
      </c>
      <c r="C74" s="24">
        <v>3</v>
      </c>
      <c r="D74" s="24">
        <v>9</v>
      </c>
      <c r="E74" s="18" t="str">
        <f ca="1">C74 &amp; "-" &amp; OFFSET(参数!$B$1,MATCH($B74,参数!A:A,0)-1,) &amp; "-" &amp; D74</f>
        <v>3-1002-9</v>
      </c>
      <c r="F74" s="18"/>
      <c r="G74" s="24" t="s">
        <v>127</v>
      </c>
      <c r="H74" s="24" t="s">
        <v>136</v>
      </c>
      <c r="I74" s="24"/>
      <c r="J74" s="24"/>
      <c r="K74" s="24"/>
      <c r="L74" s="24" t="s">
        <v>123</v>
      </c>
      <c r="M74" s="24" t="s">
        <v>134</v>
      </c>
      <c r="N74" s="24"/>
      <c r="O74" s="24"/>
      <c r="P74" s="24"/>
      <c r="Q74" s="6"/>
      <c r="R74" s="16">
        <f t="shared" si="15"/>
        <v>1</v>
      </c>
      <c r="S74" s="18">
        <v>0.7</v>
      </c>
      <c r="T74" s="18">
        <v>0.3</v>
      </c>
      <c r="U74" s="18"/>
      <c r="V74" s="18"/>
      <c r="W74" s="18"/>
      <c r="X74" s="7">
        <f t="shared" si="16"/>
        <v>2</v>
      </c>
      <c r="Y74" s="7">
        <f>SUM(X$3:X74)</f>
        <v>96</v>
      </c>
      <c r="Z74" s="19">
        <f t="shared" si="17"/>
        <v>55</v>
      </c>
      <c r="AA74" s="19">
        <f>COUNTIF(Z$3:Z74,Z74)</f>
        <v>2</v>
      </c>
      <c r="AB74" s="7" t="str">
        <f t="shared" ca="1" si="18"/>
        <v>91340=5</v>
      </c>
      <c r="AC74" s="7" t="str">
        <f t="shared" ca="1" si="19"/>
        <v>100003=300</v>
      </c>
      <c r="AD74" s="19">
        <f t="shared" ca="1" si="20"/>
        <v>201092</v>
      </c>
      <c r="AE74" s="19">
        <f t="shared" ca="1" si="21"/>
        <v>201</v>
      </c>
      <c r="AF74" s="7">
        <f t="shared" ca="1" si="22"/>
        <v>9</v>
      </c>
      <c r="AG74" s="7" t="str">
        <f t="shared" ca="1" si="23"/>
        <v>{91340=5}</v>
      </c>
      <c r="AH74" s="7">
        <f t="shared" ca="1" si="13"/>
        <v>3000</v>
      </c>
      <c r="AI74" s="7" t="str">
        <f t="shared" ca="1" si="24"/>
        <v>{100003=300}</v>
      </c>
      <c r="AJ74" s="7">
        <f t="shared" ca="1" si="25"/>
        <v>0</v>
      </c>
      <c r="AK74" s="13" t="str">
        <f t="shared" ca="1" si="14"/>
        <v>1-1002-9-91340=5|100003=300|30%</v>
      </c>
    </row>
    <row r="75" spans="1:37" x14ac:dyDescent="0.15">
      <c r="A75" s="24">
        <f t="array" aca="1" ref="A75" ca="1">OFFSET(SHOP配置!$J$1,MATCH(SHOP商品!B75&amp;SHOP商品!C75,SHOP配置!$B$2:$B$395&amp;SHOP配置!$K$2:$K$395,0),)</f>
        <v>204</v>
      </c>
      <c r="B75" s="24">
        <v>2</v>
      </c>
      <c r="C75" s="24">
        <v>4</v>
      </c>
      <c r="D75" s="24">
        <v>1</v>
      </c>
      <c r="E75" s="18" t="str">
        <f ca="1">C75 &amp; "-" &amp; OFFSET(参数!$B$1,MATCH($B75,参数!A:A,0)-1,) &amp; "-" &amp; D75</f>
        <v>4-1002-1</v>
      </c>
      <c r="F75" s="18"/>
      <c r="G75" s="24" t="s">
        <v>111</v>
      </c>
      <c r="H75" s="24"/>
      <c r="I75" s="24"/>
      <c r="J75" s="24"/>
      <c r="K75" s="24"/>
      <c r="L75" s="24" t="s">
        <v>112</v>
      </c>
      <c r="M75" s="24"/>
      <c r="N75" s="24"/>
      <c r="O75" s="24"/>
      <c r="P75" s="24"/>
      <c r="Q75" s="6"/>
      <c r="R75" s="16">
        <f t="shared" si="15"/>
        <v>1</v>
      </c>
      <c r="S75" s="18">
        <v>1</v>
      </c>
      <c r="T75" s="18"/>
      <c r="U75" s="18"/>
      <c r="V75" s="18"/>
      <c r="W75" s="18"/>
      <c r="X75" s="7">
        <f t="shared" si="16"/>
        <v>1</v>
      </c>
      <c r="Y75" s="7">
        <f>SUM(X$3:X75)</f>
        <v>97</v>
      </c>
      <c r="Z75" s="19">
        <f t="shared" si="17"/>
        <v>56</v>
      </c>
      <c r="AA75" s="19">
        <f>COUNTIF(Z$3:Z75,Z75)</f>
        <v>1</v>
      </c>
      <c r="AB75" s="7" t="str">
        <f t="shared" ca="1" si="18"/>
        <v>11016=2</v>
      </c>
      <c r="AC75" s="7" t="str">
        <f t="shared" ca="1" si="19"/>
        <v>100003=1200</v>
      </c>
      <c r="AD75" s="19">
        <f t="shared" ca="1" si="20"/>
        <v>202011</v>
      </c>
      <c r="AE75" s="19">
        <f t="shared" ca="1" si="21"/>
        <v>202</v>
      </c>
      <c r="AF75" s="7">
        <f t="shared" ca="1" si="22"/>
        <v>1</v>
      </c>
      <c r="AG75" s="7" t="str">
        <f t="shared" ca="1" si="23"/>
        <v>{11016=2}</v>
      </c>
      <c r="AH75" s="7">
        <f t="shared" ca="1" si="13"/>
        <v>10000</v>
      </c>
      <c r="AI75" s="7" t="str">
        <f t="shared" ca="1" si="24"/>
        <v>{100003=1200}</v>
      </c>
      <c r="AJ75" s="7">
        <f t="shared" ca="1" si="25"/>
        <v>0</v>
      </c>
      <c r="AK75" s="13" t="str">
        <f t="shared" ca="1" si="14"/>
        <v>2-1002-1-11016=2|100003=1200|100%</v>
      </c>
    </row>
    <row r="76" spans="1:37" x14ac:dyDescent="0.15">
      <c r="A76" s="24">
        <f t="array" aca="1" ref="A76" ca="1">OFFSET(SHOP配置!$J$1,MATCH(SHOP商品!B76&amp;SHOP商品!C76,SHOP配置!$B$2:$B$395&amp;SHOP配置!$K$2:$K$395,0),)</f>
        <v>204</v>
      </c>
      <c r="B76" s="24">
        <v>2</v>
      </c>
      <c r="C76" s="24">
        <v>4</v>
      </c>
      <c r="D76" s="24">
        <v>2</v>
      </c>
      <c r="E76" s="18" t="str">
        <f ca="1">C76 &amp; "-" &amp; OFFSET(参数!$B$1,MATCH($B76,参数!A:A,0)-1,) &amp; "-" &amp; D76</f>
        <v>4-1002-2</v>
      </c>
      <c r="F76" s="18"/>
      <c r="G76" s="24" t="s">
        <v>113</v>
      </c>
      <c r="H76" s="24"/>
      <c r="I76" s="24"/>
      <c r="J76" s="24"/>
      <c r="K76" s="24"/>
      <c r="L76" s="24" t="s">
        <v>112</v>
      </c>
      <c r="M76" s="24"/>
      <c r="N76" s="24"/>
      <c r="O76" s="24"/>
      <c r="P76" s="24"/>
      <c r="Q76" s="6"/>
      <c r="R76" s="16">
        <f t="shared" si="15"/>
        <v>1</v>
      </c>
      <c r="S76" s="18">
        <v>1</v>
      </c>
      <c r="T76" s="18"/>
      <c r="U76" s="18"/>
      <c r="V76" s="18"/>
      <c r="W76" s="18"/>
      <c r="X76" s="7">
        <f t="shared" si="16"/>
        <v>1</v>
      </c>
      <c r="Y76" s="7">
        <f>SUM(X$3:X76)</f>
        <v>98</v>
      </c>
      <c r="Z76" s="19">
        <f t="shared" si="17"/>
        <v>57</v>
      </c>
      <c r="AA76" s="19">
        <f>COUNTIF(Z$3:Z76,Z76)</f>
        <v>1</v>
      </c>
      <c r="AB76" s="7" t="str">
        <f t="shared" ca="1" si="18"/>
        <v>11011=2</v>
      </c>
      <c r="AC76" s="7" t="str">
        <f t="shared" ca="1" si="19"/>
        <v>100003=1200</v>
      </c>
      <c r="AD76" s="19">
        <f t="shared" ca="1" si="20"/>
        <v>202021</v>
      </c>
      <c r="AE76" s="19">
        <f t="shared" ca="1" si="21"/>
        <v>202</v>
      </c>
      <c r="AF76" s="7">
        <f t="shared" ca="1" si="22"/>
        <v>2</v>
      </c>
      <c r="AG76" s="7" t="str">
        <f t="shared" ca="1" si="23"/>
        <v>{11011=2}</v>
      </c>
      <c r="AH76" s="7">
        <f t="shared" ca="1" si="13"/>
        <v>10000</v>
      </c>
      <c r="AI76" s="7" t="str">
        <f t="shared" ca="1" si="24"/>
        <v>{100003=1200}</v>
      </c>
      <c r="AJ76" s="7">
        <f t="shared" ca="1" si="25"/>
        <v>0</v>
      </c>
      <c r="AK76" s="13" t="str">
        <f t="shared" ca="1" si="14"/>
        <v>2-1002-2-11011=2|100003=1200|100%</v>
      </c>
    </row>
    <row r="77" spans="1:37" x14ac:dyDescent="0.15">
      <c r="A77" s="24">
        <f t="array" aca="1" ref="A77" ca="1">OFFSET(SHOP配置!$J$1,MATCH(SHOP商品!B77&amp;SHOP商品!C77,SHOP配置!$B$2:$B$395&amp;SHOP配置!$K$2:$K$395,0),)</f>
        <v>204</v>
      </c>
      <c r="B77" s="24">
        <v>2</v>
      </c>
      <c r="C77" s="24">
        <v>4</v>
      </c>
      <c r="D77" s="24">
        <v>3</v>
      </c>
      <c r="E77" s="18" t="str">
        <f ca="1">C77 &amp; "-" &amp; OFFSET(参数!$B$1,MATCH($B77,参数!A:A,0)-1,) &amp; "-" &amp; D77</f>
        <v>4-1002-3</v>
      </c>
      <c r="F77" s="18"/>
      <c r="G77" s="24" t="s">
        <v>114</v>
      </c>
      <c r="H77" s="24"/>
      <c r="I77" s="24"/>
      <c r="J77" s="24"/>
      <c r="K77" s="24"/>
      <c r="L77" s="24" t="s">
        <v>115</v>
      </c>
      <c r="M77" s="24"/>
      <c r="N77" s="24"/>
      <c r="O77" s="24"/>
      <c r="P77" s="24"/>
      <c r="Q77" s="6"/>
      <c r="R77" s="16">
        <f t="shared" si="15"/>
        <v>1</v>
      </c>
      <c r="S77" s="18">
        <v>1</v>
      </c>
      <c r="T77" s="18"/>
      <c r="U77" s="18"/>
      <c r="V77" s="18"/>
      <c r="W77" s="18"/>
      <c r="X77" s="7">
        <f t="shared" si="16"/>
        <v>1</v>
      </c>
      <c r="Y77" s="7">
        <f>SUM(X$3:X77)</f>
        <v>99</v>
      </c>
      <c r="Z77" s="19">
        <f t="shared" si="17"/>
        <v>58</v>
      </c>
      <c r="AA77" s="19">
        <f>COUNTIF(Z$3:Z77,Z77)</f>
        <v>1</v>
      </c>
      <c r="AB77" s="7" t="str">
        <f t="shared" ca="1" si="18"/>
        <v>81110=5</v>
      </c>
      <c r="AC77" s="7" t="str">
        <f t="shared" ca="1" si="19"/>
        <v>100003=200</v>
      </c>
      <c r="AD77" s="19">
        <f t="shared" ca="1" si="20"/>
        <v>202031</v>
      </c>
      <c r="AE77" s="19">
        <f t="shared" ca="1" si="21"/>
        <v>202</v>
      </c>
      <c r="AF77" s="7">
        <f t="shared" ca="1" si="22"/>
        <v>3</v>
      </c>
      <c r="AG77" s="7" t="str">
        <f t="shared" ca="1" si="23"/>
        <v>{81110=5}</v>
      </c>
      <c r="AH77" s="7">
        <f t="shared" ca="1" si="13"/>
        <v>10000</v>
      </c>
      <c r="AI77" s="7" t="str">
        <f t="shared" ca="1" si="24"/>
        <v>{100003=200}</v>
      </c>
      <c r="AJ77" s="7">
        <f t="shared" ca="1" si="25"/>
        <v>0</v>
      </c>
      <c r="AK77" s="13" t="str">
        <f t="shared" ca="1" si="14"/>
        <v>2-1002-3-81110=5|100003=200|100%</v>
      </c>
    </row>
    <row r="78" spans="1:37" x14ac:dyDescent="0.15">
      <c r="A78" s="24">
        <f t="array" aca="1" ref="A78" ca="1">OFFSET(SHOP配置!$J$1,MATCH(SHOP商品!B78&amp;SHOP商品!C78,SHOP配置!$B$2:$B$395&amp;SHOP配置!$K$2:$K$395,0),)</f>
        <v>204</v>
      </c>
      <c r="B78" s="24">
        <v>2</v>
      </c>
      <c r="C78" s="24">
        <v>4</v>
      </c>
      <c r="D78" s="24">
        <v>4</v>
      </c>
      <c r="E78" s="18" t="str">
        <f ca="1">C78 &amp; "-" &amp; OFFSET(参数!$B$1,MATCH($B78,参数!A:A,0)-1,) &amp; "-" &amp; D78</f>
        <v>4-1002-4</v>
      </c>
      <c r="F78" s="18"/>
      <c r="G78" s="24" t="s">
        <v>133</v>
      </c>
      <c r="H78" s="24"/>
      <c r="I78" s="24"/>
      <c r="J78" s="24"/>
      <c r="K78" s="24"/>
      <c r="L78" s="24" t="s">
        <v>134</v>
      </c>
      <c r="M78" s="24"/>
      <c r="N78" s="24"/>
      <c r="O78" s="24"/>
      <c r="P78" s="24"/>
      <c r="Q78" s="6"/>
      <c r="R78" s="16">
        <f t="shared" si="15"/>
        <v>1</v>
      </c>
      <c r="S78" s="18">
        <v>1</v>
      </c>
      <c r="T78" s="18"/>
      <c r="U78" s="18"/>
      <c r="V78" s="18"/>
      <c r="W78" s="18"/>
      <c r="X78" s="7">
        <f t="shared" si="16"/>
        <v>1</v>
      </c>
      <c r="Y78" s="7">
        <f>SUM(X$3:X78)</f>
        <v>100</v>
      </c>
      <c r="Z78" s="19">
        <f t="shared" si="17"/>
        <v>59</v>
      </c>
      <c r="AA78" s="19">
        <f>COUNTIF(Z$3:Z78,Z78)</f>
        <v>1</v>
      </c>
      <c r="AB78" s="7" t="str">
        <f t="shared" ca="1" si="18"/>
        <v>91320=5</v>
      </c>
      <c r="AC78" s="7" t="str">
        <f t="shared" ca="1" si="19"/>
        <v>100003=300</v>
      </c>
      <c r="AD78" s="19">
        <f t="shared" ca="1" si="20"/>
        <v>202041</v>
      </c>
      <c r="AE78" s="19">
        <f t="shared" ca="1" si="21"/>
        <v>202</v>
      </c>
      <c r="AF78" s="7">
        <f t="shared" ca="1" si="22"/>
        <v>4</v>
      </c>
      <c r="AG78" s="7" t="str">
        <f t="shared" ca="1" si="23"/>
        <v>{91320=5}</v>
      </c>
      <c r="AH78" s="7">
        <f t="shared" ca="1" si="13"/>
        <v>10000</v>
      </c>
      <c r="AI78" s="7" t="str">
        <f t="shared" ca="1" si="24"/>
        <v>{100003=300}</v>
      </c>
      <c r="AJ78" s="7">
        <f t="shared" ca="1" si="25"/>
        <v>0</v>
      </c>
      <c r="AK78" s="13" t="str">
        <f t="shared" ca="1" si="14"/>
        <v>2-1002-4-91320=5|100003=300|100%</v>
      </c>
    </row>
    <row r="79" spans="1:37" x14ac:dyDescent="0.15">
      <c r="A79" s="24">
        <f t="array" aca="1" ref="A79" ca="1">OFFSET(SHOP配置!$J$1,MATCH(SHOP商品!B79&amp;SHOP商品!C79,SHOP配置!$B$2:$B$395&amp;SHOP配置!$K$2:$K$395,0),)</f>
        <v>204</v>
      </c>
      <c r="B79" s="24">
        <v>2</v>
      </c>
      <c r="C79" s="24">
        <v>4</v>
      </c>
      <c r="D79" s="24">
        <v>5</v>
      </c>
      <c r="E79" s="18" t="str">
        <f ca="1">C79 &amp; "-" &amp; OFFSET(参数!$B$1,MATCH($B79,参数!A:A,0)-1,) &amp; "-" &amp; D79</f>
        <v>4-1002-5</v>
      </c>
      <c r="F79" s="18"/>
      <c r="G79" s="24" t="s">
        <v>135</v>
      </c>
      <c r="H79" s="24"/>
      <c r="I79" s="24"/>
      <c r="J79" s="24"/>
      <c r="K79" s="24"/>
      <c r="L79" s="24" t="s">
        <v>134</v>
      </c>
      <c r="M79" s="24"/>
      <c r="N79" s="24"/>
      <c r="O79" s="24"/>
      <c r="P79" s="24"/>
      <c r="Q79" s="6"/>
      <c r="R79" s="16">
        <f t="shared" si="15"/>
        <v>1</v>
      </c>
      <c r="S79" s="18">
        <v>1</v>
      </c>
      <c r="T79" s="18"/>
      <c r="U79" s="18"/>
      <c r="V79" s="18"/>
      <c r="W79" s="18"/>
      <c r="X79" s="7">
        <f t="shared" si="16"/>
        <v>1</v>
      </c>
      <c r="Y79" s="7">
        <f>SUM(X$3:X79)</f>
        <v>101</v>
      </c>
      <c r="Z79" s="19">
        <f t="shared" si="17"/>
        <v>60</v>
      </c>
      <c r="AA79" s="19">
        <f>COUNTIF(Z$3:Z79,Z79)</f>
        <v>1</v>
      </c>
      <c r="AB79" s="7" t="str">
        <f t="shared" ca="1" si="18"/>
        <v>91330=5</v>
      </c>
      <c r="AC79" s="7" t="str">
        <f t="shared" ca="1" si="19"/>
        <v>100003=300</v>
      </c>
      <c r="AD79" s="19">
        <f t="shared" ca="1" si="20"/>
        <v>202051</v>
      </c>
      <c r="AE79" s="19">
        <f t="shared" ca="1" si="21"/>
        <v>202</v>
      </c>
      <c r="AF79" s="7">
        <f t="shared" ca="1" si="22"/>
        <v>5</v>
      </c>
      <c r="AG79" s="7" t="str">
        <f t="shared" ca="1" si="23"/>
        <v>{91330=5}</v>
      </c>
      <c r="AH79" s="7">
        <f t="shared" ca="1" si="13"/>
        <v>10000</v>
      </c>
      <c r="AI79" s="7" t="str">
        <f t="shared" ca="1" si="24"/>
        <v>{100003=300}</v>
      </c>
      <c r="AJ79" s="7">
        <f t="shared" ca="1" si="25"/>
        <v>0</v>
      </c>
      <c r="AK79" s="13" t="str">
        <f t="shared" ca="1" si="14"/>
        <v>2-1002-5-91330=5|100003=300|100%</v>
      </c>
    </row>
    <row r="80" spans="1:37" x14ac:dyDescent="0.15">
      <c r="A80" s="24">
        <f t="array" aca="1" ref="A80" ca="1">OFFSET(SHOP配置!$J$1,MATCH(SHOP商品!B80&amp;SHOP商品!C80,SHOP配置!$B$2:$B$395&amp;SHOP配置!$K$2:$K$395,0),)</f>
        <v>204</v>
      </c>
      <c r="B80" s="24">
        <v>2</v>
      </c>
      <c r="C80" s="24">
        <v>4</v>
      </c>
      <c r="D80" s="24">
        <v>6</v>
      </c>
      <c r="E80" s="18" t="str">
        <f ca="1">C80 &amp; "-" &amp; OFFSET(参数!$B$1,MATCH($B80,参数!A:A,0)-1,) &amp; "-" &amp; D80</f>
        <v>4-1002-6</v>
      </c>
      <c r="F80" s="18"/>
      <c r="G80" s="24" t="s">
        <v>136</v>
      </c>
      <c r="H80" s="24"/>
      <c r="I80" s="24"/>
      <c r="J80" s="24"/>
      <c r="K80" s="24"/>
      <c r="L80" s="24" t="s">
        <v>134</v>
      </c>
      <c r="M80" s="24"/>
      <c r="N80" s="24"/>
      <c r="O80" s="24"/>
      <c r="P80" s="24"/>
      <c r="Q80" s="6"/>
      <c r="R80" s="16">
        <f t="shared" si="15"/>
        <v>1</v>
      </c>
      <c r="S80" s="18">
        <v>1</v>
      </c>
      <c r="T80" s="18"/>
      <c r="U80" s="18"/>
      <c r="V80" s="18"/>
      <c r="W80" s="18"/>
      <c r="X80" s="7">
        <f t="shared" si="16"/>
        <v>1</v>
      </c>
      <c r="Y80" s="7">
        <f>SUM(X$3:X80)</f>
        <v>102</v>
      </c>
      <c r="Z80" s="19">
        <f t="shared" si="17"/>
        <v>61</v>
      </c>
      <c r="AA80" s="19">
        <f>COUNTIF(Z$3:Z80,Z80)</f>
        <v>1</v>
      </c>
      <c r="AB80" s="7" t="str">
        <f t="shared" ca="1" si="18"/>
        <v>91340=5</v>
      </c>
      <c r="AC80" s="7" t="str">
        <f t="shared" ca="1" si="19"/>
        <v>100003=300</v>
      </c>
      <c r="AD80" s="19">
        <f t="shared" ca="1" si="20"/>
        <v>202061</v>
      </c>
      <c r="AE80" s="19">
        <f t="shared" ca="1" si="21"/>
        <v>202</v>
      </c>
      <c r="AF80" s="7">
        <f t="shared" ca="1" si="22"/>
        <v>6</v>
      </c>
      <c r="AG80" s="7" t="str">
        <f t="shared" ca="1" si="23"/>
        <v>{91340=5}</v>
      </c>
      <c r="AH80" s="7">
        <f t="shared" ca="1" si="13"/>
        <v>10000</v>
      </c>
      <c r="AI80" s="7" t="str">
        <f t="shared" ca="1" si="24"/>
        <v>{100003=300}</v>
      </c>
      <c r="AJ80" s="7">
        <f t="shared" ca="1" si="25"/>
        <v>0</v>
      </c>
      <c r="AK80" s="13" t="str">
        <f t="shared" ca="1" si="14"/>
        <v>2-1002-6-91340=5|100003=300|100%</v>
      </c>
    </row>
    <row r="81" spans="1:37" x14ac:dyDescent="0.15">
      <c r="A81" s="24">
        <f t="array" aca="1" ref="A81" ca="1">OFFSET(SHOP配置!$J$1,MATCH(SHOP商品!B81&amp;SHOP商品!C81,SHOP配置!$B$2:$B$395&amp;SHOP配置!$K$2:$K$395,0),)</f>
        <v>204</v>
      </c>
      <c r="B81" s="24">
        <v>2</v>
      </c>
      <c r="C81" s="24">
        <v>4</v>
      </c>
      <c r="D81" s="24">
        <v>7</v>
      </c>
      <c r="E81" s="18" t="str">
        <f ca="1">C81 &amp; "-" &amp; OFFSET(参数!$B$1,MATCH($B81,参数!A:A,0)-1,) &amp; "-" &amp; D81</f>
        <v>4-1002-7</v>
      </c>
      <c r="F81" s="18"/>
      <c r="G81" s="24" t="s">
        <v>128</v>
      </c>
      <c r="H81" s="24" t="s">
        <v>137</v>
      </c>
      <c r="I81" s="24"/>
      <c r="J81" s="24"/>
      <c r="K81" s="24"/>
      <c r="L81" s="24" t="s">
        <v>130</v>
      </c>
      <c r="M81" s="24" t="s">
        <v>138</v>
      </c>
      <c r="N81" s="24"/>
      <c r="O81" s="24"/>
      <c r="P81" s="24"/>
      <c r="Q81" s="6"/>
      <c r="R81" s="16">
        <f t="shared" si="15"/>
        <v>1</v>
      </c>
      <c r="S81" s="18">
        <v>0.7</v>
      </c>
      <c r="T81" s="18">
        <v>0.3</v>
      </c>
      <c r="U81" s="18"/>
      <c r="V81" s="18"/>
      <c r="W81" s="18"/>
      <c r="X81" s="7">
        <f t="shared" si="16"/>
        <v>2</v>
      </c>
      <c r="Y81" s="7">
        <f>SUM(X$3:X81)</f>
        <v>104</v>
      </c>
      <c r="Z81" s="19">
        <f t="shared" si="17"/>
        <v>62</v>
      </c>
      <c r="AA81" s="19">
        <f>COUNTIF(Z$3:Z81,Z81)</f>
        <v>1</v>
      </c>
      <c r="AB81" s="7" t="str">
        <f t="shared" ca="1" si="18"/>
        <v>91220=5</v>
      </c>
      <c r="AC81" s="7" t="str">
        <f t="shared" ca="1" si="19"/>
        <v>100003=270</v>
      </c>
      <c r="AD81" s="19">
        <f t="shared" ca="1" si="20"/>
        <v>202071</v>
      </c>
      <c r="AE81" s="19">
        <f t="shared" ca="1" si="21"/>
        <v>202</v>
      </c>
      <c r="AF81" s="7">
        <f t="shared" ca="1" si="22"/>
        <v>7</v>
      </c>
      <c r="AG81" s="7" t="str">
        <f t="shared" ca="1" si="23"/>
        <v>{91220=5}</v>
      </c>
      <c r="AH81" s="7">
        <f t="shared" ca="1" si="13"/>
        <v>7000</v>
      </c>
      <c r="AI81" s="7" t="str">
        <f t="shared" ca="1" si="24"/>
        <v>{100003=270}</v>
      </c>
      <c r="AJ81" s="7">
        <f t="shared" ca="1" si="25"/>
        <v>0</v>
      </c>
      <c r="AK81" s="13" t="str">
        <f t="shared" ca="1" si="14"/>
        <v>2-1002-7-91220=5|100003=270|70%</v>
      </c>
    </row>
    <row r="82" spans="1:37" x14ac:dyDescent="0.15">
      <c r="A82" s="24">
        <f t="array" aca="1" ref="A82" ca="1">OFFSET(SHOP配置!$J$1,MATCH(SHOP商品!B82&amp;SHOP商品!C82,SHOP配置!$B$2:$B$395&amp;SHOP配置!$K$2:$K$395,0),)</f>
        <v>204</v>
      </c>
      <c r="B82" s="24">
        <v>2</v>
      </c>
      <c r="C82" s="24">
        <v>4</v>
      </c>
      <c r="D82" s="24">
        <v>8</v>
      </c>
      <c r="E82" s="18" t="str">
        <f ca="1">C82 &amp; "-" &amp; OFFSET(参数!$B$1,MATCH($B82,参数!A:A,0)-1,) &amp; "-" &amp; D82</f>
        <v>4-1002-8</v>
      </c>
      <c r="F82" s="18"/>
      <c r="G82" s="24" t="s">
        <v>131</v>
      </c>
      <c r="H82" s="24" t="s">
        <v>139</v>
      </c>
      <c r="I82" s="24"/>
      <c r="J82" s="24"/>
      <c r="K82" s="24"/>
      <c r="L82" s="24" t="s">
        <v>130</v>
      </c>
      <c r="M82" s="24" t="s">
        <v>138</v>
      </c>
      <c r="N82" s="24"/>
      <c r="O82" s="24"/>
      <c r="P82" s="24"/>
      <c r="Q82" s="6"/>
      <c r="R82" s="16">
        <f t="shared" si="15"/>
        <v>1</v>
      </c>
      <c r="S82" s="18">
        <v>0.7</v>
      </c>
      <c r="T82" s="18">
        <v>0.3</v>
      </c>
      <c r="U82" s="18"/>
      <c r="V82" s="18"/>
      <c r="W82" s="18"/>
      <c r="X82" s="7">
        <f t="shared" si="16"/>
        <v>2</v>
      </c>
      <c r="Y82" s="7">
        <f>SUM(X$3:X82)</f>
        <v>106</v>
      </c>
      <c r="Z82" s="19">
        <f t="shared" si="17"/>
        <v>62</v>
      </c>
      <c r="AA82" s="19">
        <f>COUNTIF(Z$3:Z82,Z82)</f>
        <v>2</v>
      </c>
      <c r="AB82" s="7" t="str">
        <f t="shared" ca="1" si="18"/>
        <v>91420=5</v>
      </c>
      <c r="AC82" s="7" t="str">
        <f t="shared" ca="1" si="19"/>
        <v>100003=325</v>
      </c>
      <c r="AD82" s="19">
        <f t="shared" ca="1" si="20"/>
        <v>202072</v>
      </c>
      <c r="AE82" s="19">
        <f t="shared" ca="1" si="21"/>
        <v>202</v>
      </c>
      <c r="AF82" s="7">
        <f t="shared" ca="1" si="22"/>
        <v>7</v>
      </c>
      <c r="AG82" s="7" t="str">
        <f t="shared" ca="1" si="23"/>
        <v>{91420=5}</v>
      </c>
      <c r="AH82" s="7">
        <f t="shared" ca="1" si="13"/>
        <v>3000</v>
      </c>
      <c r="AI82" s="7" t="str">
        <f t="shared" ca="1" si="24"/>
        <v>{100003=325}</v>
      </c>
      <c r="AJ82" s="7">
        <f t="shared" ca="1" si="25"/>
        <v>0</v>
      </c>
      <c r="AK82" s="13" t="str">
        <f t="shared" ca="1" si="14"/>
        <v>2-1002-7-91420=5|100003=325|30%</v>
      </c>
    </row>
    <row r="83" spans="1:37" x14ac:dyDescent="0.15">
      <c r="A83" s="24">
        <f t="array" aca="1" ref="A83" ca="1">OFFSET(SHOP配置!$J$1,MATCH(SHOP商品!B83&amp;SHOP商品!C83,SHOP配置!$B$2:$B$395&amp;SHOP配置!$K$2:$K$395,0),)</f>
        <v>204</v>
      </c>
      <c r="B83" s="24">
        <v>2</v>
      </c>
      <c r="C83" s="24">
        <v>4</v>
      </c>
      <c r="D83" s="24">
        <v>9</v>
      </c>
      <c r="E83" s="18" t="str">
        <f ca="1">C83 &amp; "-" &amp; OFFSET(参数!$B$1,MATCH($B83,参数!A:A,0)-1,) &amp; "-" &amp; D83</f>
        <v>4-1002-9</v>
      </c>
      <c r="F83" s="18"/>
      <c r="G83" s="24" t="s">
        <v>132</v>
      </c>
      <c r="H83" s="24" t="s">
        <v>140</v>
      </c>
      <c r="I83" s="24"/>
      <c r="J83" s="24"/>
      <c r="K83" s="24"/>
      <c r="L83" s="24" t="s">
        <v>130</v>
      </c>
      <c r="M83" s="24" t="s">
        <v>138</v>
      </c>
      <c r="N83" s="24"/>
      <c r="O83" s="24"/>
      <c r="P83" s="24"/>
      <c r="Q83" s="6"/>
      <c r="R83" s="16">
        <f t="shared" si="15"/>
        <v>1</v>
      </c>
      <c r="S83" s="18">
        <v>0.7</v>
      </c>
      <c r="T83" s="18">
        <v>0.3</v>
      </c>
      <c r="U83" s="18"/>
      <c r="V83" s="18"/>
      <c r="W83" s="18"/>
      <c r="X83" s="7">
        <f t="shared" si="16"/>
        <v>2</v>
      </c>
      <c r="Y83" s="7">
        <f>SUM(X$3:X83)</f>
        <v>108</v>
      </c>
      <c r="Z83" s="19">
        <f t="shared" si="17"/>
        <v>63</v>
      </c>
      <c r="AA83" s="19">
        <f>COUNTIF(Z$3:Z83,Z83)</f>
        <v>1</v>
      </c>
      <c r="AB83" s="7" t="str">
        <f t="shared" ca="1" si="18"/>
        <v>91230=5</v>
      </c>
      <c r="AC83" s="7" t="str">
        <f t="shared" ca="1" si="19"/>
        <v>100003=270</v>
      </c>
      <c r="AD83" s="19">
        <f t="shared" ca="1" si="20"/>
        <v>202081</v>
      </c>
      <c r="AE83" s="19">
        <f t="shared" ca="1" si="21"/>
        <v>202</v>
      </c>
      <c r="AF83" s="7">
        <f t="shared" ca="1" si="22"/>
        <v>8</v>
      </c>
      <c r="AG83" s="7" t="str">
        <f t="shared" ca="1" si="23"/>
        <v>{91230=5}</v>
      </c>
      <c r="AH83" s="7">
        <f t="shared" ca="1" si="13"/>
        <v>7000</v>
      </c>
      <c r="AI83" s="7" t="str">
        <f t="shared" ca="1" si="24"/>
        <v>{100003=270}</v>
      </c>
      <c r="AJ83" s="7">
        <f t="shared" ca="1" si="25"/>
        <v>0</v>
      </c>
      <c r="AK83" s="13" t="str">
        <f t="shared" ca="1" si="14"/>
        <v>2-1002-8-91230=5|100003=270|70%</v>
      </c>
    </row>
    <row r="84" spans="1:37" x14ac:dyDescent="0.15">
      <c r="A84" s="24">
        <f t="array" aca="1" ref="A84" ca="1">OFFSET(SHOP配置!$J$1,MATCH(SHOP商品!B84&amp;SHOP商品!C84,SHOP配置!$B$2:$B$395&amp;SHOP配置!$K$2:$K$395,0),)</f>
        <v>205</v>
      </c>
      <c r="B84" s="24">
        <v>2</v>
      </c>
      <c r="C84" s="24">
        <v>5</v>
      </c>
      <c r="D84" s="24">
        <v>1</v>
      </c>
      <c r="E84" s="18" t="str">
        <f ca="1">C84 &amp; "-" &amp; OFFSET(参数!$B$1,MATCH($B84,参数!A:A,0)-1,) &amp; "-" &amp; D84</f>
        <v>5-1002-1</v>
      </c>
      <c r="F84" s="18"/>
      <c r="G84" s="24" t="s">
        <v>111</v>
      </c>
      <c r="H84" s="24"/>
      <c r="I84" s="24"/>
      <c r="J84" s="24"/>
      <c r="K84" s="24"/>
      <c r="L84" s="24" t="s">
        <v>112</v>
      </c>
      <c r="M84" s="24"/>
      <c r="N84" s="24"/>
      <c r="O84" s="24"/>
      <c r="P84" s="24"/>
      <c r="Q84" s="6"/>
      <c r="R84" s="16">
        <f t="shared" si="15"/>
        <v>1</v>
      </c>
      <c r="S84" s="18">
        <v>1</v>
      </c>
      <c r="T84" s="18"/>
      <c r="U84" s="18"/>
      <c r="V84" s="18"/>
      <c r="W84" s="18"/>
      <c r="X84" s="7">
        <f t="shared" si="16"/>
        <v>1</v>
      </c>
      <c r="Y84" s="7">
        <f>SUM(X$3:X84)</f>
        <v>109</v>
      </c>
      <c r="Z84" s="19">
        <f t="shared" si="17"/>
        <v>63</v>
      </c>
      <c r="AA84" s="19">
        <f>COUNTIF(Z$3:Z84,Z84)</f>
        <v>2</v>
      </c>
      <c r="AB84" s="7" t="str">
        <f t="shared" ca="1" si="18"/>
        <v>91430=5</v>
      </c>
      <c r="AC84" s="7" t="str">
        <f t="shared" ca="1" si="19"/>
        <v>100003=325</v>
      </c>
      <c r="AD84" s="19">
        <f t="shared" ca="1" si="20"/>
        <v>202082</v>
      </c>
      <c r="AE84" s="19">
        <f t="shared" ca="1" si="21"/>
        <v>202</v>
      </c>
      <c r="AF84" s="7">
        <f t="shared" ca="1" si="22"/>
        <v>8</v>
      </c>
      <c r="AG84" s="7" t="str">
        <f t="shared" ca="1" si="23"/>
        <v>{91430=5}</v>
      </c>
      <c r="AH84" s="7">
        <f t="shared" ca="1" si="13"/>
        <v>3000</v>
      </c>
      <c r="AI84" s="7" t="str">
        <f t="shared" ca="1" si="24"/>
        <v>{100003=325}</v>
      </c>
      <c r="AJ84" s="7">
        <f t="shared" ca="1" si="25"/>
        <v>0</v>
      </c>
      <c r="AK84" s="13" t="str">
        <f t="shared" ca="1" si="14"/>
        <v>2-1002-8-91430=5|100003=325|30%</v>
      </c>
    </row>
    <row r="85" spans="1:37" x14ac:dyDescent="0.15">
      <c r="A85" s="24">
        <f t="array" aca="1" ref="A85" ca="1">OFFSET(SHOP配置!$J$1,MATCH(SHOP商品!B85&amp;SHOP商品!C85,SHOP配置!$B$2:$B$395&amp;SHOP配置!$K$2:$K$395,0),)</f>
        <v>205</v>
      </c>
      <c r="B85" s="24">
        <v>2</v>
      </c>
      <c r="C85" s="24">
        <v>5</v>
      </c>
      <c r="D85" s="24">
        <v>2</v>
      </c>
      <c r="E85" s="18" t="str">
        <f ca="1">C85 &amp; "-" &amp; OFFSET(参数!$B$1,MATCH($B85,参数!A:A,0)-1,) &amp; "-" &amp; D85</f>
        <v>5-1002-2</v>
      </c>
      <c r="F85" s="18"/>
      <c r="G85" s="24" t="s">
        <v>113</v>
      </c>
      <c r="H85" s="24"/>
      <c r="I85" s="24"/>
      <c r="J85" s="24"/>
      <c r="K85" s="24"/>
      <c r="L85" s="24" t="s">
        <v>112</v>
      </c>
      <c r="M85" s="24"/>
      <c r="N85" s="24"/>
      <c r="O85" s="24"/>
      <c r="P85" s="24"/>
      <c r="Q85" s="6"/>
      <c r="R85" s="16">
        <f t="shared" si="15"/>
        <v>1</v>
      </c>
      <c r="S85" s="18">
        <v>1</v>
      </c>
      <c r="T85" s="18"/>
      <c r="U85" s="18"/>
      <c r="V85" s="18"/>
      <c r="W85" s="18"/>
      <c r="X85" s="7">
        <f t="shared" si="16"/>
        <v>1</v>
      </c>
      <c r="Y85" s="7">
        <f>SUM(X$3:X85)</f>
        <v>110</v>
      </c>
      <c r="Z85" s="19">
        <f t="shared" si="17"/>
        <v>64</v>
      </c>
      <c r="AA85" s="19">
        <f>COUNTIF(Z$3:Z85,Z85)</f>
        <v>1</v>
      </c>
      <c r="AB85" s="7" t="str">
        <f t="shared" ca="1" si="18"/>
        <v>91240=5</v>
      </c>
      <c r="AC85" s="7" t="str">
        <f t="shared" ca="1" si="19"/>
        <v>100003=270</v>
      </c>
      <c r="AD85" s="19">
        <f t="shared" ca="1" si="20"/>
        <v>202091</v>
      </c>
      <c r="AE85" s="19">
        <f t="shared" ca="1" si="21"/>
        <v>202</v>
      </c>
      <c r="AF85" s="7">
        <f t="shared" ca="1" si="22"/>
        <v>9</v>
      </c>
      <c r="AG85" s="7" t="str">
        <f t="shared" ca="1" si="23"/>
        <v>{91240=5}</v>
      </c>
      <c r="AH85" s="7">
        <f t="shared" ca="1" si="13"/>
        <v>7000</v>
      </c>
      <c r="AI85" s="7" t="str">
        <f t="shared" ca="1" si="24"/>
        <v>{100003=270}</v>
      </c>
      <c r="AJ85" s="7">
        <f t="shared" ca="1" si="25"/>
        <v>0</v>
      </c>
      <c r="AK85" s="13" t="str">
        <f t="shared" ca="1" si="14"/>
        <v>2-1002-9-91240=5|100003=270|70%</v>
      </c>
    </row>
    <row r="86" spans="1:37" x14ac:dyDescent="0.15">
      <c r="A86" s="24">
        <f t="array" aca="1" ref="A86" ca="1">OFFSET(SHOP配置!$J$1,MATCH(SHOP商品!B86&amp;SHOP商品!C86,SHOP配置!$B$2:$B$395&amp;SHOP配置!$K$2:$K$395,0),)</f>
        <v>205</v>
      </c>
      <c r="B86" s="24">
        <v>2</v>
      </c>
      <c r="C86" s="24">
        <v>5</v>
      </c>
      <c r="D86" s="24">
        <v>3</v>
      </c>
      <c r="E86" s="18" t="str">
        <f ca="1">C86 &amp; "-" &amp; OFFSET(参数!$B$1,MATCH($B86,参数!A:A,0)-1,) &amp; "-" &amp; D86</f>
        <v>5-1002-3</v>
      </c>
      <c r="F86" s="18"/>
      <c r="G86" s="24" t="s">
        <v>114</v>
      </c>
      <c r="H86" s="24"/>
      <c r="I86" s="24"/>
      <c r="J86" s="24"/>
      <c r="K86" s="24"/>
      <c r="L86" s="24" t="s">
        <v>115</v>
      </c>
      <c r="M86" s="24"/>
      <c r="N86" s="24"/>
      <c r="O86" s="24"/>
      <c r="P86" s="24"/>
      <c r="Q86" s="6"/>
      <c r="R86" s="16">
        <f t="shared" si="15"/>
        <v>1</v>
      </c>
      <c r="S86" s="18">
        <v>1</v>
      </c>
      <c r="T86" s="18"/>
      <c r="U86" s="18"/>
      <c r="V86" s="18"/>
      <c r="W86" s="18"/>
      <c r="X86" s="7">
        <f t="shared" si="16"/>
        <v>1</v>
      </c>
      <c r="Y86" s="7">
        <f>SUM(X$3:X86)</f>
        <v>111</v>
      </c>
      <c r="Z86" s="19">
        <f t="shared" si="17"/>
        <v>64</v>
      </c>
      <c r="AA86" s="19">
        <f>COUNTIF(Z$3:Z86,Z86)</f>
        <v>2</v>
      </c>
      <c r="AB86" s="7" t="str">
        <f t="shared" ca="1" si="18"/>
        <v>91440=5</v>
      </c>
      <c r="AC86" s="7" t="str">
        <f t="shared" ca="1" si="19"/>
        <v>100003=325</v>
      </c>
      <c r="AD86" s="19">
        <f t="shared" ca="1" si="20"/>
        <v>202092</v>
      </c>
      <c r="AE86" s="19">
        <f t="shared" ca="1" si="21"/>
        <v>202</v>
      </c>
      <c r="AF86" s="7">
        <f t="shared" ca="1" si="22"/>
        <v>9</v>
      </c>
      <c r="AG86" s="7" t="str">
        <f t="shared" ca="1" si="23"/>
        <v>{91440=5}</v>
      </c>
      <c r="AH86" s="7">
        <f t="shared" ca="1" si="13"/>
        <v>3000</v>
      </c>
      <c r="AI86" s="7" t="str">
        <f t="shared" ca="1" si="24"/>
        <v>{100003=325}</v>
      </c>
      <c r="AJ86" s="7">
        <f t="shared" ca="1" si="25"/>
        <v>0</v>
      </c>
      <c r="AK86" s="13" t="str">
        <f t="shared" ca="1" si="14"/>
        <v>2-1002-9-91440=5|100003=325|30%</v>
      </c>
    </row>
    <row r="87" spans="1:37" x14ac:dyDescent="0.15">
      <c r="A87" s="24">
        <f t="array" aca="1" ref="A87" ca="1">OFFSET(SHOP配置!$J$1,MATCH(SHOP商品!B87&amp;SHOP商品!C87,SHOP配置!$B$2:$B$395&amp;SHOP配置!$K$2:$K$395,0),)</f>
        <v>205</v>
      </c>
      <c r="B87" s="24">
        <v>2</v>
      </c>
      <c r="C87" s="24">
        <v>5</v>
      </c>
      <c r="D87" s="24">
        <v>4</v>
      </c>
      <c r="E87" s="18" t="str">
        <f ca="1">C87 &amp; "-" &amp; OFFSET(参数!$B$1,MATCH($B87,参数!A:A,0)-1,) &amp; "-" &amp; D87</f>
        <v>5-1002-4</v>
      </c>
      <c r="F87" s="18"/>
      <c r="G87" s="24" t="s">
        <v>137</v>
      </c>
      <c r="H87" s="24"/>
      <c r="I87" s="24"/>
      <c r="J87" s="24"/>
      <c r="K87" s="24"/>
      <c r="L87" s="24" t="s">
        <v>138</v>
      </c>
      <c r="M87" s="24"/>
      <c r="N87" s="24"/>
      <c r="O87" s="24"/>
      <c r="P87" s="24"/>
      <c r="Q87" s="6"/>
      <c r="R87" s="16">
        <f t="shared" si="15"/>
        <v>1</v>
      </c>
      <c r="S87" s="18">
        <v>1</v>
      </c>
      <c r="T87" s="18"/>
      <c r="U87" s="18"/>
      <c r="V87" s="18"/>
      <c r="W87" s="18"/>
      <c r="X87" s="7">
        <f t="shared" si="16"/>
        <v>1</v>
      </c>
      <c r="Y87" s="7">
        <f>SUM(X$3:X87)</f>
        <v>112</v>
      </c>
      <c r="Z87" s="19">
        <f t="shared" si="17"/>
        <v>65</v>
      </c>
      <c r="AA87" s="19">
        <f>COUNTIF(Z$3:Z87,Z87)</f>
        <v>1</v>
      </c>
      <c r="AB87" s="7" t="str">
        <f t="shared" ca="1" si="18"/>
        <v>11016=2</v>
      </c>
      <c r="AC87" s="7" t="str">
        <f t="shared" ca="1" si="19"/>
        <v>100003=1200</v>
      </c>
      <c r="AD87" s="19">
        <f t="shared" ca="1" si="20"/>
        <v>203011</v>
      </c>
      <c r="AE87" s="19">
        <f t="shared" ca="1" si="21"/>
        <v>203</v>
      </c>
      <c r="AF87" s="7">
        <f t="shared" ca="1" si="22"/>
        <v>1</v>
      </c>
      <c r="AG87" s="7" t="str">
        <f t="shared" ca="1" si="23"/>
        <v>{11016=2}</v>
      </c>
      <c r="AH87" s="7">
        <f t="shared" ca="1" si="13"/>
        <v>10000</v>
      </c>
      <c r="AI87" s="7" t="str">
        <f t="shared" ca="1" si="24"/>
        <v>{100003=1200}</v>
      </c>
      <c r="AJ87" s="7">
        <f t="shared" ca="1" si="25"/>
        <v>0</v>
      </c>
      <c r="AK87" s="13" t="str">
        <f t="shared" ca="1" si="14"/>
        <v>3-1002-1-11016=2|100003=1200|100%</v>
      </c>
    </row>
    <row r="88" spans="1:37" x14ac:dyDescent="0.15">
      <c r="A88" s="24">
        <f t="array" aca="1" ref="A88" ca="1">OFFSET(SHOP配置!$J$1,MATCH(SHOP商品!B88&amp;SHOP商品!C88,SHOP配置!$B$2:$B$395&amp;SHOP配置!$K$2:$K$395,0),)</f>
        <v>205</v>
      </c>
      <c r="B88" s="24">
        <v>2</v>
      </c>
      <c r="C88" s="24">
        <v>5</v>
      </c>
      <c r="D88" s="24">
        <v>5</v>
      </c>
      <c r="E88" s="18" t="str">
        <f ca="1">C88 &amp; "-" &amp; OFFSET(参数!$B$1,MATCH($B88,参数!A:A,0)-1,) &amp; "-" &amp; D88</f>
        <v>5-1002-5</v>
      </c>
      <c r="F88" s="18"/>
      <c r="G88" s="24" t="s">
        <v>139</v>
      </c>
      <c r="H88" s="24"/>
      <c r="I88" s="24"/>
      <c r="J88" s="24"/>
      <c r="K88" s="24"/>
      <c r="L88" s="24" t="s">
        <v>138</v>
      </c>
      <c r="M88" s="24"/>
      <c r="N88" s="24"/>
      <c r="O88" s="24"/>
      <c r="P88" s="24"/>
      <c r="Q88" s="6"/>
      <c r="R88" s="16">
        <f t="shared" si="15"/>
        <v>1</v>
      </c>
      <c r="S88" s="18">
        <v>1</v>
      </c>
      <c r="T88" s="18"/>
      <c r="U88" s="18"/>
      <c r="V88" s="18"/>
      <c r="W88" s="18"/>
      <c r="X88" s="7">
        <f t="shared" si="16"/>
        <v>1</v>
      </c>
      <c r="Y88" s="7">
        <f>SUM(X$3:X88)</f>
        <v>113</v>
      </c>
      <c r="Z88" s="19">
        <f t="shared" si="17"/>
        <v>66</v>
      </c>
      <c r="AA88" s="19">
        <f>COUNTIF(Z$3:Z88,Z88)</f>
        <v>1</v>
      </c>
      <c r="AB88" s="7" t="str">
        <f t="shared" ca="1" si="18"/>
        <v>11011=2</v>
      </c>
      <c r="AC88" s="7" t="str">
        <f t="shared" ca="1" si="19"/>
        <v>100003=1200</v>
      </c>
      <c r="AD88" s="19">
        <f t="shared" ca="1" si="20"/>
        <v>203021</v>
      </c>
      <c r="AE88" s="19">
        <f t="shared" ca="1" si="21"/>
        <v>203</v>
      </c>
      <c r="AF88" s="7">
        <f t="shared" ca="1" si="22"/>
        <v>2</v>
      </c>
      <c r="AG88" s="7" t="str">
        <f t="shared" ca="1" si="23"/>
        <v>{11011=2}</v>
      </c>
      <c r="AH88" s="7">
        <f t="shared" ca="1" si="13"/>
        <v>10000</v>
      </c>
      <c r="AI88" s="7" t="str">
        <f t="shared" ca="1" si="24"/>
        <v>{100003=1200}</v>
      </c>
      <c r="AJ88" s="7">
        <f t="shared" ca="1" si="25"/>
        <v>0</v>
      </c>
      <c r="AK88" s="13" t="str">
        <f t="shared" ca="1" si="14"/>
        <v>3-1002-2-11011=2|100003=1200|100%</v>
      </c>
    </row>
    <row r="89" spans="1:37" x14ac:dyDescent="0.15">
      <c r="A89" s="24">
        <f t="array" aca="1" ref="A89" ca="1">OFFSET(SHOP配置!$J$1,MATCH(SHOP商品!B89&amp;SHOP商品!C89,SHOP配置!$B$2:$B$395&amp;SHOP配置!$K$2:$K$395,0),)</f>
        <v>205</v>
      </c>
      <c r="B89" s="24">
        <v>2</v>
      </c>
      <c r="C89" s="24">
        <v>5</v>
      </c>
      <c r="D89" s="24">
        <v>6</v>
      </c>
      <c r="E89" s="18" t="str">
        <f ca="1">C89 &amp; "-" &amp; OFFSET(参数!$B$1,MATCH($B89,参数!A:A,0)-1,) &amp; "-" &amp; D89</f>
        <v>5-1002-6</v>
      </c>
      <c r="F89" s="18"/>
      <c r="G89" s="24" t="s">
        <v>140</v>
      </c>
      <c r="H89" s="24"/>
      <c r="I89" s="24"/>
      <c r="J89" s="24"/>
      <c r="K89" s="24"/>
      <c r="L89" s="24" t="s">
        <v>138</v>
      </c>
      <c r="M89" s="24"/>
      <c r="N89" s="24"/>
      <c r="O89" s="24"/>
      <c r="P89" s="24"/>
      <c r="Q89" s="6"/>
      <c r="R89" s="16">
        <f t="shared" si="15"/>
        <v>1</v>
      </c>
      <c r="S89" s="18">
        <v>1</v>
      </c>
      <c r="T89" s="18"/>
      <c r="U89" s="18"/>
      <c r="V89" s="18"/>
      <c r="W89" s="18"/>
      <c r="X89" s="7">
        <f t="shared" si="16"/>
        <v>1</v>
      </c>
      <c r="Y89" s="7">
        <f>SUM(X$3:X89)</f>
        <v>114</v>
      </c>
      <c r="Z89" s="19">
        <f t="shared" si="17"/>
        <v>67</v>
      </c>
      <c r="AA89" s="19">
        <f>COUNTIF(Z$3:Z89,Z89)</f>
        <v>1</v>
      </c>
      <c r="AB89" s="7" t="str">
        <f t="shared" ca="1" si="18"/>
        <v>81110=5</v>
      </c>
      <c r="AC89" s="7" t="str">
        <f t="shared" ca="1" si="19"/>
        <v>100003=200</v>
      </c>
      <c r="AD89" s="19">
        <f t="shared" ca="1" si="20"/>
        <v>203031</v>
      </c>
      <c r="AE89" s="19">
        <f t="shared" ca="1" si="21"/>
        <v>203</v>
      </c>
      <c r="AF89" s="7">
        <f t="shared" ca="1" si="22"/>
        <v>3</v>
      </c>
      <c r="AG89" s="7" t="str">
        <f t="shared" ca="1" si="23"/>
        <v>{81110=5}</v>
      </c>
      <c r="AH89" s="7">
        <f t="shared" ca="1" si="13"/>
        <v>10000</v>
      </c>
      <c r="AI89" s="7" t="str">
        <f t="shared" ca="1" si="24"/>
        <v>{100003=200}</v>
      </c>
      <c r="AJ89" s="7">
        <f t="shared" ca="1" si="25"/>
        <v>0</v>
      </c>
      <c r="AK89" s="13" t="str">
        <f t="shared" ca="1" si="14"/>
        <v>3-1002-3-81110=5|100003=200|100%</v>
      </c>
    </row>
    <row r="90" spans="1:37" x14ac:dyDescent="0.15">
      <c r="A90" s="24">
        <f t="array" aca="1" ref="A90" ca="1">OFFSET(SHOP配置!$J$1,MATCH(SHOP商品!B90&amp;SHOP商品!C90,SHOP配置!$B$2:$B$395&amp;SHOP配置!$K$2:$K$395,0),)</f>
        <v>205</v>
      </c>
      <c r="B90" s="24">
        <v>2</v>
      </c>
      <c r="C90" s="24">
        <v>5</v>
      </c>
      <c r="D90" s="24">
        <v>7</v>
      </c>
      <c r="E90" s="18" t="str">
        <f ca="1">C90 &amp; "-" &amp; OFFSET(参数!$B$1,MATCH($B90,参数!A:A,0)-1,) &amp; "-" &amp; D90</f>
        <v>5-1002-7</v>
      </c>
      <c r="F90" s="18"/>
      <c r="G90" s="24" t="s">
        <v>133</v>
      </c>
      <c r="H90" s="24" t="s">
        <v>141</v>
      </c>
      <c r="I90" s="24"/>
      <c r="J90" s="24"/>
      <c r="K90" s="24"/>
      <c r="L90" s="24" t="s">
        <v>134</v>
      </c>
      <c r="M90" s="24" t="s">
        <v>142</v>
      </c>
      <c r="N90" s="24"/>
      <c r="O90" s="24"/>
      <c r="P90" s="24"/>
      <c r="Q90" s="6"/>
      <c r="R90" s="16">
        <f t="shared" si="15"/>
        <v>1</v>
      </c>
      <c r="S90" s="18">
        <v>0.7</v>
      </c>
      <c r="T90" s="18">
        <v>0.3</v>
      </c>
      <c r="U90" s="18"/>
      <c r="V90" s="18"/>
      <c r="W90" s="18"/>
      <c r="X90" s="7">
        <f t="shared" si="16"/>
        <v>2</v>
      </c>
      <c r="Y90" s="7">
        <f>SUM(X$3:X90)</f>
        <v>116</v>
      </c>
      <c r="Z90" s="19">
        <f t="shared" si="17"/>
        <v>68</v>
      </c>
      <c r="AA90" s="19">
        <f>COUNTIF(Z$3:Z90,Z90)</f>
        <v>1</v>
      </c>
      <c r="AB90" s="7" t="str">
        <f t="shared" ca="1" si="18"/>
        <v>91420=5</v>
      </c>
      <c r="AC90" s="7" t="str">
        <f t="shared" ca="1" si="19"/>
        <v>100003=325</v>
      </c>
      <c r="AD90" s="19">
        <f t="shared" ca="1" si="20"/>
        <v>203041</v>
      </c>
      <c r="AE90" s="19">
        <f t="shared" ca="1" si="21"/>
        <v>203</v>
      </c>
      <c r="AF90" s="7">
        <f t="shared" ca="1" si="22"/>
        <v>4</v>
      </c>
      <c r="AG90" s="7" t="str">
        <f t="shared" ca="1" si="23"/>
        <v>{91420=5}</v>
      </c>
      <c r="AH90" s="7">
        <f t="shared" ca="1" si="13"/>
        <v>10000</v>
      </c>
      <c r="AI90" s="7" t="str">
        <f t="shared" ca="1" si="24"/>
        <v>{100003=325}</v>
      </c>
      <c r="AJ90" s="7">
        <f t="shared" ca="1" si="25"/>
        <v>0</v>
      </c>
      <c r="AK90" s="13" t="str">
        <f t="shared" ca="1" si="14"/>
        <v>3-1002-4-91420=5|100003=325|100%</v>
      </c>
    </row>
    <row r="91" spans="1:37" x14ac:dyDescent="0.15">
      <c r="A91" s="24">
        <f t="array" aca="1" ref="A91" ca="1">OFFSET(SHOP配置!$J$1,MATCH(SHOP商品!B91&amp;SHOP商品!C91,SHOP配置!$B$2:$B$395&amp;SHOP配置!$K$2:$K$395,0),)</f>
        <v>205</v>
      </c>
      <c r="B91" s="24">
        <v>2</v>
      </c>
      <c r="C91" s="24">
        <v>5</v>
      </c>
      <c r="D91" s="24">
        <v>8</v>
      </c>
      <c r="E91" s="18" t="str">
        <f ca="1">C91 &amp; "-" &amp; OFFSET(参数!$B$1,MATCH($B91,参数!A:A,0)-1,) &amp; "-" &amp; D91</f>
        <v>5-1002-8</v>
      </c>
      <c r="F91" s="18"/>
      <c r="G91" s="24" t="s">
        <v>135</v>
      </c>
      <c r="H91" s="24" t="s">
        <v>143</v>
      </c>
      <c r="I91" s="24"/>
      <c r="J91" s="24"/>
      <c r="K91" s="24"/>
      <c r="L91" s="24" t="s">
        <v>134</v>
      </c>
      <c r="M91" s="24" t="s">
        <v>142</v>
      </c>
      <c r="N91" s="24"/>
      <c r="O91" s="24"/>
      <c r="P91" s="24"/>
      <c r="Q91" s="6"/>
      <c r="R91" s="16">
        <f t="shared" si="15"/>
        <v>1</v>
      </c>
      <c r="S91" s="18">
        <v>0.7</v>
      </c>
      <c r="T91" s="18">
        <v>0.3</v>
      </c>
      <c r="U91" s="18"/>
      <c r="V91" s="18"/>
      <c r="W91" s="18"/>
      <c r="X91" s="7">
        <f t="shared" si="16"/>
        <v>2</v>
      </c>
      <c r="Y91" s="7">
        <f>SUM(X$3:X91)</f>
        <v>118</v>
      </c>
      <c r="Z91" s="19">
        <f t="shared" si="17"/>
        <v>69</v>
      </c>
      <c r="AA91" s="19">
        <f>COUNTIF(Z$3:Z91,Z91)</f>
        <v>1</v>
      </c>
      <c r="AB91" s="7" t="str">
        <f t="shared" ca="1" si="18"/>
        <v>91430=5</v>
      </c>
      <c r="AC91" s="7" t="str">
        <f t="shared" ca="1" si="19"/>
        <v>100003=325</v>
      </c>
      <c r="AD91" s="19">
        <f t="shared" ca="1" si="20"/>
        <v>203051</v>
      </c>
      <c r="AE91" s="19">
        <f t="shared" ca="1" si="21"/>
        <v>203</v>
      </c>
      <c r="AF91" s="7">
        <f t="shared" ca="1" si="22"/>
        <v>5</v>
      </c>
      <c r="AG91" s="7" t="str">
        <f t="shared" ca="1" si="23"/>
        <v>{91430=5}</v>
      </c>
      <c r="AH91" s="7">
        <f t="shared" ca="1" si="13"/>
        <v>10000</v>
      </c>
      <c r="AI91" s="7" t="str">
        <f t="shared" ca="1" si="24"/>
        <v>{100003=325}</v>
      </c>
      <c r="AJ91" s="7">
        <f t="shared" ca="1" si="25"/>
        <v>0</v>
      </c>
      <c r="AK91" s="13" t="str">
        <f t="shared" ca="1" si="14"/>
        <v>3-1002-5-91430=5|100003=325|100%</v>
      </c>
    </row>
    <row r="92" spans="1:37" x14ac:dyDescent="0.15">
      <c r="A92" s="24">
        <f t="array" aca="1" ref="A92" ca="1">OFFSET(SHOP配置!$J$1,MATCH(SHOP商品!B92&amp;SHOP商品!C92,SHOP配置!$B$2:$B$395&amp;SHOP配置!$K$2:$K$395,0),)</f>
        <v>205</v>
      </c>
      <c r="B92" s="24">
        <v>2</v>
      </c>
      <c r="C92" s="24">
        <v>5</v>
      </c>
      <c r="D92" s="24">
        <v>9</v>
      </c>
      <c r="E92" s="18" t="str">
        <f ca="1">C92 &amp; "-" &amp; OFFSET(参数!$B$1,MATCH($B92,参数!A:A,0)-1,) &amp; "-" &amp; D92</f>
        <v>5-1002-9</v>
      </c>
      <c r="F92" s="18"/>
      <c r="G92" s="24" t="s">
        <v>136</v>
      </c>
      <c r="H92" s="24" t="s">
        <v>144</v>
      </c>
      <c r="I92" s="24"/>
      <c r="J92" s="24"/>
      <c r="K92" s="24"/>
      <c r="L92" s="24" t="s">
        <v>134</v>
      </c>
      <c r="M92" s="24" t="s">
        <v>142</v>
      </c>
      <c r="N92" s="24"/>
      <c r="O92" s="24"/>
      <c r="P92" s="24"/>
      <c r="Q92" s="6"/>
      <c r="R92" s="16">
        <f t="shared" si="15"/>
        <v>1</v>
      </c>
      <c r="S92" s="18">
        <v>0.7</v>
      </c>
      <c r="T92" s="18">
        <v>0.3</v>
      </c>
      <c r="U92" s="18"/>
      <c r="V92" s="18"/>
      <c r="W92" s="18"/>
      <c r="X92" s="7">
        <f t="shared" si="16"/>
        <v>2</v>
      </c>
      <c r="Y92" s="7">
        <f>SUM(X$3:X92)</f>
        <v>120</v>
      </c>
      <c r="Z92" s="19">
        <f t="shared" si="17"/>
        <v>70</v>
      </c>
      <c r="AA92" s="19">
        <f>COUNTIF(Z$3:Z92,Z92)</f>
        <v>1</v>
      </c>
      <c r="AB92" s="7" t="str">
        <f t="shared" ca="1" si="18"/>
        <v>91440=5</v>
      </c>
      <c r="AC92" s="7" t="str">
        <f t="shared" ca="1" si="19"/>
        <v>100003=325</v>
      </c>
      <c r="AD92" s="19">
        <f t="shared" ca="1" si="20"/>
        <v>203061</v>
      </c>
      <c r="AE92" s="19">
        <f t="shared" ca="1" si="21"/>
        <v>203</v>
      </c>
      <c r="AF92" s="7">
        <f t="shared" ca="1" si="22"/>
        <v>6</v>
      </c>
      <c r="AG92" s="7" t="str">
        <f t="shared" ca="1" si="23"/>
        <v>{91440=5}</v>
      </c>
      <c r="AH92" s="7">
        <f t="shared" ca="1" si="13"/>
        <v>10000</v>
      </c>
      <c r="AI92" s="7" t="str">
        <f t="shared" ca="1" si="24"/>
        <v>{100003=325}</v>
      </c>
      <c r="AJ92" s="7">
        <f t="shared" ca="1" si="25"/>
        <v>0</v>
      </c>
      <c r="AK92" s="13" t="str">
        <f t="shared" ca="1" si="14"/>
        <v>3-1002-6-91440=5|100003=325|100%</v>
      </c>
    </row>
    <row r="93" spans="1:37" x14ac:dyDescent="0.15">
      <c r="A93" s="24">
        <f t="array" aca="1" ref="A93" ca="1">OFFSET(SHOP配置!$J$1,MATCH(SHOP商品!B93&amp;SHOP商品!C93,SHOP配置!$B$2:$B$395&amp;SHOP配置!$K$2:$K$395,0),)</f>
        <v>301</v>
      </c>
      <c r="B93" s="24">
        <v>3</v>
      </c>
      <c r="C93" s="24">
        <v>1</v>
      </c>
      <c r="D93" s="24">
        <v>1</v>
      </c>
      <c r="E93" s="18" t="str">
        <f ca="1">C93 &amp; "-" &amp; OFFSET(参数!$B$1,MATCH($B93,参数!A:A,0)-1,) &amp; "-" &amp; D93</f>
        <v>1-1003-1</v>
      </c>
      <c r="F93" s="18"/>
      <c r="G93" s="24" t="s">
        <v>145</v>
      </c>
      <c r="H93" s="24"/>
      <c r="I93" s="24"/>
      <c r="J93" s="24"/>
      <c r="K93" s="24"/>
      <c r="L93" s="24" t="s">
        <v>146</v>
      </c>
      <c r="M93" s="24"/>
      <c r="N93" s="24"/>
      <c r="O93" s="24"/>
      <c r="P93" s="24"/>
      <c r="Q93" s="6"/>
      <c r="R93" s="16">
        <f t="shared" si="15"/>
        <v>1</v>
      </c>
      <c r="S93" s="18">
        <v>1</v>
      </c>
      <c r="T93" s="18"/>
      <c r="U93" s="18"/>
      <c r="V93" s="18"/>
      <c r="W93" s="18"/>
      <c r="X93" s="7">
        <f t="shared" si="16"/>
        <v>1</v>
      </c>
      <c r="Y93" s="7">
        <f>SUM(X$3:X93)</f>
        <v>121</v>
      </c>
      <c r="Z93" s="19">
        <f t="shared" si="17"/>
        <v>71</v>
      </c>
      <c r="AA93" s="19">
        <f>COUNTIF(Z$3:Z93,Z93)</f>
        <v>1</v>
      </c>
      <c r="AB93" s="7" t="str">
        <f t="shared" ca="1" si="18"/>
        <v>91320=5</v>
      </c>
      <c r="AC93" s="7" t="str">
        <f t="shared" ca="1" si="19"/>
        <v>100003=300</v>
      </c>
      <c r="AD93" s="19">
        <f t="shared" ca="1" si="20"/>
        <v>203071</v>
      </c>
      <c r="AE93" s="19">
        <f t="shared" ca="1" si="21"/>
        <v>203</v>
      </c>
      <c r="AF93" s="7">
        <f t="shared" ca="1" si="22"/>
        <v>7</v>
      </c>
      <c r="AG93" s="7" t="str">
        <f t="shared" ca="1" si="23"/>
        <v>{91320=5}</v>
      </c>
      <c r="AH93" s="7">
        <f t="shared" ca="1" si="13"/>
        <v>7000</v>
      </c>
      <c r="AI93" s="7" t="str">
        <f t="shared" ca="1" si="24"/>
        <v>{100003=300}</v>
      </c>
      <c r="AJ93" s="7">
        <f t="shared" ca="1" si="25"/>
        <v>0</v>
      </c>
      <c r="AK93" s="13" t="str">
        <f t="shared" ca="1" si="14"/>
        <v>3-1002-7-91320=5|100003=300|70%</v>
      </c>
    </row>
    <row r="94" spans="1:37" x14ac:dyDescent="0.15">
      <c r="A94" s="24">
        <f t="array" aca="1" ref="A94" ca="1">OFFSET(SHOP配置!$J$1,MATCH(SHOP商品!B94&amp;SHOP商品!C94,SHOP配置!$B$2:$B$395&amp;SHOP配置!$K$2:$K$395,0),)</f>
        <v>301</v>
      </c>
      <c r="B94" s="24">
        <v>3</v>
      </c>
      <c r="C94" s="24">
        <v>1</v>
      </c>
      <c r="D94" s="24">
        <v>2</v>
      </c>
      <c r="E94" s="18" t="str">
        <f ca="1">C94 &amp; "-" &amp; OFFSET(参数!$B$1,MATCH($B94,参数!A:A,0)-1,) &amp; "-" &amp; D94</f>
        <v>1-1003-2</v>
      </c>
      <c r="F94" s="18"/>
      <c r="G94" s="24" t="s">
        <v>147</v>
      </c>
      <c r="H94" s="24"/>
      <c r="I94" s="24"/>
      <c r="J94" s="24"/>
      <c r="K94" s="24"/>
      <c r="L94" s="24" t="s">
        <v>146</v>
      </c>
      <c r="M94" s="24"/>
      <c r="N94" s="24"/>
      <c r="O94" s="24"/>
      <c r="P94" s="24"/>
      <c r="Q94" s="6"/>
      <c r="R94" s="16">
        <f t="shared" si="15"/>
        <v>1</v>
      </c>
      <c r="S94" s="18">
        <v>1</v>
      </c>
      <c r="T94" s="18"/>
      <c r="U94" s="18"/>
      <c r="V94" s="18"/>
      <c r="W94" s="18"/>
      <c r="X94" s="7">
        <f t="shared" si="16"/>
        <v>1</v>
      </c>
      <c r="Y94" s="7">
        <f>SUM(X$3:X94)</f>
        <v>122</v>
      </c>
      <c r="Z94" s="19">
        <f t="shared" si="17"/>
        <v>71</v>
      </c>
      <c r="AA94" s="19">
        <f>COUNTIF(Z$3:Z94,Z94)</f>
        <v>2</v>
      </c>
      <c r="AB94" s="7" t="str">
        <f t="shared" ca="1" si="18"/>
        <v>91520=5</v>
      </c>
      <c r="AC94" s="7" t="str">
        <f t="shared" ca="1" si="19"/>
        <v>100003=350</v>
      </c>
      <c r="AD94" s="19">
        <f t="shared" ca="1" si="20"/>
        <v>203072</v>
      </c>
      <c r="AE94" s="19">
        <f t="shared" ca="1" si="21"/>
        <v>203</v>
      </c>
      <c r="AF94" s="7">
        <f t="shared" ca="1" si="22"/>
        <v>7</v>
      </c>
      <c r="AG94" s="7" t="str">
        <f t="shared" ca="1" si="23"/>
        <v>{91520=5}</v>
      </c>
      <c r="AH94" s="7">
        <f t="shared" ca="1" si="13"/>
        <v>3000</v>
      </c>
      <c r="AI94" s="7" t="str">
        <f t="shared" ca="1" si="24"/>
        <v>{100003=350}</v>
      </c>
      <c r="AJ94" s="7">
        <f t="shared" ca="1" si="25"/>
        <v>0</v>
      </c>
      <c r="AK94" s="13" t="str">
        <f t="shared" ca="1" si="14"/>
        <v>3-1002-7-91520=5|100003=350|30%</v>
      </c>
    </row>
    <row r="95" spans="1:37" x14ac:dyDescent="0.15">
      <c r="A95" s="24">
        <f t="array" aca="1" ref="A95" ca="1">OFFSET(SHOP配置!$J$1,MATCH(SHOP商品!B95&amp;SHOP商品!C95,SHOP配置!$B$2:$B$395&amp;SHOP配置!$K$2:$K$395,0),)</f>
        <v>301</v>
      </c>
      <c r="B95" s="24">
        <v>3</v>
      </c>
      <c r="C95" s="24">
        <v>1</v>
      </c>
      <c r="D95" s="24">
        <v>3</v>
      </c>
      <c r="E95" s="18" t="str">
        <f ca="1">C95 &amp; "-" &amp; OFFSET(参数!$B$1,MATCH($B95,参数!A:A,0)-1,) &amp; "-" &amp; D95</f>
        <v>1-1003-3</v>
      </c>
      <c r="F95" s="18"/>
      <c r="G95" s="24" t="s">
        <v>114</v>
      </c>
      <c r="H95" s="24"/>
      <c r="I95" s="24"/>
      <c r="J95" s="24"/>
      <c r="K95" s="24"/>
      <c r="L95" s="24" t="s">
        <v>148</v>
      </c>
      <c r="M95" s="24"/>
      <c r="N95" s="24"/>
      <c r="O95" s="24"/>
      <c r="P95" s="24"/>
      <c r="Q95" s="6"/>
      <c r="R95" s="16">
        <f t="shared" si="15"/>
        <v>1</v>
      </c>
      <c r="S95" s="18">
        <v>1</v>
      </c>
      <c r="T95" s="18"/>
      <c r="U95" s="18"/>
      <c r="V95" s="18"/>
      <c r="W95" s="18"/>
      <c r="X95" s="7">
        <f t="shared" si="16"/>
        <v>1</v>
      </c>
      <c r="Y95" s="7">
        <f>SUM(X$3:X95)</f>
        <v>123</v>
      </c>
      <c r="Z95" s="19">
        <f t="shared" si="17"/>
        <v>72</v>
      </c>
      <c r="AA95" s="19">
        <f>COUNTIF(Z$3:Z95,Z95)</f>
        <v>1</v>
      </c>
      <c r="AB95" s="7" t="str">
        <f t="shared" ca="1" si="18"/>
        <v>91330=5</v>
      </c>
      <c r="AC95" s="7" t="str">
        <f t="shared" ca="1" si="19"/>
        <v>100003=300</v>
      </c>
      <c r="AD95" s="19">
        <f t="shared" ca="1" si="20"/>
        <v>203081</v>
      </c>
      <c r="AE95" s="19">
        <f t="shared" ca="1" si="21"/>
        <v>203</v>
      </c>
      <c r="AF95" s="7">
        <f t="shared" ca="1" si="22"/>
        <v>8</v>
      </c>
      <c r="AG95" s="7" t="str">
        <f t="shared" ca="1" si="23"/>
        <v>{91330=5}</v>
      </c>
      <c r="AH95" s="7">
        <f t="shared" ca="1" si="13"/>
        <v>7000</v>
      </c>
      <c r="AI95" s="7" t="str">
        <f t="shared" ca="1" si="24"/>
        <v>{100003=300}</v>
      </c>
      <c r="AJ95" s="7">
        <f t="shared" ca="1" si="25"/>
        <v>0</v>
      </c>
      <c r="AK95" s="13" t="str">
        <f t="shared" ca="1" si="14"/>
        <v>3-1002-8-91330=5|100003=300|70%</v>
      </c>
    </row>
    <row r="96" spans="1:37" x14ac:dyDescent="0.15">
      <c r="A96" s="24">
        <f t="array" aca="1" ref="A96" ca="1">OFFSET(SHOP配置!$J$1,MATCH(SHOP商品!B96&amp;SHOP商品!C96,SHOP配置!$B$2:$B$395&amp;SHOP配置!$K$2:$K$395,0),)</f>
        <v>301</v>
      </c>
      <c r="B96" s="24">
        <v>3</v>
      </c>
      <c r="C96" s="24">
        <v>1</v>
      </c>
      <c r="D96" s="24">
        <v>4</v>
      </c>
      <c r="E96" s="18" t="str">
        <f ca="1">C96 &amp; "-" &amp; OFFSET(参数!$B$1,MATCH($B96,参数!A:A,0)-1,) &amp; "-" &amp; D96</f>
        <v>1-1003-4</v>
      </c>
      <c r="F96" s="18"/>
      <c r="G96" s="24" t="s">
        <v>116</v>
      </c>
      <c r="H96" s="24"/>
      <c r="I96" s="24"/>
      <c r="J96" s="24"/>
      <c r="K96" s="24"/>
      <c r="L96" s="24" t="s">
        <v>149</v>
      </c>
      <c r="M96" s="24"/>
      <c r="N96" s="24"/>
      <c r="O96" s="24"/>
      <c r="P96" s="24"/>
      <c r="Q96" s="6"/>
      <c r="R96" s="16">
        <f t="shared" si="15"/>
        <v>1</v>
      </c>
      <c r="S96" s="18">
        <v>1</v>
      </c>
      <c r="T96" s="18"/>
      <c r="U96" s="18"/>
      <c r="V96" s="18"/>
      <c r="W96" s="18"/>
      <c r="X96" s="7">
        <f t="shared" si="16"/>
        <v>1</v>
      </c>
      <c r="Y96" s="7">
        <f>SUM(X$3:X96)</f>
        <v>124</v>
      </c>
      <c r="Z96" s="19">
        <f t="shared" si="17"/>
        <v>72</v>
      </c>
      <c r="AA96" s="19">
        <f>COUNTIF(Z$3:Z96,Z96)</f>
        <v>2</v>
      </c>
      <c r="AB96" s="7" t="str">
        <f t="shared" ca="1" si="18"/>
        <v>91530=5</v>
      </c>
      <c r="AC96" s="7" t="str">
        <f t="shared" ca="1" si="19"/>
        <v>100003=350</v>
      </c>
      <c r="AD96" s="19">
        <f t="shared" ca="1" si="20"/>
        <v>203082</v>
      </c>
      <c r="AE96" s="19">
        <f t="shared" ca="1" si="21"/>
        <v>203</v>
      </c>
      <c r="AF96" s="7">
        <f t="shared" ca="1" si="22"/>
        <v>8</v>
      </c>
      <c r="AG96" s="7" t="str">
        <f t="shared" ca="1" si="23"/>
        <v>{91530=5}</v>
      </c>
      <c r="AH96" s="7">
        <f t="shared" ca="1" si="13"/>
        <v>3000</v>
      </c>
      <c r="AI96" s="7" t="str">
        <f t="shared" ca="1" si="24"/>
        <v>{100003=350}</v>
      </c>
      <c r="AJ96" s="7">
        <f t="shared" ca="1" si="25"/>
        <v>0</v>
      </c>
      <c r="AK96" s="13" t="str">
        <f t="shared" ca="1" si="14"/>
        <v>3-1002-8-91530=5|100003=350|30%</v>
      </c>
    </row>
    <row r="97" spans="1:37" x14ac:dyDescent="0.15">
      <c r="A97" s="24">
        <f t="array" aca="1" ref="A97" ca="1">OFFSET(SHOP配置!$J$1,MATCH(SHOP商品!B97&amp;SHOP商品!C97,SHOP配置!$B$2:$B$395&amp;SHOP配置!$K$2:$K$395,0),)</f>
        <v>301</v>
      </c>
      <c r="B97" s="24">
        <v>3</v>
      </c>
      <c r="C97" s="24">
        <v>1</v>
      </c>
      <c r="D97" s="24">
        <v>5</v>
      </c>
      <c r="E97" s="18" t="str">
        <f ca="1">C97 &amp; "-" &amp; OFFSET(参数!$B$1,MATCH($B97,参数!A:A,0)-1,) &amp; "-" &amp; D97</f>
        <v>1-1003-5</v>
      </c>
      <c r="F97" s="18"/>
      <c r="G97" s="24" t="s">
        <v>118</v>
      </c>
      <c r="H97" s="24"/>
      <c r="I97" s="24"/>
      <c r="J97" s="24"/>
      <c r="K97" s="24"/>
      <c r="L97" s="24" t="s">
        <v>149</v>
      </c>
      <c r="M97" s="24"/>
      <c r="N97" s="24"/>
      <c r="O97" s="24"/>
      <c r="P97" s="24"/>
      <c r="Q97" s="6"/>
      <c r="R97" s="16">
        <f t="shared" si="15"/>
        <v>1</v>
      </c>
      <c r="S97" s="18">
        <v>1</v>
      </c>
      <c r="T97" s="18"/>
      <c r="U97" s="18"/>
      <c r="V97" s="18"/>
      <c r="W97" s="18"/>
      <c r="X97" s="7">
        <f t="shared" si="16"/>
        <v>1</v>
      </c>
      <c r="Y97" s="7">
        <f>SUM(X$3:X97)</f>
        <v>125</v>
      </c>
      <c r="Z97" s="19">
        <f t="shared" si="17"/>
        <v>73</v>
      </c>
      <c r="AA97" s="19">
        <f>COUNTIF(Z$3:Z97,Z97)</f>
        <v>1</v>
      </c>
      <c r="AB97" s="7" t="str">
        <f t="shared" ca="1" si="18"/>
        <v>91340=5</v>
      </c>
      <c r="AC97" s="7" t="str">
        <f t="shared" ca="1" si="19"/>
        <v>100003=300</v>
      </c>
      <c r="AD97" s="19">
        <f t="shared" ca="1" si="20"/>
        <v>203091</v>
      </c>
      <c r="AE97" s="19">
        <f t="shared" ca="1" si="21"/>
        <v>203</v>
      </c>
      <c r="AF97" s="7">
        <f t="shared" ca="1" si="22"/>
        <v>9</v>
      </c>
      <c r="AG97" s="7" t="str">
        <f t="shared" ca="1" si="23"/>
        <v>{91340=5}</v>
      </c>
      <c r="AH97" s="7">
        <f t="shared" ca="1" si="13"/>
        <v>7000</v>
      </c>
      <c r="AI97" s="7" t="str">
        <f t="shared" ca="1" si="24"/>
        <v>{100003=300}</v>
      </c>
      <c r="AJ97" s="7">
        <f t="shared" ca="1" si="25"/>
        <v>0</v>
      </c>
      <c r="AK97" s="13" t="str">
        <f t="shared" ca="1" si="14"/>
        <v>3-1002-9-91340=5|100003=300|70%</v>
      </c>
    </row>
    <row r="98" spans="1:37" x14ac:dyDescent="0.15">
      <c r="A98" s="24">
        <f t="array" aca="1" ref="A98" ca="1">OFFSET(SHOP配置!$J$1,MATCH(SHOP商品!B98&amp;SHOP商品!C98,SHOP配置!$B$2:$B$395&amp;SHOP配置!$K$2:$K$395,0),)</f>
        <v>301</v>
      </c>
      <c r="B98" s="24">
        <v>3</v>
      </c>
      <c r="C98" s="24">
        <v>1</v>
      </c>
      <c r="D98" s="24">
        <v>6</v>
      </c>
      <c r="E98" s="18" t="str">
        <f ca="1">C98 &amp; "-" &amp; OFFSET(参数!$B$1,MATCH($B98,参数!A:A,0)-1,) &amp; "-" &amp; D98</f>
        <v>1-1003-6</v>
      </c>
      <c r="F98" s="18"/>
      <c r="G98" s="24" t="s">
        <v>119</v>
      </c>
      <c r="H98" s="24"/>
      <c r="I98" s="24"/>
      <c r="J98" s="24"/>
      <c r="K98" s="24"/>
      <c r="L98" s="24" t="s">
        <v>149</v>
      </c>
      <c r="M98" s="24"/>
      <c r="N98" s="24"/>
      <c r="O98" s="24"/>
      <c r="P98" s="24"/>
      <c r="Q98" s="6"/>
      <c r="R98" s="16">
        <f t="shared" si="15"/>
        <v>1</v>
      </c>
      <c r="S98" s="18">
        <v>1</v>
      </c>
      <c r="T98" s="18"/>
      <c r="U98" s="18"/>
      <c r="V98" s="18"/>
      <c r="W98" s="18"/>
      <c r="X98" s="7">
        <f t="shared" si="16"/>
        <v>1</v>
      </c>
      <c r="Y98" s="7">
        <f>SUM(X$3:X98)</f>
        <v>126</v>
      </c>
      <c r="Z98" s="19">
        <f t="shared" si="17"/>
        <v>73</v>
      </c>
      <c r="AA98" s="19">
        <f>COUNTIF(Z$3:Z98,Z98)</f>
        <v>2</v>
      </c>
      <c r="AB98" s="7" t="str">
        <f t="shared" ca="1" si="18"/>
        <v>91540=5</v>
      </c>
      <c r="AC98" s="7" t="str">
        <f t="shared" ca="1" si="19"/>
        <v>100003=350</v>
      </c>
      <c r="AD98" s="19">
        <f t="shared" ca="1" si="20"/>
        <v>203092</v>
      </c>
      <c r="AE98" s="19">
        <f t="shared" ca="1" si="21"/>
        <v>203</v>
      </c>
      <c r="AF98" s="7">
        <f t="shared" ca="1" si="22"/>
        <v>9</v>
      </c>
      <c r="AG98" s="7" t="str">
        <f t="shared" ca="1" si="23"/>
        <v>{91540=5}</v>
      </c>
      <c r="AH98" s="7">
        <f t="shared" ca="1" si="13"/>
        <v>3000</v>
      </c>
      <c r="AI98" s="7" t="str">
        <f t="shared" ca="1" si="24"/>
        <v>{100003=350}</v>
      </c>
      <c r="AJ98" s="7">
        <f t="shared" ca="1" si="25"/>
        <v>0</v>
      </c>
      <c r="AK98" s="13" t="str">
        <f t="shared" ca="1" si="14"/>
        <v>3-1002-9-91540=5|100003=350|30%</v>
      </c>
    </row>
    <row r="99" spans="1:37" x14ac:dyDescent="0.15">
      <c r="A99" s="24">
        <f t="array" aca="1" ref="A99" ca="1">OFFSET(SHOP配置!$J$1,MATCH(SHOP商品!B99&amp;SHOP商品!C99,SHOP配置!$B$2:$B$395&amp;SHOP配置!$K$2:$K$395,0),)</f>
        <v>301</v>
      </c>
      <c r="B99" s="24">
        <v>3</v>
      </c>
      <c r="C99" s="24">
        <v>1</v>
      </c>
      <c r="D99" s="24">
        <v>7</v>
      </c>
      <c r="E99" s="18" t="str">
        <f ca="1">C99 &amp; "-" &amp; OFFSET(参数!$B$1,MATCH($B99,参数!A:A,0)-1,) &amp; "-" &amp; D99</f>
        <v>1-1003-7</v>
      </c>
      <c r="F99" s="18"/>
      <c r="G99" s="24" t="s">
        <v>120</v>
      </c>
      <c r="H99" s="24" t="s">
        <v>121</v>
      </c>
      <c r="I99" s="24"/>
      <c r="J99" s="24"/>
      <c r="K99" s="24"/>
      <c r="L99" s="24" t="s">
        <v>150</v>
      </c>
      <c r="M99" s="24" t="s">
        <v>151</v>
      </c>
      <c r="N99" s="24"/>
      <c r="O99" s="24"/>
      <c r="P99" s="24"/>
      <c r="Q99" s="6"/>
      <c r="R99" s="16">
        <f t="shared" si="15"/>
        <v>1</v>
      </c>
      <c r="S99" s="18">
        <v>0.7</v>
      </c>
      <c r="T99" s="18">
        <v>0.3</v>
      </c>
      <c r="U99" s="18"/>
      <c r="V99" s="18"/>
      <c r="W99" s="18"/>
      <c r="X99" s="7">
        <f t="shared" si="16"/>
        <v>2</v>
      </c>
      <c r="Y99" s="7">
        <f>SUM(X$3:X99)</f>
        <v>128</v>
      </c>
      <c r="Z99" s="19">
        <f t="shared" si="17"/>
        <v>74</v>
      </c>
      <c r="AA99" s="19">
        <f>COUNTIF(Z$3:Z99,Z99)</f>
        <v>1</v>
      </c>
      <c r="AB99" s="7" t="str">
        <f t="shared" ca="1" si="18"/>
        <v>11016=2</v>
      </c>
      <c r="AC99" s="7" t="str">
        <f t="shared" ca="1" si="19"/>
        <v>100003=1200</v>
      </c>
      <c r="AD99" s="19">
        <f t="shared" ca="1" si="20"/>
        <v>204011</v>
      </c>
      <c r="AE99" s="19">
        <f t="shared" ca="1" si="21"/>
        <v>204</v>
      </c>
      <c r="AF99" s="7">
        <f t="shared" ca="1" si="22"/>
        <v>1</v>
      </c>
      <c r="AG99" s="7" t="str">
        <f t="shared" ca="1" si="23"/>
        <v>{11016=2}</v>
      </c>
      <c r="AH99" s="7">
        <f t="shared" ca="1" si="13"/>
        <v>10000</v>
      </c>
      <c r="AI99" s="7" t="str">
        <f t="shared" ca="1" si="24"/>
        <v>{100003=1200}</v>
      </c>
      <c r="AJ99" s="7">
        <f t="shared" ca="1" si="25"/>
        <v>0</v>
      </c>
      <c r="AK99" s="13" t="str">
        <f t="shared" ca="1" si="14"/>
        <v>4-1002-1-11016=2|100003=1200|100%</v>
      </c>
    </row>
    <row r="100" spans="1:37" x14ac:dyDescent="0.15">
      <c r="A100" s="24">
        <f t="array" aca="1" ref="A100" ca="1">OFFSET(SHOP配置!$J$1,MATCH(SHOP商品!B100&amp;SHOP商品!C100,SHOP配置!$B$2:$B$395&amp;SHOP配置!$K$2:$K$395,0),)</f>
        <v>301</v>
      </c>
      <c r="B100" s="24">
        <v>3</v>
      </c>
      <c r="C100" s="24">
        <v>1</v>
      </c>
      <c r="D100" s="24">
        <v>8</v>
      </c>
      <c r="E100" s="18" t="str">
        <f ca="1">C100 &amp; "-" &amp; OFFSET(参数!$B$1,MATCH($B100,参数!A:A,0)-1,) &amp; "-" &amp; D100</f>
        <v>1-1003-8</v>
      </c>
      <c r="F100" s="18"/>
      <c r="G100" s="24" t="s">
        <v>124</v>
      </c>
      <c r="H100" s="24" t="s">
        <v>125</v>
      </c>
      <c r="I100" s="24"/>
      <c r="J100" s="24"/>
      <c r="K100" s="24"/>
      <c r="L100" s="24" t="s">
        <v>150</v>
      </c>
      <c r="M100" s="24" t="s">
        <v>151</v>
      </c>
      <c r="N100" s="24"/>
      <c r="O100" s="24"/>
      <c r="P100" s="24"/>
      <c r="Q100" s="6"/>
      <c r="R100" s="16">
        <f t="shared" si="15"/>
        <v>1</v>
      </c>
      <c r="S100" s="18">
        <v>0.7</v>
      </c>
      <c r="T100" s="18">
        <v>0.3</v>
      </c>
      <c r="U100" s="18"/>
      <c r="V100" s="18"/>
      <c r="W100" s="18"/>
      <c r="X100" s="7">
        <f t="shared" si="16"/>
        <v>2</v>
      </c>
      <c r="Y100" s="7">
        <f>SUM(X$3:X100)</f>
        <v>130</v>
      </c>
      <c r="Z100" s="19">
        <f t="shared" si="17"/>
        <v>75</v>
      </c>
      <c r="AA100" s="19">
        <f>COUNTIF(Z$3:Z100,Z100)</f>
        <v>1</v>
      </c>
      <c r="AB100" s="7" t="str">
        <f t="shared" ca="1" si="18"/>
        <v>11011=2</v>
      </c>
      <c r="AC100" s="7" t="str">
        <f t="shared" ca="1" si="19"/>
        <v>100003=1200</v>
      </c>
      <c r="AD100" s="19">
        <f t="shared" ca="1" si="20"/>
        <v>204021</v>
      </c>
      <c r="AE100" s="19">
        <f t="shared" ca="1" si="21"/>
        <v>204</v>
      </c>
      <c r="AF100" s="7">
        <f t="shared" ca="1" si="22"/>
        <v>2</v>
      </c>
      <c r="AG100" s="7" t="str">
        <f t="shared" ca="1" si="23"/>
        <v>{11011=2}</v>
      </c>
      <c r="AH100" s="7">
        <f t="shared" ca="1" si="13"/>
        <v>10000</v>
      </c>
      <c r="AI100" s="7" t="str">
        <f t="shared" ca="1" si="24"/>
        <v>{100003=1200}</v>
      </c>
      <c r="AJ100" s="7">
        <f t="shared" ca="1" si="25"/>
        <v>0</v>
      </c>
      <c r="AK100" s="13" t="str">
        <f t="shared" ca="1" si="14"/>
        <v>4-1002-2-11011=2|100003=1200|100%</v>
      </c>
    </row>
    <row r="101" spans="1:37" x14ac:dyDescent="0.15">
      <c r="A101" s="24">
        <f t="array" aca="1" ref="A101" ca="1">OFFSET(SHOP配置!$J$1,MATCH(SHOP商品!B101&amp;SHOP商品!C101,SHOP配置!$B$2:$B$395&amp;SHOP配置!$K$2:$K$395,0),)</f>
        <v>301</v>
      </c>
      <c r="B101" s="24">
        <v>3</v>
      </c>
      <c r="C101" s="24">
        <v>1</v>
      </c>
      <c r="D101" s="24">
        <v>9</v>
      </c>
      <c r="E101" s="18" t="str">
        <f ca="1">C101 &amp; "-" &amp; OFFSET(参数!$B$1,MATCH($B101,参数!A:A,0)-1,) &amp; "-" &amp; D101</f>
        <v>1-1003-9</v>
      </c>
      <c r="F101" s="18"/>
      <c r="G101" s="24" t="s">
        <v>126</v>
      </c>
      <c r="H101" s="24" t="s">
        <v>127</v>
      </c>
      <c r="I101" s="24"/>
      <c r="J101" s="24"/>
      <c r="K101" s="24"/>
      <c r="L101" s="24" t="s">
        <v>150</v>
      </c>
      <c r="M101" s="24" t="s">
        <v>151</v>
      </c>
      <c r="N101" s="24"/>
      <c r="O101" s="24"/>
      <c r="P101" s="24"/>
      <c r="Q101" s="6"/>
      <c r="R101" s="16">
        <f t="shared" si="15"/>
        <v>1</v>
      </c>
      <c r="S101" s="18">
        <v>0.7</v>
      </c>
      <c r="T101" s="18">
        <v>0.3</v>
      </c>
      <c r="U101" s="18"/>
      <c r="V101" s="18"/>
      <c r="W101" s="18"/>
      <c r="X101" s="7">
        <f t="shared" si="16"/>
        <v>2</v>
      </c>
      <c r="Y101" s="7">
        <f>SUM(X$3:X101)</f>
        <v>132</v>
      </c>
      <c r="Z101" s="19">
        <f t="shared" si="17"/>
        <v>76</v>
      </c>
      <c r="AA101" s="19">
        <f>COUNTIF(Z$3:Z101,Z101)</f>
        <v>1</v>
      </c>
      <c r="AB101" s="7" t="str">
        <f t="shared" ca="1" si="18"/>
        <v>81110=5</v>
      </c>
      <c r="AC101" s="7" t="str">
        <f t="shared" ca="1" si="19"/>
        <v>100003=200</v>
      </c>
      <c r="AD101" s="19">
        <f t="shared" ca="1" si="20"/>
        <v>204031</v>
      </c>
      <c r="AE101" s="19">
        <f t="shared" ca="1" si="21"/>
        <v>204</v>
      </c>
      <c r="AF101" s="7">
        <f t="shared" ca="1" si="22"/>
        <v>3</v>
      </c>
      <c r="AG101" s="7" t="str">
        <f t="shared" ca="1" si="23"/>
        <v>{81110=5}</v>
      </c>
      <c r="AH101" s="7">
        <f t="shared" ca="1" si="13"/>
        <v>10000</v>
      </c>
      <c r="AI101" s="7" t="str">
        <f t="shared" ca="1" si="24"/>
        <v>{100003=200}</v>
      </c>
      <c r="AJ101" s="7">
        <f t="shared" ca="1" si="25"/>
        <v>0</v>
      </c>
      <c r="AK101" s="13" t="str">
        <f t="shared" ca="1" si="14"/>
        <v>4-1002-3-81110=5|100003=200|100%</v>
      </c>
    </row>
    <row r="102" spans="1:37" x14ac:dyDescent="0.15">
      <c r="A102" s="24">
        <f t="array" aca="1" ref="A102" ca="1">OFFSET(SHOP配置!$J$1,MATCH(SHOP商品!B102&amp;SHOP商品!C102,SHOP配置!$B$2:$B$395&amp;SHOP配置!$K$2:$K$395,0),)</f>
        <v>302</v>
      </c>
      <c r="B102" s="24">
        <v>3</v>
      </c>
      <c r="C102" s="24">
        <v>2</v>
      </c>
      <c r="D102" s="24">
        <v>1</v>
      </c>
      <c r="E102" s="18" t="str">
        <f ca="1">C102 &amp; "-" &amp; OFFSET(参数!$B$1,MATCH($B102,参数!A:A,0)-1,) &amp; "-" &amp; D102</f>
        <v>2-1003-1</v>
      </c>
      <c r="F102" s="18"/>
      <c r="G102" s="24" t="s">
        <v>145</v>
      </c>
      <c r="H102" s="24"/>
      <c r="I102" s="24"/>
      <c r="J102" s="24"/>
      <c r="K102" s="24"/>
      <c r="L102" s="24" t="s">
        <v>146</v>
      </c>
      <c r="M102" s="24"/>
      <c r="N102" s="24"/>
      <c r="O102" s="24"/>
      <c r="P102" s="24"/>
      <c r="Q102" s="6"/>
      <c r="R102" s="16">
        <f t="shared" si="15"/>
        <v>1</v>
      </c>
      <c r="S102" s="18">
        <v>1</v>
      </c>
      <c r="T102" s="18"/>
      <c r="U102" s="18"/>
      <c r="V102" s="18"/>
      <c r="W102" s="18"/>
      <c r="X102" s="7">
        <f t="shared" si="16"/>
        <v>1</v>
      </c>
      <c r="Y102" s="7">
        <f>SUM(X$3:X102)</f>
        <v>133</v>
      </c>
      <c r="Z102" s="19">
        <f t="shared" si="17"/>
        <v>77</v>
      </c>
      <c r="AA102" s="19">
        <f>COUNTIF(Z$3:Z102,Z102)</f>
        <v>1</v>
      </c>
      <c r="AB102" s="7" t="str">
        <f t="shared" ca="1" si="18"/>
        <v>91520=5</v>
      </c>
      <c r="AC102" s="7" t="str">
        <f t="shared" ca="1" si="19"/>
        <v>100003=350</v>
      </c>
      <c r="AD102" s="19">
        <f t="shared" ca="1" si="20"/>
        <v>204041</v>
      </c>
      <c r="AE102" s="19">
        <f t="shared" ca="1" si="21"/>
        <v>204</v>
      </c>
      <c r="AF102" s="7">
        <f t="shared" ca="1" si="22"/>
        <v>4</v>
      </c>
      <c r="AG102" s="7" t="str">
        <f t="shared" ca="1" si="23"/>
        <v>{91520=5}</v>
      </c>
      <c r="AH102" s="7">
        <f t="shared" ca="1" si="13"/>
        <v>10000</v>
      </c>
      <c r="AI102" s="7" t="str">
        <f t="shared" ca="1" si="24"/>
        <v>{100003=350}</v>
      </c>
      <c r="AJ102" s="7">
        <f t="shared" ca="1" si="25"/>
        <v>0</v>
      </c>
      <c r="AK102" s="13" t="str">
        <f t="shared" ca="1" si="14"/>
        <v>4-1002-4-91520=5|100003=350|100%</v>
      </c>
    </row>
    <row r="103" spans="1:37" x14ac:dyDescent="0.15">
      <c r="A103" s="24">
        <f t="array" aca="1" ref="A103" ca="1">OFFSET(SHOP配置!$J$1,MATCH(SHOP商品!B103&amp;SHOP商品!C103,SHOP配置!$B$2:$B$395&amp;SHOP配置!$K$2:$K$395,0),)</f>
        <v>302</v>
      </c>
      <c r="B103" s="24">
        <v>3</v>
      </c>
      <c r="C103" s="24">
        <v>2</v>
      </c>
      <c r="D103" s="24">
        <v>2</v>
      </c>
      <c r="E103" s="18" t="str">
        <f ca="1">C103 &amp; "-" &amp; OFFSET(参数!$B$1,MATCH($B103,参数!A:A,0)-1,) &amp; "-" &amp; D103</f>
        <v>2-1003-2</v>
      </c>
      <c r="F103" s="18"/>
      <c r="G103" s="24" t="s">
        <v>147</v>
      </c>
      <c r="H103" s="24"/>
      <c r="I103" s="24"/>
      <c r="J103" s="24"/>
      <c r="K103" s="24"/>
      <c r="L103" s="24" t="s">
        <v>146</v>
      </c>
      <c r="M103" s="24"/>
      <c r="N103" s="24"/>
      <c r="O103" s="24"/>
      <c r="P103" s="24"/>
      <c r="Q103" s="6"/>
      <c r="R103" s="16">
        <f t="shared" si="15"/>
        <v>1</v>
      </c>
      <c r="S103" s="18">
        <v>1</v>
      </c>
      <c r="T103" s="18"/>
      <c r="U103" s="18"/>
      <c r="V103" s="18"/>
      <c r="W103" s="18"/>
      <c r="X103" s="7">
        <f t="shared" si="16"/>
        <v>1</v>
      </c>
      <c r="Y103" s="7">
        <f>SUM(X$3:X103)</f>
        <v>134</v>
      </c>
      <c r="Z103" s="19">
        <f t="shared" si="17"/>
        <v>78</v>
      </c>
      <c r="AA103" s="19">
        <f>COUNTIF(Z$3:Z103,Z103)</f>
        <v>1</v>
      </c>
      <c r="AB103" s="7" t="str">
        <f t="shared" ca="1" si="18"/>
        <v>91530=5</v>
      </c>
      <c r="AC103" s="7" t="str">
        <f t="shared" ca="1" si="19"/>
        <v>100003=350</v>
      </c>
      <c r="AD103" s="19">
        <f t="shared" ca="1" si="20"/>
        <v>204051</v>
      </c>
      <c r="AE103" s="19">
        <f t="shared" ca="1" si="21"/>
        <v>204</v>
      </c>
      <c r="AF103" s="7">
        <f t="shared" ca="1" si="22"/>
        <v>5</v>
      </c>
      <c r="AG103" s="7" t="str">
        <f t="shared" ca="1" si="23"/>
        <v>{91530=5}</v>
      </c>
      <c r="AH103" s="7">
        <f t="shared" ca="1" si="13"/>
        <v>10000</v>
      </c>
      <c r="AI103" s="7" t="str">
        <f t="shared" ca="1" si="24"/>
        <v>{100003=350}</v>
      </c>
      <c r="AJ103" s="7">
        <f t="shared" ca="1" si="25"/>
        <v>0</v>
      </c>
      <c r="AK103" s="13" t="str">
        <f t="shared" ca="1" si="14"/>
        <v>4-1002-5-91530=5|100003=350|100%</v>
      </c>
    </row>
    <row r="104" spans="1:37" x14ac:dyDescent="0.15">
      <c r="A104" s="24">
        <f t="array" aca="1" ref="A104" ca="1">OFFSET(SHOP配置!$J$1,MATCH(SHOP商品!B104&amp;SHOP商品!C104,SHOP配置!$B$2:$B$395&amp;SHOP配置!$K$2:$K$395,0),)</f>
        <v>302</v>
      </c>
      <c r="B104" s="24">
        <v>3</v>
      </c>
      <c r="C104" s="24">
        <v>2</v>
      </c>
      <c r="D104" s="24">
        <v>3</v>
      </c>
      <c r="E104" s="18" t="str">
        <f ca="1">C104 &amp; "-" &amp; OFFSET(参数!$B$1,MATCH($B104,参数!A:A,0)-1,) &amp; "-" &amp; D104</f>
        <v>2-1003-3</v>
      </c>
      <c r="F104" s="18"/>
      <c r="G104" s="24" t="s">
        <v>114</v>
      </c>
      <c r="H104" s="24"/>
      <c r="I104" s="24"/>
      <c r="J104" s="24"/>
      <c r="K104" s="24"/>
      <c r="L104" s="24" t="s">
        <v>148</v>
      </c>
      <c r="M104" s="24"/>
      <c r="N104" s="24"/>
      <c r="O104" s="24"/>
      <c r="P104" s="24"/>
      <c r="Q104" s="6"/>
      <c r="R104" s="16">
        <f t="shared" si="15"/>
        <v>1</v>
      </c>
      <c r="S104" s="18">
        <v>1</v>
      </c>
      <c r="T104" s="18"/>
      <c r="U104" s="18"/>
      <c r="V104" s="18"/>
      <c r="W104" s="18"/>
      <c r="X104" s="7">
        <f t="shared" si="16"/>
        <v>1</v>
      </c>
      <c r="Y104" s="7">
        <f>SUM(X$3:X104)</f>
        <v>135</v>
      </c>
      <c r="Z104" s="19">
        <f t="shared" si="17"/>
        <v>79</v>
      </c>
      <c r="AA104" s="19">
        <f>COUNTIF(Z$3:Z104,Z104)</f>
        <v>1</v>
      </c>
      <c r="AB104" s="7" t="str">
        <f t="shared" ca="1" si="18"/>
        <v>91540=5</v>
      </c>
      <c r="AC104" s="7" t="str">
        <f t="shared" ca="1" si="19"/>
        <v>100003=350</v>
      </c>
      <c r="AD104" s="19">
        <f t="shared" ca="1" si="20"/>
        <v>204061</v>
      </c>
      <c r="AE104" s="19">
        <f t="shared" ca="1" si="21"/>
        <v>204</v>
      </c>
      <c r="AF104" s="7">
        <f t="shared" ca="1" si="22"/>
        <v>6</v>
      </c>
      <c r="AG104" s="7" t="str">
        <f t="shared" ca="1" si="23"/>
        <v>{91540=5}</v>
      </c>
      <c r="AH104" s="7">
        <f t="shared" ca="1" si="13"/>
        <v>10000</v>
      </c>
      <c r="AI104" s="7" t="str">
        <f t="shared" ca="1" si="24"/>
        <v>{100003=350}</v>
      </c>
      <c r="AJ104" s="7">
        <f t="shared" ca="1" si="25"/>
        <v>0</v>
      </c>
      <c r="AK104" s="13" t="str">
        <f t="shared" ca="1" si="14"/>
        <v>4-1002-6-91540=5|100003=350|100%</v>
      </c>
    </row>
    <row r="105" spans="1:37" x14ac:dyDescent="0.15">
      <c r="A105" s="24">
        <f t="array" aca="1" ref="A105" ca="1">OFFSET(SHOP配置!$J$1,MATCH(SHOP商品!B105&amp;SHOP商品!C105,SHOP配置!$B$2:$B$395&amp;SHOP配置!$K$2:$K$395,0),)</f>
        <v>302</v>
      </c>
      <c r="B105" s="24">
        <v>3</v>
      </c>
      <c r="C105" s="24">
        <v>2</v>
      </c>
      <c r="D105" s="24">
        <v>4</v>
      </c>
      <c r="E105" s="18" t="str">
        <f ca="1">C105 &amp; "-" &amp; OFFSET(参数!$B$1,MATCH($B105,参数!A:A,0)-1,) &amp; "-" &amp; D105</f>
        <v>2-1003-4</v>
      </c>
      <c r="F105" s="18"/>
      <c r="G105" s="24" t="s">
        <v>121</v>
      </c>
      <c r="H105" s="24"/>
      <c r="I105" s="24"/>
      <c r="J105" s="24"/>
      <c r="K105" s="24"/>
      <c r="L105" s="24" t="s">
        <v>151</v>
      </c>
      <c r="M105" s="24"/>
      <c r="N105" s="24"/>
      <c r="O105" s="24"/>
      <c r="P105" s="24"/>
      <c r="Q105" s="6"/>
      <c r="R105" s="16">
        <f t="shared" si="15"/>
        <v>1</v>
      </c>
      <c r="S105" s="18">
        <v>1</v>
      </c>
      <c r="T105" s="18"/>
      <c r="U105" s="18"/>
      <c r="V105" s="18"/>
      <c r="W105" s="18"/>
      <c r="X105" s="7">
        <f t="shared" si="16"/>
        <v>1</v>
      </c>
      <c r="Y105" s="7">
        <f>SUM(X$3:X105)</f>
        <v>136</v>
      </c>
      <c r="Z105" s="19">
        <f t="shared" si="17"/>
        <v>80</v>
      </c>
      <c r="AA105" s="19">
        <f>COUNTIF(Z$3:Z105,Z105)</f>
        <v>1</v>
      </c>
      <c r="AB105" s="7" t="str">
        <f t="shared" ca="1" si="18"/>
        <v>91420=5</v>
      </c>
      <c r="AC105" s="7" t="str">
        <f t="shared" ca="1" si="19"/>
        <v>100003=325</v>
      </c>
      <c r="AD105" s="19">
        <f t="shared" ca="1" si="20"/>
        <v>204071</v>
      </c>
      <c r="AE105" s="19">
        <f t="shared" ca="1" si="21"/>
        <v>204</v>
      </c>
      <c r="AF105" s="7">
        <f t="shared" ca="1" si="22"/>
        <v>7</v>
      </c>
      <c r="AG105" s="7" t="str">
        <f t="shared" ca="1" si="23"/>
        <v>{91420=5}</v>
      </c>
      <c r="AH105" s="7">
        <f t="shared" ca="1" si="13"/>
        <v>7000</v>
      </c>
      <c r="AI105" s="7" t="str">
        <f t="shared" ca="1" si="24"/>
        <v>{100003=325}</v>
      </c>
      <c r="AJ105" s="7">
        <f t="shared" ca="1" si="25"/>
        <v>0</v>
      </c>
      <c r="AK105" s="13" t="str">
        <f t="shared" ca="1" si="14"/>
        <v>4-1002-7-91420=5|100003=325|70%</v>
      </c>
    </row>
    <row r="106" spans="1:37" x14ac:dyDescent="0.15">
      <c r="A106" s="24">
        <f t="array" aca="1" ref="A106" ca="1">OFFSET(SHOP配置!$J$1,MATCH(SHOP商品!B106&amp;SHOP商品!C106,SHOP配置!$B$2:$B$395&amp;SHOP配置!$K$2:$K$395,0),)</f>
        <v>302</v>
      </c>
      <c r="B106" s="24">
        <v>3</v>
      </c>
      <c r="C106" s="24">
        <v>2</v>
      </c>
      <c r="D106" s="24">
        <v>5</v>
      </c>
      <c r="E106" s="18" t="str">
        <f ca="1">C106 &amp; "-" &amp; OFFSET(参数!$B$1,MATCH($B106,参数!A:A,0)-1,) &amp; "-" &amp; D106</f>
        <v>2-1003-5</v>
      </c>
      <c r="F106" s="18"/>
      <c r="G106" s="24" t="s">
        <v>125</v>
      </c>
      <c r="H106" s="24"/>
      <c r="I106" s="24"/>
      <c r="J106" s="24"/>
      <c r="K106" s="24"/>
      <c r="L106" s="24" t="s">
        <v>151</v>
      </c>
      <c r="M106" s="24"/>
      <c r="N106" s="24"/>
      <c r="O106" s="24"/>
      <c r="P106" s="24"/>
      <c r="Q106" s="6"/>
      <c r="R106" s="16">
        <f t="shared" si="15"/>
        <v>1</v>
      </c>
      <c r="S106" s="18">
        <v>1</v>
      </c>
      <c r="T106" s="18"/>
      <c r="U106" s="18"/>
      <c r="V106" s="18"/>
      <c r="W106" s="18"/>
      <c r="X106" s="7">
        <f t="shared" si="16"/>
        <v>1</v>
      </c>
      <c r="Y106" s="7">
        <f>SUM(X$3:X106)</f>
        <v>137</v>
      </c>
      <c r="Z106" s="19">
        <f t="shared" si="17"/>
        <v>80</v>
      </c>
      <c r="AA106" s="19">
        <f>COUNTIF(Z$3:Z106,Z106)</f>
        <v>2</v>
      </c>
      <c r="AB106" s="7" t="str">
        <f t="shared" ca="1" si="18"/>
        <v>91620=5</v>
      </c>
      <c r="AC106" s="7" t="str">
        <f t="shared" ca="1" si="19"/>
        <v>100003=375</v>
      </c>
      <c r="AD106" s="19">
        <f t="shared" ca="1" si="20"/>
        <v>204072</v>
      </c>
      <c r="AE106" s="19">
        <f t="shared" ca="1" si="21"/>
        <v>204</v>
      </c>
      <c r="AF106" s="7">
        <f t="shared" ca="1" si="22"/>
        <v>7</v>
      </c>
      <c r="AG106" s="7" t="str">
        <f t="shared" ca="1" si="23"/>
        <v>{91620=5}</v>
      </c>
      <c r="AH106" s="7">
        <f t="shared" ca="1" si="13"/>
        <v>3000</v>
      </c>
      <c r="AI106" s="7" t="str">
        <f t="shared" ca="1" si="24"/>
        <v>{100003=375}</v>
      </c>
      <c r="AJ106" s="7">
        <f t="shared" ca="1" si="25"/>
        <v>0</v>
      </c>
      <c r="AK106" s="13" t="str">
        <f t="shared" ca="1" si="14"/>
        <v>4-1002-7-91620=5|100003=375|30%</v>
      </c>
    </row>
    <row r="107" spans="1:37" x14ac:dyDescent="0.15">
      <c r="A107" s="24">
        <f t="array" aca="1" ref="A107" ca="1">OFFSET(SHOP配置!$J$1,MATCH(SHOP商品!B107&amp;SHOP商品!C107,SHOP配置!$B$2:$B$395&amp;SHOP配置!$K$2:$K$395,0),)</f>
        <v>302</v>
      </c>
      <c r="B107" s="24">
        <v>3</v>
      </c>
      <c r="C107" s="24">
        <v>2</v>
      </c>
      <c r="D107" s="24">
        <v>6</v>
      </c>
      <c r="E107" s="18" t="str">
        <f ca="1">C107 &amp; "-" &amp; OFFSET(参数!$B$1,MATCH($B107,参数!A:A,0)-1,) &amp; "-" &amp; D107</f>
        <v>2-1003-6</v>
      </c>
      <c r="F107" s="18"/>
      <c r="G107" s="24" t="s">
        <v>127</v>
      </c>
      <c r="H107" s="24"/>
      <c r="I107" s="24"/>
      <c r="J107" s="24"/>
      <c r="K107" s="24"/>
      <c r="L107" s="24" t="s">
        <v>151</v>
      </c>
      <c r="M107" s="24"/>
      <c r="N107" s="24"/>
      <c r="O107" s="24"/>
      <c r="P107" s="24"/>
      <c r="Q107" s="6"/>
      <c r="R107" s="16">
        <f t="shared" si="15"/>
        <v>1</v>
      </c>
      <c r="S107" s="18">
        <v>1</v>
      </c>
      <c r="T107" s="18"/>
      <c r="U107" s="18"/>
      <c r="V107" s="18"/>
      <c r="W107" s="18"/>
      <c r="X107" s="7">
        <f t="shared" si="16"/>
        <v>1</v>
      </c>
      <c r="Y107" s="7">
        <f>SUM(X$3:X107)</f>
        <v>138</v>
      </c>
      <c r="Z107" s="19">
        <f t="shared" si="17"/>
        <v>81</v>
      </c>
      <c r="AA107" s="19">
        <f>COUNTIF(Z$3:Z107,Z107)</f>
        <v>1</v>
      </c>
      <c r="AB107" s="7" t="str">
        <f t="shared" ca="1" si="18"/>
        <v>91430=5</v>
      </c>
      <c r="AC107" s="7" t="str">
        <f t="shared" ca="1" si="19"/>
        <v>100003=325</v>
      </c>
      <c r="AD107" s="19">
        <f t="shared" ca="1" si="20"/>
        <v>204081</v>
      </c>
      <c r="AE107" s="19">
        <f t="shared" ca="1" si="21"/>
        <v>204</v>
      </c>
      <c r="AF107" s="7">
        <f t="shared" ca="1" si="22"/>
        <v>8</v>
      </c>
      <c r="AG107" s="7" t="str">
        <f t="shared" ca="1" si="23"/>
        <v>{91430=5}</v>
      </c>
      <c r="AH107" s="7">
        <f t="shared" ca="1" si="13"/>
        <v>7000</v>
      </c>
      <c r="AI107" s="7" t="str">
        <f t="shared" ca="1" si="24"/>
        <v>{100003=325}</v>
      </c>
      <c r="AJ107" s="7">
        <f t="shared" ca="1" si="25"/>
        <v>0</v>
      </c>
      <c r="AK107" s="13" t="str">
        <f t="shared" ca="1" si="14"/>
        <v>4-1002-8-91430=5|100003=325|70%</v>
      </c>
    </row>
    <row r="108" spans="1:37" x14ac:dyDescent="0.15">
      <c r="A108" s="24">
        <f t="array" aca="1" ref="A108" ca="1">OFFSET(SHOP配置!$J$1,MATCH(SHOP商品!B108&amp;SHOP商品!C108,SHOP配置!$B$2:$B$395&amp;SHOP配置!$K$2:$K$395,0),)</f>
        <v>302</v>
      </c>
      <c r="B108" s="24">
        <v>3</v>
      </c>
      <c r="C108" s="24">
        <v>2</v>
      </c>
      <c r="D108" s="24">
        <v>7</v>
      </c>
      <c r="E108" s="18" t="str">
        <f ca="1">C108 &amp; "-" &amp; OFFSET(参数!$B$1,MATCH($B108,参数!A:A,0)-1,) &amp; "-" &amp; D108</f>
        <v>2-1003-7</v>
      </c>
      <c r="F108" s="18"/>
      <c r="G108" s="24" t="s">
        <v>116</v>
      </c>
      <c r="H108" s="24" t="s">
        <v>128</v>
      </c>
      <c r="I108" s="24"/>
      <c r="J108" s="24"/>
      <c r="K108" s="24"/>
      <c r="L108" s="24" t="s">
        <v>149</v>
      </c>
      <c r="M108" s="24" t="s">
        <v>152</v>
      </c>
      <c r="N108" s="24"/>
      <c r="O108" s="24"/>
      <c r="P108" s="24"/>
      <c r="Q108" s="6"/>
      <c r="R108" s="16">
        <f t="shared" si="15"/>
        <v>1</v>
      </c>
      <c r="S108" s="18">
        <v>0.7</v>
      </c>
      <c r="T108" s="18">
        <v>0.3</v>
      </c>
      <c r="U108" s="18"/>
      <c r="V108" s="18"/>
      <c r="W108" s="18"/>
      <c r="X108" s="7">
        <f t="shared" si="16"/>
        <v>2</v>
      </c>
      <c r="Y108" s="7">
        <f>SUM(X$3:X108)</f>
        <v>140</v>
      </c>
      <c r="Z108" s="19">
        <f t="shared" si="17"/>
        <v>81</v>
      </c>
      <c r="AA108" s="19">
        <f>COUNTIF(Z$3:Z108,Z108)</f>
        <v>2</v>
      </c>
      <c r="AB108" s="7" t="str">
        <f t="shared" ca="1" si="18"/>
        <v>91630=5</v>
      </c>
      <c r="AC108" s="7" t="str">
        <f t="shared" ca="1" si="19"/>
        <v>100003=375</v>
      </c>
      <c r="AD108" s="19">
        <f t="shared" ca="1" si="20"/>
        <v>204082</v>
      </c>
      <c r="AE108" s="19">
        <f t="shared" ca="1" si="21"/>
        <v>204</v>
      </c>
      <c r="AF108" s="7">
        <f t="shared" ca="1" si="22"/>
        <v>8</v>
      </c>
      <c r="AG108" s="7" t="str">
        <f t="shared" ca="1" si="23"/>
        <v>{91630=5}</v>
      </c>
      <c r="AH108" s="7">
        <f t="shared" ca="1" si="13"/>
        <v>3000</v>
      </c>
      <c r="AI108" s="7" t="str">
        <f t="shared" ca="1" si="24"/>
        <v>{100003=375}</v>
      </c>
      <c r="AJ108" s="7">
        <f t="shared" ca="1" si="25"/>
        <v>0</v>
      </c>
      <c r="AK108" s="13" t="str">
        <f t="shared" ca="1" si="14"/>
        <v>4-1002-8-91630=5|100003=375|30%</v>
      </c>
    </row>
    <row r="109" spans="1:37" x14ac:dyDescent="0.15">
      <c r="A109" s="24">
        <f t="array" aca="1" ref="A109" ca="1">OFFSET(SHOP配置!$J$1,MATCH(SHOP商品!B109&amp;SHOP商品!C109,SHOP配置!$B$2:$B$395&amp;SHOP配置!$K$2:$K$395,0),)</f>
        <v>302</v>
      </c>
      <c r="B109" s="24">
        <v>3</v>
      </c>
      <c r="C109" s="24">
        <v>2</v>
      </c>
      <c r="D109" s="24">
        <v>8</v>
      </c>
      <c r="E109" s="18" t="str">
        <f ca="1">C109 &amp; "-" &amp; OFFSET(参数!$B$1,MATCH($B109,参数!A:A,0)-1,) &amp; "-" &amp; D109</f>
        <v>2-1003-8</v>
      </c>
      <c r="F109" s="18"/>
      <c r="G109" s="24" t="s">
        <v>118</v>
      </c>
      <c r="H109" s="24" t="s">
        <v>131</v>
      </c>
      <c r="I109" s="24"/>
      <c r="J109" s="24"/>
      <c r="K109" s="24"/>
      <c r="L109" s="24" t="s">
        <v>149</v>
      </c>
      <c r="M109" s="24" t="s">
        <v>152</v>
      </c>
      <c r="N109" s="24"/>
      <c r="O109" s="24"/>
      <c r="P109" s="24"/>
      <c r="Q109" s="6"/>
      <c r="R109" s="16">
        <f t="shared" si="15"/>
        <v>1</v>
      </c>
      <c r="S109" s="18">
        <v>0.7</v>
      </c>
      <c r="T109" s="18">
        <v>0.3</v>
      </c>
      <c r="U109" s="18"/>
      <c r="V109" s="18"/>
      <c r="W109" s="18"/>
      <c r="X109" s="7">
        <f t="shared" si="16"/>
        <v>2</v>
      </c>
      <c r="Y109" s="7">
        <f>SUM(X$3:X109)</f>
        <v>142</v>
      </c>
      <c r="Z109" s="19">
        <f t="shared" si="17"/>
        <v>82</v>
      </c>
      <c r="AA109" s="19">
        <f>COUNTIF(Z$3:Z109,Z109)</f>
        <v>1</v>
      </c>
      <c r="AB109" s="7" t="str">
        <f t="shared" ca="1" si="18"/>
        <v>91440=5</v>
      </c>
      <c r="AC109" s="7" t="str">
        <f t="shared" ca="1" si="19"/>
        <v>100003=325</v>
      </c>
      <c r="AD109" s="19">
        <f t="shared" ca="1" si="20"/>
        <v>204091</v>
      </c>
      <c r="AE109" s="19">
        <f t="shared" ca="1" si="21"/>
        <v>204</v>
      </c>
      <c r="AF109" s="7">
        <f t="shared" ca="1" si="22"/>
        <v>9</v>
      </c>
      <c r="AG109" s="7" t="str">
        <f t="shared" ca="1" si="23"/>
        <v>{91440=5}</v>
      </c>
      <c r="AH109" s="7">
        <f t="shared" ca="1" si="13"/>
        <v>7000</v>
      </c>
      <c r="AI109" s="7" t="str">
        <f t="shared" ca="1" si="24"/>
        <v>{100003=325}</v>
      </c>
      <c r="AJ109" s="7">
        <f t="shared" ca="1" si="25"/>
        <v>0</v>
      </c>
      <c r="AK109" s="13" t="str">
        <f t="shared" ca="1" si="14"/>
        <v>4-1002-9-91440=5|100003=325|70%</v>
      </c>
    </row>
    <row r="110" spans="1:37" x14ac:dyDescent="0.15">
      <c r="A110" s="24">
        <f t="array" aca="1" ref="A110" ca="1">OFFSET(SHOP配置!$J$1,MATCH(SHOP商品!B110&amp;SHOP商品!C110,SHOP配置!$B$2:$B$395&amp;SHOP配置!$K$2:$K$395,0),)</f>
        <v>302</v>
      </c>
      <c r="B110" s="24">
        <v>3</v>
      </c>
      <c r="C110" s="24">
        <v>2</v>
      </c>
      <c r="D110" s="24">
        <v>9</v>
      </c>
      <c r="E110" s="18" t="str">
        <f ca="1">C110 &amp; "-" &amp; OFFSET(参数!$B$1,MATCH($B110,参数!A:A,0)-1,) &amp; "-" &amp; D110</f>
        <v>2-1003-9</v>
      </c>
      <c r="F110" s="18"/>
      <c r="G110" s="24" t="s">
        <v>119</v>
      </c>
      <c r="H110" s="24" t="s">
        <v>132</v>
      </c>
      <c r="I110" s="24"/>
      <c r="J110" s="24"/>
      <c r="K110" s="24"/>
      <c r="L110" s="24" t="s">
        <v>149</v>
      </c>
      <c r="M110" s="24" t="s">
        <v>152</v>
      </c>
      <c r="N110" s="24"/>
      <c r="O110" s="24"/>
      <c r="P110" s="24"/>
      <c r="Q110" s="6"/>
      <c r="R110" s="16">
        <f t="shared" si="15"/>
        <v>1</v>
      </c>
      <c r="S110" s="18">
        <v>0.7</v>
      </c>
      <c r="T110" s="18">
        <v>0.3</v>
      </c>
      <c r="U110" s="18"/>
      <c r="V110" s="18"/>
      <c r="W110" s="18"/>
      <c r="X110" s="7">
        <f t="shared" si="16"/>
        <v>2</v>
      </c>
      <c r="Y110" s="7">
        <f>SUM(X$3:X110)</f>
        <v>144</v>
      </c>
      <c r="Z110" s="19">
        <f t="shared" si="17"/>
        <v>82</v>
      </c>
      <c r="AA110" s="19">
        <f>COUNTIF(Z$3:Z110,Z110)</f>
        <v>2</v>
      </c>
      <c r="AB110" s="7" t="str">
        <f t="shared" ca="1" si="18"/>
        <v>91640=5</v>
      </c>
      <c r="AC110" s="7" t="str">
        <f t="shared" ca="1" si="19"/>
        <v>100003=375</v>
      </c>
      <c r="AD110" s="19">
        <f t="shared" ca="1" si="20"/>
        <v>204092</v>
      </c>
      <c r="AE110" s="19">
        <f t="shared" ca="1" si="21"/>
        <v>204</v>
      </c>
      <c r="AF110" s="7">
        <f t="shared" ca="1" si="22"/>
        <v>9</v>
      </c>
      <c r="AG110" s="7" t="str">
        <f t="shared" ca="1" si="23"/>
        <v>{91640=5}</v>
      </c>
      <c r="AH110" s="7">
        <f t="shared" ca="1" si="13"/>
        <v>3000</v>
      </c>
      <c r="AI110" s="7" t="str">
        <f t="shared" ca="1" si="24"/>
        <v>{100003=375}</v>
      </c>
      <c r="AJ110" s="7">
        <f t="shared" ca="1" si="25"/>
        <v>0</v>
      </c>
      <c r="AK110" s="13" t="str">
        <f t="shared" ca="1" si="14"/>
        <v>4-1002-9-91640=5|100003=375|30%</v>
      </c>
    </row>
    <row r="111" spans="1:37" x14ac:dyDescent="0.15">
      <c r="A111" s="24">
        <f t="array" aca="1" ref="A111" ca="1">OFFSET(SHOP配置!$J$1,MATCH(SHOP商品!B111&amp;SHOP商品!C111,SHOP配置!$B$2:$B$395&amp;SHOP配置!$K$2:$K$395,0),)</f>
        <v>303</v>
      </c>
      <c r="B111" s="24">
        <v>3</v>
      </c>
      <c r="C111" s="24">
        <v>3</v>
      </c>
      <c r="D111" s="24">
        <v>1</v>
      </c>
      <c r="E111" s="18" t="str">
        <f ca="1">C111 &amp; "-" &amp; OFFSET(参数!$B$1,MATCH($B111,参数!A:A,0)-1,) &amp; "-" &amp; D111</f>
        <v>3-1003-1</v>
      </c>
      <c r="F111" s="18"/>
      <c r="G111" s="24" t="s">
        <v>145</v>
      </c>
      <c r="H111" s="24"/>
      <c r="I111" s="24"/>
      <c r="J111" s="24"/>
      <c r="K111" s="24"/>
      <c r="L111" s="24" t="s">
        <v>146</v>
      </c>
      <c r="M111" s="24"/>
      <c r="N111" s="24"/>
      <c r="O111" s="24"/>
      <c r="P111" s="24"/>
      <c r="Q111" s="6"/>
      <c r="R111" s="16">
        <f t="shared" si="15"/>
        <v>1</v>
      </c>
      <c r="S111" s="18">
        <v>1</v>
      </c>
      <c r="T111" s="18"/>
      <c r="U111" s="18"/>
      <c r="V111" s="18"/>
      <c r="W111" s="18"/>
      <c r="X111" s="7">
        <f t="shared" si="16"/>
        <v>1</v>
      </c>
      <c r="Y111" s="7">
        <f>SUM(X$3:X111)</f>
        <v>145</v>
      </c>
      <c r="Z111" s="19">
        <f t="shared" si="17"/>
        <v>83</v>
      </c>
      <c r="AA111" s="19">
        <f>COUNTIF(Z$3:Z111,Z111)</f>
        <v>1</v>
      </c>
      <c r="AB111" s="7" t="str">
        <f t="shared" ca="1" si="18"/>
        <v>11016=2</v>
      </c>
      <c r="AC111" s="7" t="str">
        <f t="shared" ca="1" si="19"/>
        <v>100003=1200</v>
      </c>
      <c r="AD111" s="19">
        <f t="shared" ca="1" si="20"/>
        <v>205011</v>
      </c>
      <c r="AE111" s="19">
        <f t="shared" ca="1" si="21"/>
        <v>205</v>
      </c>
      <c r="AF111" s="7">
        <f t="shared" ca="1" si="22"/>
        <v>1</v>
      </c>
      <c r="AG111" s="7" t="str">
        <f t="shared" ca="1" si="23"/>
        <v>{11016=2}</v>
      </c>
      <c r="AH111" s="7">
        <f t="shared" ca="1" si="13"/>
        <v>10000</v>
      </c>
      <c r="AI111" s="7" t="str">
        <f t="shared" ca="1" si="24"/>
        <v>{100003=1200}</v>
      </c>
      <c r="AJ111" s="7">
        <f t="shared" ca="1" si="25"/>
        <v>0</v>
      </c>
      <c r="AK111" s="13" t="str">
        <f t="shared" ca="1" si="14"/>
        <v>5-1002-1-11016=2|100003=1200|100%</v>
      </c>
    </row>
    <row r="112" spans="1:37" x14ac:dyDescent="0.15">
      <c r="A112" s="24">
        <f t="array" aca="1" ref="A112" ca="1">OFFSET(SHOP配置!$J$1,MATCH(SHOP商品!B112&amp;SHOP商品!C112,SHOP配置!$B$2:$B$395&amp;SHOP配置!$K$2:$K$395,0),)</f>
        <v>303</v>
      </c>
      <c r="B112" s="24">
        <v>3</v>
      </c>
      <c r="C112" s="24">
        <v>3</v>
      </c>
      <c r="D112" s="24">
        <v>2</v>
      </c>
      <c r="E112" s="18" t="str">
        <f ca="1">C112 &amp; "-" &amp; OFFSET(参数!$B$1,MATCH($B112,参数!A:A,0)-1,) &amp; "-" &amp; D112</f>
        <v>3-1003-2</v>
      </c>
      <c r="F112" s="18"/>
      <c r="G112" s="24" t="s">
        <v>147</v>
      </c>
      <c r="H112" s="24"/>
      <c r="I112" s="24"/>
      <c r="J112" s="24"/>
      <c r="K112" s="24"/>
      <c r="L112" s="24" t="s">
        <v>146</v>
      </c>
      <c r="M112" s="24"/>
      <c r="N112" s="24"/>
      <c r="O112" s="24"/>
      <c r="P112" s="24"/>
      <c r="Q112" s="6"/>
      <c r="R112" s="16">
        <f t="shared" si="15"/>
        <v>1</v>
      </c>
      <c r="S112" s="18">
        <v>1</v>
      </c>
      <c r="T112" s="18"/>
      <c r="U112" s="18"/>
      <c r="V112" s="18"/>
      <c r="W112" s="18"/>
      <c r="X112" s="7">
        <f t="shared" si="16"/>
        <v>1</v>
      </c>
      <c r="Y112" s="7">
        <f>SUM(X$3:X112)</f>
        <v>146</v>
      </c>
      <c r="Z112" s="19">
        <f t="shared" si="17"/>
        <v>84</v>
      </c>
      <c r="AA112" s="19">
        <f>COUNTIF(Z$3:Z112,Z112)</f>
        <v>1</v>
      </c>
      <c r="AB112" s="7" t="str">
        <f t="shared" ca="1" si="18"/>
        <v>11011=2</v>
      </c>
      <c r="AC112" s="7" t="str">
        <f t="shared" ca="1" si="19"/>
        <v>100003=1200</v>
      </c>
      <c r="AD112" s="19">
        <f t="shared" ca="1" si="20"/>
        <v>205021</v>
      </c>
      <c r="AE112" s="19">
        <f t="shared" ca="1" si="21"/>
        <v>205</v>
      </c>
      <c r="AF112" s="7">
        <f t="shared" ca="1" si="22"/>
        <v>2</v>
      </c>
      <c r="AG112" s="7" t="str">
        <f t="shared" ca="1" si="23"/>
        <v>{11011=2}</v>
      </c>
      <c r="AH112" s="7">
        <f t="shared" ca="1" si="13"/>
        <v>10000</v>
      </c>
      <c r="AI112" s="7" t="str">
        <f t="shared" ca="1" si="24"/>
        <v>{100003=1200}</v>
      </c>
      <c r="AJ112" s="7">
        <f t="shared" ca="1" si="25"/>
        <v>0</v>
      </c>
      <c r="AK112" s="13" t="str">
        <f t="shared" ca="1" si="14"/>
        <v>5-1002-2-11011=2|100003=1200|100%</v>
      </c>
    </row>
    <row r="113" spans="1:37" x14ac:dyDescent="0.15">
      <c r="A113" s="24">
        <f t="array" aca="1" ref="A113" ca="1">OFFSET(SHOP配置!$J$1,MATCH(SHOP商品!B113&amp;SHOP商品!C113,SHOP配置!$B$2:$B$395&amp;SHOP配置!$K$2:$K$395,0),)</f>
        <v>303</v>
      </c>
      <c r="B113" s="24">
        <v>3</v>
      </c>
      <c r="C113" s="24">
        <v>3</v>
      </c>
      <c r="D113" s="24">
        <v>3</v>
      </c>
      <c r="E113" s="18" t="str">
        <f ca="1">C113 &amp; "-" &amp; OFFSET(参数!$B$1,MATCH($B113,参数!A:A,0)-1,) &amp; "-" &amp; D113</f>
        <v>3-1003-3</v>
      </c>
      <c r="F113" s="18"/>
      <c r="G113" s="24" t="s">
        <v>114</v>
      </c>
      <c r="H113" s="24"/>
      <c r="I113" s="24"/>
      <c r="J113" s="24"/>
      <c r="K113" s="24"/>
      <c r="L113" s="24" t="s">
        <v>148</v>
      </c>
      <c r="M113" s="24"/>
      <c r="N113" s="24"/>
      <c r="O113" s="24"/>
      <c r="P113" s="24"/>
      <c r="Q113" s="6"/>
      <c r="R113" s="16">
        <f t="shared" si="15"/>
        <v>1</v>
      </c>
      <c r="S113" s="18">
        <v>1</v>
      </c>
      <c r="T113" s="18"/>
      <c r="U113" s="18"/>
      <c r="V113" s="18"/>
      <c r="W113" s="18"/>
      <c r="X113" s="7">
        <f t="shared" si="16"/>
        <v>1</v>
      </c>
      <c r="Y113" s="7">
        <f>SUM(X$3:X113)</f>
        <v>147</v>
      </c>
      <c r="Z113" s="19">
        <f t="shared" si="17"/>
        <v>85</v>
      </c>
      <c r="AA113" s="19">
        <f>COUNTIF(Z$3:Z113,Z113)</f>
        <v>1</v>
      </c>
      <c r="AB113" s="7" t="str">
        <f t="shared" ca="1" si="18"/>
        <v>81110=5</v>
      </c>
      <c r="AC113" s="7" t="str">
        <f t="shared" ca="1" si="19"/>
        <v>100003=200</v>
      </c>
      <c r="AD113" s="19">
        <f t="shared" ca="1" si="20"/>
        <v>205031</v>
      </c>
      <c r="AE113" s="19">
        <f t="shared" ca="1" si="21"/>
        <v>205</v>
      </c>
      <c r="AF113" s="7">
        <f t="shared" ca="1" si="22"/>
        <v>3</v>
      </c>
      <c r="AG113" s="7" t="str">
        <f t="shared" ca="1" si="23"/>
        <v>{81110=5}</v>
      </c>
      <c r="AH113" s="7">
        <f t="shared" ca="1" si="13"/>
        <v>10000</v>
      </c>
      <c r="AI113" s="7" t="str">
        <f t="shared" ca="1" si="24"/>
        <v>{100003=200}</v>
      </c>
      <c r="AJ113" s="7">
        <f t="shared" ca="1" si="25"/>
        <v>0</v>
      </c>
      <c r="AK113" s="13" t="str">
        <f t="shared" ca="1" si="14"/>
        <v>5-1002-3-81110=5|100003=200|100%</v>
      </c>
    </row>
    <row r="114" spans="1:37" x14ac:dyDescent="0.15">
      <c r="A114" s="24">
        <f t="array" aca="1" ref="A114" ca="1">OFFSET(SHOP配置!$J$1,MATCH(SHOP商品!B114&amp;SHOP商品!C114,SHOP配置!$B$2:$B$395&amp;SHOP配置!$K$2:$K$395,0),)</f>
        <v>303</v>
      </c>
      <c r="B114" s="24">
        <v>3</v>
      </c>
      <c r="C114" s="24">
        <v>3</v>
      </c>
      <c r="D114" s="24">
        <v>4</v>
      </c>
      <c r="E114" s="18" t="str">
        <f ca="1">C114 &amp; "-" &amp; OFFSET(参数!$B$1,MATCH($B114,参数!A:A,0)-1,) &amp; "-" &amp; D114</f>
        <v>3-1003-4</v>
      </c>
      <c r="F114" s="18"/>
      <c r="G114" s="24" t="s">
        <v>128</v>
      </c>
      <c r="H114" s="24"/>
      <c r="I114" s="24"/>
      <c r="J114" s="24"/>
      <c r="K114" s="24"/>
      <c r="L114" s="24" t="s">
        <v>152</v>
      </c>
      <c r="M114" s="24"/>
      <c r="N114" s="24"/>
      <c r="O114" s="24"/>
      <c r="P114" s="24"/>
      <c r="Q114" s="6"/>
      <c r="R114" s="16">
        <f t="shared" si="15"/>
        <v>1</v>
      </c>
      <c r="S114" s="18">
        <v>1</v>
      </c>
      <c r="T114" s="18"/>
      <c r="U114" s="18"/>
      <c r="V114" s="18"/>
      <c r="W114" s="18"/>
      <c r="X114" s="7">
        <f t="shared" si="16"/>
        <v>1</v>
      </c>
      <c r="Y114" s="7">
        <f>SUM(X$3:X114)</f>
        <v>148</v>
      </c>
      <c r="Z114" s="19">
        <f t="shared" si="17"/>
        <v>86</v>
      </c>
      <c r="AA114" s="19">
        <f>COUNTIF(Z$3:Z114,Z114)</f>
        <v>1</v>
      </c>
      <c r="AB114" s="7" t="str">
        <f t="shared" ca="1" si="18"/>
        <v>91620=5</v>
      </c>
      <c r="AC114" s="7" t="str">
        <f t="shared" ca="1" si="19"/>
        <v>100003=375</v>
      </c>
      <c r="AD114" s="19">
        <f t="shared" ca="1" si="20"/>
        <v>205041</v>
      </c>
      <c r="AE114" s="19">
        <f t="shared" ca="1" si="21"/>
        <v>205</v>
      </c>
      <c r="AF114" s="7">
        <f t="shared" ca="1" si="22"/>
        <v>4</v>
      </c>
      <c r="AG114" s="7" t="str">
        <f t="shared" ca="1" si="23"/>
        <v>{91620=5}</v>
      </c>
      <c r="AH114" s="7">
        <f t="shared" ca="1" si="13"/>
        <v>10000</v>
      </c>
      <c r="AI114" s="7" t="str">
        <f t="shared" ca="1" si="24"/>
        <v>{100003=375}</v>
      </c>
      <c r="AJ114" s="7">
        <f t="shared" ca="1" si="25"/>
        <v>0</v>
      </c>
      <c r="AK114" s="13" t="str">
        <f t="shared" ca="1" si="14"/>
        <v>5-1002-4-91620=5|100003=375|100%</v>
      </c>
    </row>
    <row r="115" spans="1:37" x14ac:dyDescent="0.15">
      <c r="A115" s="24">
        <f t="array" aca="1" ref="A115" ca="1">OFFSET(SHOP配置!$J$1,MATCH(SHOP商品!B115&amp;SHOP商品!C115,SHOP配置!$B$2:$B$395&amp;SHOP配置!$K$2:$K$395,0),)</f>
        <v>303</v>
      </c>
      <c r="B115" s="24">
        <v>3</v>
      </c>
      <c r="C115" s="24">
        <v>3</v>
      </c>
      <c r="D115" s="24">
        <v>5</v>
      </c>
      <c r="E115" s="18" t="str">
        <f ca="1">C115 &amp; "-" &amp; OFFSET(参数!$B$1,MATCH($B115,参数!A:A,0)-1,) &amp; "-" &amp; D115</f>
        <v>3-1003-5</v>
      </c>
      <c r="F115" s="18"/>
      <c r="G115" s="24" t="s">
        <v>131</v>
      </c>
      <c r="H115" s="24"/>
      <c r="I115" s="24"/>
      <c r="J115" s="24"/>
      <c r="K115" s="24"/>
      <c r="L115" s="24" t="s">
        <v>152</v>
      </c>
      <c r="M115" s="24"/>
      <c r="N115" s="24"/>
      <c r="O115" s="24"/>
      <c r="P115" s="24"/>
      <c r="Q115" s="6"/>
      <c r="R115" s="16">
        <f t="shared" si="15"/>
        <v>1</v>
      </c>
      <c r="S115" s="18">
        <v>1</v>
      </c>
      <c r="T115" s="18"/>
      <c r="U115" s="18"/>
      <c r="V115" s="18"/>
      <c r="W115" s="18"/>
      <c r="X115" s="7">
        <f t="shared" si="16"/>
        <v>1</v>
      </c>
      <c r="Y115" s="7">
        <f>SUM(X$3:X115)</f>
        <v>149</v>
      </c>
      <c r="Z115" s="19">
        <f t="shared" si="17"/>
        <v>87</v>
      </c>
      <c r="AA115" s="19">
        <f>COUNTIF(Z$3:Z115,Z115)</f>
        <v>1</v>
      </c>
      <c r="AB115" s="7" t="str">
        <f t="shared" ca="1" si="18"/>
        <v>91630=5</v>
      </c>
      <c r="AC115" s="7" t="str">
        <f t="shared" ca="1" si="19"/>
        <v>100003=375</v>
      </c>
      <c r="AD115" s="19">
        <f t="shared" ca="1" si="20"/>
        <v>205051</v>
      </c>
      <c r="AE115" s="19">
        <f t="shared" ca="1" si="21"/>
        <v>205</v>
      </c>
      <c r="AF115" s="7">
        <f t="shared" ca="1" si="22"/>
        <v>5</v>
      </c>
      <c r="AG115" s="7" t="str">
        <f t="shared" ca="1" si="23"/>
        <v>{91630=5}</v>
      </c>
      <c r="AH115" s="7">
        <f t="shared" ca="1" si="13"/>
        <v>10000</v>
      </c>
      <c r="AI115" s="7" t="str">
        <f t="shared" ca="1" si="24"/>
        <v>{100003=375}</v>
      </c>
      <c r="AJ115" s="7">
        <f t="shared" ca="1" si="25"/>
        <v>0</v>
      </c>
      <c r="AK115" s="13" t="str">
        <f t="shared" ca="1" si="14"/>
        <v>5-1002-5-91630=5|100003=375|100%</v>
      </c>
    </row>
    <row r="116" spans="1:37" x14ac:dyDescent="0.15">
      <c r="A116" s="24">
        <f t="array" aca="1" ref="A116" ca="1">OFFSET(SHOP配置!$J$1,MATCH(SHOP商品!B116&amp;SHOP商品!C116,SHOP配置!$B$2:$B$395&amp;SHOP配置!$K$2:$K$395,0),)</f>
        <v>303</v>
      </c>
      <c r="B116" s="24">
        <v>3</v>
      </c>
      <c r="C116" s="24">
        <v>3</v>
      </c>
      <c r="D116" s="24">
        <v>6</v>
      </c>
      <c r="E116" s="18" t="str">
        <f ca="1">C116 &amp; "-" &amp; OFFSET(参数!$B$1,MATCH($B116,参数!A:A,0)-1,) &amp; "-" &amp; D116</f>
        <v>3-1003-6</v>
      </c>
      <c r="F116" s="18"/>
      <c r="G116" s="24" t="s">
        <v>132</v>
      </c>
      <c r="H116" s="24"/>
      <c r="I116" s="24"/>
      <c r="J116" s="24"/>
      <c r="K116" s="24"/>
      <c r="L116" s="24" t="s">
        <v>152</v>
      </c>
      <c r="M116" s="24"/>
      <c r="N116" s="24"/>
      <c r="O116" s="24"/>
      <c r="P116" s="24"/>
      <c r="Q116" s="6"/>
      <c r="R116" s="16">
        <f t="shared" si="15"/>
        <v>1</v>
      </c>
      <c r="S116" s="18">
        <v>1</v>
      </c>
      <c r="T116" s="18"/>
      <c r="U116" s="18"/>
      <c r="V116" s="18"/>
      <c r="W116" s="18"/>
      <c r="X116" s="7">
        <f t="shared" si="16"/>
        <v>1</v>
      </c>
      <c r="Y116" s="7">
        <f>SUM(X$3:X116)</f>
        <v>150</v>
      </c>
      <c r="Z116" s="19">
        <f t="shared" si="17"/>
        <v>88</v>
      </c>
      <c r="AA116" s="19">
        <f>COUNTIF(Z$3:Z116,Z116)</f>
        <v>1</v>
      </c>
      <c r="AB116" s="7" t="str">
        <f t="shared" ca="1" si="18"/>
        <v>91640=5</v>
      </c>
      <c r="AC116" s="7" t="str">
        <f t="shared" ca="1" si="19"/>
        <v>100003=375</v>
      </c>
      <c r="AD116" s="19">
        <f t="shared" ca="1" si="20"/>
        <v>205061</v>
      </c>
      <c r="AE116" s="19">
        <f t="shared" ca="1" si="21"/>
        <v>205</v>
      </c>
      <c r="AF116" s="7">
        <f t="shared" ca="1" si="22"/>
        <v>6</v>
      </c>
      <c r="AG116" s="7" t="str">
        <f t="shared" ca="1" si="23"/>
        <v>{91640=5}</v>
      </c>
      <c r="AH116" s="7">
        <f t="shared" ca="1" si="13"/>
        <v>10000</v>
      </c>
      <c r="AI116" s="7" t="str">
        <f t="shared" ca="1" si="24"/>
        <v>{100003=375}</v>
      </c>
      <c r="AJ116" s="7">
        <f t="shared" ca="1" si="25"/>
        <v>0</v>
      </c>
      <c r="AK116" s="13" t="str">
        <f t="shared" ca="1" si="14"/>
        <v>5-1002-6-91640=5|100003=375|100%</v>
      </c>
    </row>
    <row r="117" spans="1:37" x14ac:dyDescent="0.15">
      <c r="A117" s="24">
        <f t="array" aca="1" ref="A117" ca="1">OFFSET(SHOP配置!$J$1,MATCH(SHOP商品!B117&amp;SHOP商品!C117,SHOP配置!$B$2:$B$395&amp;SHOP配置!$K$2:$K$395,0),)</f>
        <v>303</v>
      </c>
      <c r="B117" s="24">
        <v>3</v>
      </c>
      <c r="C117" s="24">
        <v>3</v>
      </c>
      <c r="D117" s="24">
        <v>7</v>
      </c>
      <c r="E117" s="18" t="str">
        <f ca="1">C117 &amp; "-" &amp; OFFSET(参数!$B$1,MATCH($B117,参数!A:A,0)-1,) &amp; "-" &amp; D117</f>
        <v>3-1003-7</v>
      </c>
      <c r="F117" s="18"/>
      <c r="G117" s="24" t="s">
        <v>121</v>
      </c>
      <c r="H117" s="24" t="s">
        <v>133</v>
      </c>
      <c r="I117" s="24"/>
      <c r="J117" s="24"/>
      <c r="K117" s="24"/>
      <c r="L117" s="24" t="s">
        <v>151</v>
      </c>
      <c r="M117" s="24" t="s">
        <v>153</v>
      </c>
      <c r="N117" s="24"/>
      <c r="O117" s="24"/>
      <c r="P117" s="24"/>
      <c r="Q117" s="6"/>
      <c r="R117" s="16">
        <f t="shared" si="15"/>
        <v>1</v>
      </c>
      <c r="S117" s="18">
        <v>0.7</v>
      </c>
      <c r="T117" s="18">
        <v>0.3</v>
      </c>
      <c r="U117" s="18"/>
      <c r="V117" s="18"/>
      <c r="W117" s="18"/>
      <c r="X117" s="7">
        <f t="shared" si="16"/>
        <v>2</v>
      </c>
      <c r="Y117" s="7">
        <f>SUM(X$3:X117)</f>
        <v>152</v>
      </c>
      <c r="Z117" s="19">
        <f t="shared" si="17"/>
        <v>89</v>
      </c>
      <c r="AA117" s="19">
        <f>COUNTIF(Z$3:Z117,Z117)</f>
        <v>1</v>
      </c>
      <c r="AB117" s="7" t="str">
        <f t="shared" ca="1" si="18"/>
        <v>91520=5</v>
      </c>
      <c r="AC117" s="7" t="str">
        <f t="shared" ca="1" si="19"/>
        <v>100003=350</v>
      </c>
      <c r="AD117" s="19">
        <f t="shared" ca="1" si="20"/>
        <v>205071</v>
      </c>
      <c r="AE117" s="19">
        <f t="shared" ca="1" si="21"/>
        <v>205</v>
      </c>
      <c r="AF117" s="7">
        <f t="shared" ca="1" si="22"/>
        <v>7</v>
      </c>
      <c r="AG117" s="7" t="str">
        <f t="shared" ca="1" si="23"/>
        <v>{91520=5}</v>
      </c>
      <c r="AH117" s="7">
        <f t="shared" ca="1" si="13"/>
        <v>7000</v>
      </c>
      <c r="AI117" s="7" t="str">
        <f t="shared" ca="1" si="24"/>
        <v>{100003=350}</v>
      </c>
      <c r="AJ117" s="7">
        <f t="shared" ca="1" si="25"/>
        <v>0</v>
      </c>
      <c r="AK117" s="13" t="str">
        <f t="shared" ca="1" si="14"/>
        <v>5-1002-7-91520=5|100003=350|70%</v>
      </c>
    </row>
    <row r="118" spans="1:37" x14ac:dyDescent="0.15">
      <c r="A118" s="24">
        <f t="array" aca="1" ref="A118" ca="1">OFFSET(SHOP配置!$J$1,MATCH(SHOP商品!B118&amp;SHOP商品!C118,SHOP配置!$B$2:$B$395&amp;SHOP配置!$K$2:$K$395,0),)</f>
        <v>303</v>
      </c>
      <c r="B118" s="24">
        <v>3</v>
      </c>
      <c r="C118" s="24">
        <v>3</v>
      </c>
      <c r="D118" s="24">
        <v>8</v>
      </c>
      <c r="E118" s="18" t="str">
        <f ca="1">C118 &amp; "-" &amp; OFFSET(参数!$B$1,MATCH($B118,参数!A:A,0)-1,) &amp; "-" &amp; D118</f>
        <v>3-1003-8</v>
      </c>
      <c r="F118" s="18"/>
      <c r="G118" s="24" t="s">
        <v>125</v>
      </c>
      <c r="H118" s="24" t="s">
        <v>135</v>
      </c>
      <c r="I118" s="24"/>
      <c r="J118" s="24"/>
      <c r="K118" s="24"/>
      <c r="L118" s="24" t="s">
        <v>151</v>
      </c>
      <c r="M118" s="24" t="s">
        <v>153</v>
      </c>
      <c r="N118" s="24"/>
      <c r="O118" s="24"/>
      <c r="P118" s="24"/>
      <c r="Q118" s="6"/>
      <c r="R118" s="16">
        <f t="shared" si="15"/>
        <v>1</v>
      </c>
      <c r="S118" s="18">
        <v>0.7</v>
      </c>
      <c r="T118" s="18">
        <v>0.3</v>
      </c>
      <c r="U118" s="18"/>
      <c r="V118" s="18"/>
      <c r="W118" s="18"/>
      <c r="X118" s="7">
        <f t="shared" si="16"/>
        <v>2</v>
      </c>
      <c r="Y118" s="7">
        <f>SUM(X$3:X118)</f>
        <v>154</v>
      </c>
      <c r="Z118" s="19">
        <f t="shared" si="17"/>
        <v>89</v>
      </c>
      <c r="AA118" s="19">
        <f>COUNTIF(Z$3:Z118,Z118)</f>
        <v>2</v>
      </c>
      <c r="AB118" s="7" t="str">
        <f t="shared" ca="1" si="18"/>
        <v>91720=5</v>
      </c>
      <c r="AC118" s="7" t="str">
        <f t="shared" ca="1" si="19"/>
        <v>100003=400</v>
      </c>
      <c r="AD118" s="19">
        <f t="shared" ca="1" si="20"/>
        <v>205072</v>
      </c>
      <c r="AE118" s="19">
        <f t="shared" ca="1" si="21"/>
        <v>205</v>
      </c>
      <c r="AF118" s="7">
        <f t="shared" ca="1" si="22"/>
        <v>7</v>
      </c>
      <c r="AG118" s="7" t="str">
        <f t="shared" ca="1" si="23"/>
        <v>{91720=5}</v>
      </c>
      <c r="AH118" s="7">
        <f t="shared" ca="1" si="13"/>
        <v>3000</v>
      </c>
      <c r="AI118" s="7" t="str">
        <f t="shared" ca="1" si="24"/>
        <v>{100003=400}</v>
      </c>
      <c r="AJ118" s="7">
        <f t="shared" ca="1" si="25"/>
        <v>0</v>
      </c>
      <c r="AK118" s="13" t="str">
        <f t="shared" ca="1" si="14"/>
        <v>5-1002-7-91720=5|100003=400|30%</v>
      </c>
    </row>
    <row r="119" spans="1:37" x14ac:dyDescent="0.15">
      <c r="A119" s="24">
        <f t="array" aca="1" ref="A119" ca="1">OFFSET(SHOP配置!$J$1,MATCH(SHOP商品!B119&amp;SHOP商品!C119,SHOP配置!$B$2:$B$395&amp;SHOP配置!$K$2:$K$395,0),)</f>
        <v>303</v>
      </c>
      <c r="B119" s="24">
        <v>3</v>
      </c>
      <c r="C119" s="24">
        <v>3</v>
      </c>
      <c r="D119" s="24">
        <v>9</v>
      </c>
      <c r="E119" s="18" t="str">
        <f ca="1">C119 &amp; "-" &amp; OFFSET(参数!$B$1,MATCH($B119,参数!A:A,0)-1,) &amp; "-" &amp; D119</f>
        <v>3-1003-9</v>
      </c>
      <c r="F119" s="18"/>
      <c r="G119" s="24" t="s">
        <v>127</v>
      </c>
      <c r="H119" s="24" t="s">
        <v>136</v>
      </c>
      <c r="I119" s="24"/>
      <c r="J119" s="24"/>
      <c r="K119" s="24"/>
      <c r="L119" s="24" t="s">
        <v>151</v>
      </c>
      <c r="M119" s="24" t="s">
        <v>153</v>
      </c>
      <c r="N119" s="24"/>
      <c r="O119" s="24"/>
      <c r="P119" s="24"/>
      <c r="Q119" s="6"/>
      <c r="R119" s="16">
        <f t="shared" si="15"/>
        <v>1</v>
      </c>
      <c r="S119" s="18">
        <v>0.7</v>
      </c>
      <c r="T119" s="18">
        <v>0.3</v>
      </c>
      <c r="U119" s="18"/>
      <c r="V119" s="18"/>
      <c r="W119" s="18"/>
      <c r="X119" s="7">
        <f t="shared" si="16"/>
        <v>2</v>
      </c>
      <c r="Y119" s="7">
        <f>SUM(X$3:X119)</f>
        <v>156</v>
      </c>
      <c r="Z119" s="19">
        <f t="shared" si="17"/>
        <v>90</v>
      </c>
      <c r="AA119" s="19">
        <f>COUNTIF(Z$3:Z119,Z119)</f>
        <v>1</v>
      </c>
      <c r="AB119" s="7" t="str">
        <f t="shared" ca="1" si="18"/>
        <v>91530=5</v>
      </c>
      <c r="AC119" s="7" t="str">
        <f t="shared" ca="1" si="19"/>
        <v>100003=350</v>
      </c>
      <c r="AD119" s="19">
        <f t="shared" ca="1" si="20"/>
        <v>205081</v>
      </c>
      <c r="AE119" s="19">
        <f t="shared" ca="1" si="21"/>
        <v>205</v>
      </c>
      <c r="AF119" s="7">
        <f t="shared" ca="1" si="22"/>
        <v>8</v>
      </c>
      <c r="AG119" s="7" t="str">
        <f t="shared" ca="1" si="23"/>
        <v>{91530=5}</v>
      </c>
      <c r="AH119" s="7">
        <f t="shared" ca="1" si="13"/>
        <v>7000</v>
      </c>
      <c r="AI119" s="7" t="str">
        <f t="shared" ca="1" si="24"/>
        <v>{100003=350}</v>
      </c>
      <c r="AJ119" s="7">
        <f t="shared" ca="1" si="25"/>
        <v>0</v>
      </c>
      <c r="AK119" s="13" t="str">
        <f t="shared" ca="1" si="14"/>
        <v>5-1002-8-91530=5|100003=350|70%</v>
      </c>
    </row>
    <row r="120" spans="1:37" x14ac:dyDescent="0.15">
      <c r="A120" s="24">
        <f t="array" aca="1" ref="A120" ca="1">OFFSET(SHOP配置!$J$1,MATCH(SHOP商品!B120&amp;SHOP商品!C120,SHOP配置!$B$2:$B$395&amp;SHOP配置!$K$2:$K$395,0),)</f>
        <v>304</v>
      </c>
      <c r="B120" s="24">
        <v>3</v>
      </c>
      <c r="C120" s="24">
        <v>4</v>
      </c>
      <c r="D120" s="24">
        <v>1</v>
      </c>
      <c r="E120" s="18" t="str">
        <f ca="1">C120 &amp; "-" &amp; OFFSET(参数!$B$1,MATCH($B120,参数!A:A,0)-1,) &amp; "-" &amp; D120</f>
        <v>4-1003-1</v>
      </c>
      <c r="F120" s="18"/>
      <c r="G120" s="24" t="s">
        <v>145</v>
      </c>
      <c r="H120" s="24"/>
      <c r="I120" s="24"/>
      <c r="J120" s="24"/>
      <c r="K120" s="24"/>
      <c r="L120" s="24" t="s">
        <v>146</v>
      </c>
      <c r="M120" s="24"/>
      <c r="N120" s="24"/>
      <c r="O120" s="24"/>
      <c r="P120" s="24"/>
      <c r="Q120" s="6"/>
      <c r="R120" s="16">
        <f t="shared" si="15"/>
        <v>1</v>
      </c>
      <c r="S120" s="18">
        <v>1</v>
      </c>
      <c r="T120" s="18"/>
      <c r="U120" s="18"/>
      <c r="V120" s="18"/>
      <c r="W120" s="18"/>
      <c r="X120" s="7">
        <f t="shared" si="16"/>
        <v>1</v>
      </c>
      <c r="Y120" s="7">
        <f>SUM(X$3:X120)</f>
        <v>157</v>
      </c>
      <c r="Z120" s="19">
        <f t="shared" si="17"/>
        <v>90</v>
      </c>
      <c r="AA120" s="19">
        <f>COUNTIF(Z$3:Z120,Z120)</f>
        <v>2</v>
      </c>
      <c r="AB120" s="7" t="str">
        <f t="shared" ca="1" si="18"/>
        <v>91730=5</v>
      </c>
      <c r="AC120" s="7" t="str">
        <f t="shared" ca="1" si="19"/>
        <v>100003=400</v>
      </c>
      <c r="AD120" s="19">
        <f t="shared" ca="1" si="20"/>
        <v>205082</v>
      </c>
      <c r="AE120" s="19">
        <f t="shared" ca="1" si="21"/>
        <v>205</v>
      </c>
      <c r="AF120" s="7">
        <f t="shared" ca="1" si="22"/>
        <v>8</v>
      </c>
      <c r="AG120" s="7" t="str">
        <f t="shared" ca="1" si="23"/>
        <v>{91730=5}</v>
      </c>
      <c r="AH120" s="7">
        <f t="shared" ca="1" si="13"/>
        <v>3000</v>
      </c>
      <c r="AI120" s="7" t="str">
        <f t="shared" ca="1" si="24"/>
        <v>{100003=400}</v>
      </c>
      <c r="AJ120" s="7">
        <f t="shared" ca="1" si="25"/>
        <v>0</v>
      </c>
      <c r="AK120" s="13" t="str">
        <f t="shared" ca="1" si="14"/>
        <v>5-1002-8-91730=5|100003=400|30%</v>
      </c>
    </row>
    <row r="121" spans="1:37" x14ac:dyDescent="0.15">
      <c r="A121" s="24">
        <f t="array" aca="1" ref="A121" ca="1">OFFSET(SHOP配置!$J$1,MATCH(SHOP商品!B121&amp;SHOP商品!C121,SHOP配置!$B$2:$B$395&amp;SHOP配置!$K$2:$K$395,0),)</f>
        <v>304</v>
      </c>
      <c r="B121" s="24">
        <v>3</v>
      </c>
      <c r="C121" s="24">
        <v>4</v>
      </c>
      <c r="D121" s="24">
        <v>2</v>
      </c>
      <c r="E121" s="18" t="str">
        <f ca="1">C121 &amp; "-" &amp; OFFSET(参数!$B$1,MATCH($B121,参数!A:A,0)-1,) &amp; "-" &amp; D121</f>
        <v>4-1003-2</v>
      </c>
      <c r="F121" s="18"/>
      <c r="G121" s="24" t="s">
        <v>147</v>
      </c>
      <c r="H121" s="24"/>
      <c r="I121" s="24"/>
      <c r="J121" s="24"/>
      <c r="K121" s="24"/>
      <c r="L121" s="24" t="s">
        <v>146</v>
      </c>
      <c r="M121" s="24"/>
      <c r="N121" s="24"/>
      <c r="O121" s="24"/>
      <c r="P121" s="24"/>
      <c r="Q121" s="6"/>
      <c r="R121" s="16">
        <f t="shared" si="15"/>
        <v>1</v>
      </c>
      <c r="S121" s="18">
        <v>1</v>
      </c>
      <c r="T121" s="18"/>
      <c r="U121" s="18"/>
      <c r="V121" s="18"/>
      <c r="W121" s="18"/>
      <c r="X121" s="7">
        <f t="shared" si="16"/>
        <v>1</v>
      </c>
      <c r="Y121" s="7">
        <f>SUM(X$3:X121)</f>
        <v>158</v>
      </c>
      <c r="Z121" s="19">
        <f t="shared" si="17"/>
        <v>91</v>
      </c>
      <c r="AA121" s="19">
        <f>COUNTIF(Z$3:Z121,Z121)</f>
        <v>1</v>
      </c>
      <c r="AB121" s="7" t="str">
        <f t="shared" ca="1" si="18"/>
        <v>91540=5</v>
      </c>
      <c r="AC121" s="7" t="str">
        <f t="shared" ca="1" si="19"/>
        <v>100003=350</v>
      </c>
      <c r="AD121" s="19">
        <f t="shared" ca="1" si="20"/>
        <v>205091</v>
      </c>
      <c r="AE121" s="19">
        <f t="shared" ca="1" si="21"/>
        <v>205</v>
      </c>
      <c r="AF121" s="7">
        <f t="shared" ca="1" si="22"/>
        <v>9</v>
      </c>
      <c r="AG121" s="7" t="str">
        <f t="shared" ca="1" si="23"/>
        <v>{91540=5}</v>
      </c>
      <c r="AH121" s="7">
        <f t="shared" ca="1" si="13"/>
        <v>7000</v>
      </c>
      <c r="AI121" s="7" t="str">
        <f t="shared" ca="1" si="24"/>
        <v>{100003=350}</v>
      </c>
      <c r="AJ121" s="7">
        <f t="shared" ca="1" si="25"/>
        <v>0</v>
      </c>
      <c r="AK121" s="13" t="str">
        <f t="shared" ca="1" si="14"/>
        <v>5-1002-9-91540=5|100003=350|70%</v>
      </c>
    </row>
    <row r="122" spans="1:37" x14ac:dyDescent="0.15">
      <c r="A122" s="24">
        <f t="array" aca="1" ref="A122" ca="1">OFFSET(SHOP配置!$J$1,MATCH(SHOP商品!B122&amp;SHOP商品!C122,SHOP配置!$B$2:$B$395&amp;SHOP配置!$K$2:$K$395,0),)</f>
        <v>304</v>
      </c>
      <c r="B122" s="24">
        <v>3</v>
      </c>
      <c r="C122" s="24">
        <v>4</v>
      </c>
      <c r="D122" s="24">
        <v>3</v>
      </c>
      <c r="E122" s="18" t="str">
        <f ca="1">C122 &amp; "-" &amp; OFFSET(参数!$B$1,MATCH($B122,参数!A:A,0)-1,) &amp; "-" &amp; D122</f>
        <v>4-1003-3</v>
      </c>
      <c r="F122" s="18"/>
      <c r="G122" s="24" t="s">
        <v>114</v>
      </c>
      <c r="H122" s="24"/>
      <c r="I122" s="24"/>
      <c r="J122" s="24"/>
      <c r="K122" s="24"/>
      <c r="L122" s="24" t="s">
        <v>148</v>
      </c>
      <c r="M122" s="24"/>
      <c r="N122" s="24"/>
      <c r="O122" s="24"/>
      <c r="P122" s="24"/>
      <c r="Q122" s="6"/>
      <c r="R122" s="16">
        <f t="shared" si="15"/>
        <v>1</v>
      </c>
      <c r="S122" s="18">
        <v>1</v>
      </c>
      <c r="T122" s="18"/>
      <c r="U122" s="18"/>
      <c r="V122" s="18"/>
      <c r="W122" s="18"/>
      <c r="X122" s="7">
        <f t="shared" si="16"/>
        <v>1</v>
      </c>
      <c r="Y122" s="7">
        <f>SUM(X$3:X122)</f>
        <v>159</v>
      </c>
      <c r="Z122" s="19">
        <f t="shared" si="17"/>
        <v>91</v>
      </c>
      <c r="AA122" s="19">
        <f>COUNTIF(Z$3:Z122,Z122)</f>
        <v>2</v>
      </c>
      <c r="AB122" s="7" t="str">
        <f t="shared" ca="1" si="18"/>
        <v>91740=5</v>
      </c>
      <c r="AC122" s="7" t="str">
        <f t="shared" ca="1" si="19"/>
        <v>100003=400</v>
      </c>
      <c r="AD122" s="19">
        <f t="shared" ca="1" si="20"/>
        <v>205092</v>
      </c>
      <c r="AE122" s="19">
        <f t="shared" ca="1" si="21"/>
        <v>205</v>
      </c>
      <c r="AF122" s="7">
        <f t="shared" ca="1" si="22"/>
        <v>9</v>
      </c>
      <c r="AG122" s="7" t="str">
        <f t="shared" ca="1" si="23"/>
        <v>{91740=5}</v>
      </c>
      <c r="AH122" s="7">
        <f t="shared" ca="1" si="13"/>
        <v>3000</v>
      </c>
      <c r="AI122" s="7" t="str">
        <f t="shared" ca="1" si="24"/>
        <v>{100003=400}</v>
      </c>
      <c r="AJ122" s="7">
        <f t="shared" ca="1" si="25"/>
        <v>0</v>
      </c>
      <c r="AK122" s="13" t="str">
        <f t="shared" ca="1" si="14"/>
        <v>5-1002-9-91740=5|100003=400|30%</v>
      </c>
    </row>
    <row r="123" spans="1:37" x14ac:dyDescent="0.15">
      <c r="A123" s="24">
        <f t="array" aca="1" ref="A123" ca="1">OFFSET(SHOP配置!$J$1,MATCH(SHOP商品!B123&amp;SHOP商品!C123,SHOP配置!$B$2:$B$395&amp;SHOP配置!$K$2:$K$395,0),)</f>
        <v>304</v>
      </c>
      <c r="B123" s="24">
        <v>3</v>
      </c>
      <c r="C123" s="24">
        <v>4</v>
      </c>
      <c r="D123" s="24">
        <v>4</v>
      </c>
      <c r="E123" s="18" t="str">
        <f ca="1">C123 &amp; "-" &amp; OFFSET(参数!$B$1,MATCH($B123,参数!A:A,0)-1,) &amp; "-" &amp; D123</f>
        <v>4-1003-4</v>
      </c>
      <c r="F123" s="18"/>
      <c r="G123" s="24" t="s">
        <v>133</v>
      </c>
      <c r="H123" s="24"/>
      <c r="I123" s="24"/>
      <c r="J123" s="24"/>
      <c r="K123" s="24"/>
      <c r="L123" s="24" t="s">
        <v>153</v>
      </c>
      <c r="M123" s="24"/>
      <c r="N123" s="24"/>
      <c r="O123" s="24"/>
      <c r="P123" s="24"/>
      <c r="Q123" s="6"/>
      <c r="R123" s="16">
        <f t="shared" si="15"/>
        <v>1</v>
      </c>
      <c r="S123" s="18">
        <v>1</v>
      </c>
      <c r="T123" s="18"/>
      <c r="U123" s="18"/>
      <c r="V123" s="18"/>
      <c r="W123" s="18"/>
      <c r="X123" s="7">
        <f t="shared" si="16"/>
        <v>1</v>
      </c>
      <c r="Y123" s="7">
        <f>SUM(X$3:X123)</f>
        <v>160</v>
      </c>
      <c r="Z123" s="19">
        <f t="shared" si="17"/>
        <v>92</v>
      </c>
      <c r="AA123" s="19">
        <f>COUNTIF(Z$3:Z123,Z123)</f>
        <v>1</v>
      </c>
      <c r="AB123" s="7" t="str">
        <f t="shared" ca="1" si="18"/>
        <v>11017=2</v>
      </c>
      <c r="AC123" s="7" t="str">
        <f t="shared" ca="1" si="19"/>
        <v>100004=12000</v>
      </c>
      <c r="AD123" s="19">
        <f t="shared" ca="1" si="20"/>
        <v>301011</v>
      </c>
      <c r="AE123" s="19">
        <f t="shared" ca="1" si="21"/>
        <v>301</v>
      </c>
      <c r="AF123" s="7">
        <f t="shared" ca="1" si="22"/>
        <v>1</v>
      </c>
      <c r="AG123" s="7" t="str">
        <f t="shared" ca="1" si="23"/>
        <v>{11017=2}</v>
      </c>
      <c r="AH123" s="7">
        <f t="shared" ca="1" si="13"/>
        <v>10000</v>
      </c>
      <c r="AI123" s="7" t="str">
        <f t="shared" ca="1" si="24"/>
        <v>{100004=12000}</v>
      </c>
      <c r="AJ123" s="7">
        <f t="shared" ca="1" si="25"/>
        <v>0</v>
      </c>
      <c r="AK123" s="13" t="str">
        <f t="shared" ca="1" si="14"/>
        <v>1-1003-1-11017=2|100004=12000|100%</v>
      </c>
    </row>
    <row r="124" spans="1:37" x14ac:dyDescent="0.15">
      <c r="A124" s="24">
        <f t="array" aca="1" ref="A124" ca="1">OFFSET(SHOP配置!$J$1,MATCH(SHOP商品!B124&amp;SHOP商品!C124,SHOP配置!$B$2:$B$395&amp;SHOP配置!$K$2:$K$395,0),)</f>
        <v>304</v>
      </c>
      <c r="B124" s="24">
        <v>3</v>
      </c>
      <c r="C124" s="24">
        <v>4</v>
      </c>
      <c r="D124" s="24">
        <v>5</v>
      </c>
      <c r="E124" s="18" t="str">
        <f ca="1">C124 &amp; "-" &amp; OFFSET(参数!$B$1,MATCH($B124,参数!A:A,0)-1,) &amp; "-" &amp; D124</f>
        <v>4-1003-5</v>
      </c>
      <c r="F124" s="18"/>
      <c r="G124" s="24" t="s">
        <v>135</v>
      </c>
      <c r="H124" s="24"/>
      <c r="I124" s="24"/>
      <c r="J124" s="24"/>
      <c r="K124" s="24"/>
      <c r="L124" s="24" t="s">
        <v>153</v>
      </c>
      <c r="M124" s="24"/>
      <c r="N124" s="24"/>
      <c r="O124" s="24"/>
      <c r="P124" s="24"/>
      <c r="Q124" s="6"/>
      <c r="R124" s="16">
        <f t="shared" si="15"/>
        <v>1</v>
      </c>
      <c r="S124" s="18">
        <v>1</v>
      </c>
      <c r="T124" s="18"/>
      <c r="U124" s="18"/>
      <c r="V124" s="18"/>
      <c r="W124" s="18"/>
      <c r="X124" s="7">
        <f t="shared" si="16"/>
        <v>1</v>
      </c>
      <c r="Y124" s="7">
        <f>SUM(X$3:X124)</f>
        <v>161</v>
      </c>
      <c r="Z124" s="19">
        <f t="shared" si="17"/>
        <v>93</v>
      </c>
      <c r="AA124" s="19">
        <f>COUNTIF(Z$3:Z124,Z124)</f>
        <v>1</v>
      </c>
      <c r="AB124" s="7" t="str">
        <f t="shared" ca="1" si="18"/>
        <v>11014=2</v>
      </c>
      <c r="AC124" s="7" t="str">
        <f t="shared" ca="1" si="19"/>
        <v>100004=12000</v>
      </c>
      <c r="AD124" s="19">
        <f t="shared" ca="1" si="20"/>
        <v>301021</v>
      </c>
      <c r="AE124" s="19">
        <f t="shared" ca="1" si="21"/>
        <v>301</v>
      </c>
      <c r="AF124" s="7">
        <f t="shared" ca="1" si="22"/>
        <v>2</v>
      </c>
      <c r="AG124" s="7" t="str">
        <f t="shared" ca="1" si="23"/>
        <v>{11014=2}</v>
      </c>
      <c r="AH124" s="7">
        <f t="shared" ca="1" si="13"/>
        <v>10000</v>
      </c>
      <c r="AI124" s="7" t="str">
        <f t="shared" ca="1" si="24"/>
        <v>{100004=12000}</v>
      </c>
      <c r="AJ124" s="7">
        <f t="shared" ca="1" si="25"/>
        <v>0</v>
      </c>
      <c r="AK124" s="13" t="str">
        <f t="shared" ca="1" si="14"/>
        <v>1-1003-2-11014=2|100004=12000|100%</v>
      </c>
    </row>
    <row r="125" spans="1:37" x14ac:dyDescent="0.15">
      <c r="A125" s="24">
        <f t="array" aca="1" ref="A125" ca="1">OFFSET(SHOP配置!$J$1,MATCH(SHOP商品!B125&amp;SHOP商品!C125,SHOP配置!$B$2:$B$395&amp;SHOP配置!$K$2:$K$395,0),)</f>
        <v>304</v>
      </c>
      <c r="B125" s="24">
        <v>3</v>
      </c>
      <c r="C125" s="24">
        <v>4</v>
      </c>
      <c r="D125" s="24">
        <v>6</v>
      </c>
      <c r="E125" s="18" t="str">
        <f ca="1">C125 &amp; "-" &amp; OFFSET(参数!$B$1,MATCH($B125,参数!A:A,0)-1,) &amp; "-" &amp; D125</f>
        <v>4-1003-6</v>
      </c>
      <c r="F125" s="18"/>
      <c r="G125" s="24" t="s">
        <v>136</v>
      </c>
      <c r="H125" s="24"/>
      <c r="I125" s="24"/>
      <c r="J125" s="24"/>
      <c r="K125" s="24"/>
      <c r="L125" s="24" t="s">
        <v>153</v>
      </c>
      <c r="M125" s="24"/>
      <c r="N125" s="24"/>
      <c r="O125" s="24"/>
      <c r="P125" s="24"/>
      <c r="Q125" s="6"/>
      <c r="R125" s="16">
        <f t="shared" si="15"/>
        <v>1</v>
      </c>
      <c r="S125" s="18">
        <v>1</v>
      </c>
      <c r="T125" s="18"/>
      <c r="U125" s="18"/>
      <c r="V125" s="18"/>
      <c r="W125" s="18"/>
      <c r="X125" s="7">
        <f t="shared" si="16"/>
        <v>1</v>
      </c>
      <c r="Y125" s="7">
        <f>SUM(X$3:X125)</f>
        <v>162</v>
      </c>
      <c r="Z125" s="19">
        <f t="shared" si="17"/>
        <v>94</v>
      </c>
      <c r="AA125" s="19">
        <f>COUNTIF(Z$3:Z125,Z125)</f>
        <v>1</v>
      </c>
      <c r="AB125" s="7" t="str">
        <f t="shared" ca="1" si="18"/>
        <v>81110=5</v>
      </c>
      <c r="AC125" s="7" t="str">
        <f t="shared" ca="1" si="19"/>
        <v>100004=4000</v>
      </c>
      <c r="AD125" s="19">
        <f t="shared" ca="1" si="20"/>
        <v>301031</v>
      </c>
      <c r="AE125" s="19">
        <f t="shared" ca="1" si="21"/>
        <v>301</v>
      </c>
      <c r="AF125" s="7">
        <f t="shared" ca="1" si="22"/>
        <v>3</v>
      </c>
      <c r="AG125" s="7" t="str">
        <f t="shared" ca="1" si="23"/>
        <v>{81110=5}</v>
      </c>
      <c r="AH125" s="7">
        <f t="shared" ca="1" si="13"/>
        <v>10000</v>
      </c>
      <c r="AI125" s="7" t="str">
        <f t="shared" ca="1" si="24"/>
        <v>{100004=4000}</v>
      </c>
      <c r="AJ125" s="7">
        <f t="shared" ca="1" si="25"/>
        <v>0</v>
      </c>
      <c r="AK125" s="13" t="str">
        <f t="shared" ca="1" si="14"/>
        <v>1-1003-3-81110=5|100004=4000|100%</v>
      </c>
    </row>
    <row r="126" spans="1:37" x14ac:dyDescent="0.15">
      <c r="A126" s="24">
        <f t="array" aca="1" ref="A126" ca="1">OFFSET(SHOP配置!$J$1,MATCH(SHOP商品!B126&amp;SHOP商品!C126,SHOP配置!$B$2:$B$395&amp;SHOP配置!$K$2:$K$395,0),)</f>
        <v>304</v>
      </c>
      <c r="B126" s="24">
        <v>3</v>
      </c>
      <c r="C126" s="24">
        <v>4</v>
      </c>
      <c r="D126" s="24">
        <v>7</v>
      </c>
      <c r="E126" s="18" t="str">
        <f ca="1">C126 &amp; "-" &amp; OFFSET(参数!$B$1,MATCH($B126,参数!A:A,0)-1,) &amp; "-" &amp; D126</f>
        <v>4-1003-7</v>
      </c>
      <c r="F126" s="18"/>
      <c r="G126" s="24" t="s">
        <v>128</v>
      </c>
      <c r="H126" s="24" t="s">
        <v>137</v>
      </c>
      <c r="I126" s="24"/>
      <c r="J126" s="24"/>
      <c r="K126" s="24"/>
      <c r="L126" s="24" t="s">
        <v>152</v>
      </c>
      <c r="M126" s="24" t="s">
        <v>154</v>
      </c>
      <c r="N126" s="24"/>
      <c r="O126" s="24"/>
      <c r="P126" s="24"/>
      <c r="Q126" s="6"/>
      <c r="R126" s="16">
        <f t="shared" si="15"/>
        <v>1</v>
      </c>
      <c r="S126" s="18">
        <v>0.7</v>
      </c>
      <c r="T126" s="18">
        <v>0.3</v>
      </c>
      <c r="U126" s="18"/>
      <c r="V126" s="18"/>
      <c r="W126" s="18"/>
      <c r="X126" s="7">
        <f t="shared" si="16"/>
        <v>2</v>
      </c>
      <c r="Y126" s="7">
        <f>SUM(X$3:X126)</f>
        <v>164</v>
      </c>
      <c r="Z126" s="19">
        <f t="shared" si="17"/>
        <v>95</v>
      </c>
      <c r="AA126" s="19">
        <f>COUNTIF(Z$3:Z126,Z126)</f>
        <v>1</v>
      </c>
      <c r="AB126" s="7" t="str">
        <f t="shared" ca="1" si="18"/>
        <v>91220=5</v>
      </c>
      <c r="AC126" s="7" t="str">
        <f t="shared" ca="1" si="19"/>
        <v>100004=5500</v>
      </c>
      <c r="AD126" s="19">
        <f t="shared" ca="1" si="20"/>
        <v>301041</v>
      </c>
      <c r="AE126" s="19">
        <f t="shared" ca="1" si="21"/>
        <v>301</v>
      </c>
      <c r="AF126" s="7">
        <f t="shared" ca="1" si="22"/>
        <v>4</v>
      </c>
      <c r="AG126" s="7" t="str">
        <f t="shared" ca="1" si="23"/>
        <v>{91220=5}</v>
      </c>
      <c r="AH126" s="7">
        <f t="shared" ca="1" si="13"/>
        <v>10000</v>
      </c>
      <c r="AI126" s="7" t="str">
        <f t="shared" ca="1" si="24"/>
        <v>{100004=5500}</v>
      </c>
      <c r="AJ126" s="7">
        <f t="shared" ca="1" si="25"/>
        <v>0</v>
      </c>
      <c r="AK126" s="13" t="str">
        <f t="shared" ca="1" si="14"/>
        <v>1-1003-4-91220=5|100004=5500|100%</v>
      </c>
    </row>
    <row r="127" spans="1:37" x14ac:dyDescent="0.15">
      <c r="A127" s="24">
        <f t="array" aca="1" ref="A127" ca="1">OFFSET(SHOP配置!$J$1,MATCH(SHOP商品!B127&amp;SHOP商品!C127,SHOP配置!$B$2:$B$395&amp;SHOP配置!$K$2:$K$395,0),)</f>
        <v>304</v>
      </c>
      <c r="B127" s="24">
        <v>3</v>
      </c>
      <c r="C127" s="24">
        <v>4</v>
      </c>
      <c r="D127" s="24">
        <v>8</v>
      </c>
      <c r="E127" s="18" t="str">
        <f ca="1">C127 &amp; "-" &amp; OFFSET(参数!$B$1,MATCH($B127,参数!A:A,0)-1,) &amp; "-" &amp; D127</f>
        <v>4-1003-8</v>
      </c>
      <c r="F127" s="18"/>
      <c r="G127" s="24" t="s">
        <v>131</v>
      </c>
      <c r="H127" s="24" t="s">
        <v>139</v>
      </c>
      <c r="I127" s="24"/>
      <c r="J127" s="24"/>
      <c r="K127" s="24"/>
      <c r="L127" s="24" t="s">
        <v>152</v>
      </c>
      <c r="M127" s="24" t="s">
        <v>154</v>
      </c>
      <c r="N127" s="24"/>
      <c r="O127" s="24"/>
      <c r="P127" s="24"/>
      <c r="Q127" s="6"/>
      <c r="R127" s="16">
        <f t="shared" si="15"/>
        <v>1</v>
      </c>
      <c r="S127" s="18">
        <v>0.7</v>
      </c>
      <c r="T127" s="18">
        <v>0.3</v>
      </c>
      <c r="U127" s="18"/>
      <c r="V127" s="18"/>
      <c r="W127" s="18"/>
      <c r="X127" s="7">
        <f t="shared" si="16"/>
        <v>2</v>
      </c>
      <c r="Y127" s="7">
        <f>SUM(X$3:X127)</f>
        <v>166</v>
      </c>
      <c r="Z127" s="19">
        <f t="shared" si="17"/>
        <v>96</v>
      </c>
      <c r="AA127" s="19">
        <f>COUNTIF(Z$3:Z127,Z127)</f>
        <v>1</v>
      </c>
      <c r="AB127" s="7" t="str">
        <f t="shared" ca="1" si="18"/>
        <v>91230=5</v>
      </c>
      <c r="AC127" s="7" t="str">
        <f t="shared" ca="1" si="19"/>
        <v>100004=5500</v>
      </c>
      <c r="AD127" s="19">
        <f t="shared" ca="1" si="20"/>
        <v>301051</v>
      </c>
      <c r="AE127" s="19">
        <f t="shared" ca="1" si="21"/>
        <v>301</v>
      </c>
      <c r="AF127" s="7">
        <f t="shared" ca="1" si="22"/>
        <v>5</v>
      </c>
      <c r="AG127" s="7" t="str">
        <f t="shared" ca="1" si="23"/>
        <v>{91230=5}</v>
      </c>
      <c r="AH127" s="7">
        <f t="shared" ca="1" si="13"/>
        <v>10000</v>
      </c>
      <c r="AI127" s="7" t="str">
        <f t="shared" ca="1" si="24"/>
        <v>{100004=5500}</v>
      </c>
      <c r="AJ127" s="7">
        <f t="shared" ca="1" si="25"/>
        <v>0</v>
      </c>
      <c r="AK127" s="13" t="str">
        <f t="shared" ca="1" si="14"/>
        <v>1-1003-5-91230=5|100004=5500|100%</v>
      </c>
    </row>
    <row r="128" spans="1:37" x14ac:dyDescent="0.15">
      <c r="A128" s="24">
        <f t="array" aca="1" ref="A128" ca="1">OFFSET(SHOP配置!$J$1,MATCH(SHOP商品!B128&amp;SHOP商品!C128,SHOP配置!$B$2:$B$395&amp;SHOP配置!$K$2:$K$395,0),)</f>
        <v>304</v>
      </c>
      <c r="B128" s="24">
        <v>3</v>
      </c>
      <c r="C128" s="24">
        <v>4</v>
      </c>
      <c r="D128" s="24">
        <v>9</v>
      </c>
      <c r="E128" s="18" t="str">
        <f ca="1">C128 &amp; "-" &amp; OFFSET(参数!$B$1,MATCH($B128,参数!A:A,0)-1,) &amp; "-" &amp; D128</f>
        <v>4-1003-9</v>
      </c>
      <c r="F128" s="18"/>
      <c r="G128" s="24" t="s">
        <v>132</v>
      </c>
      <c r="H128" s="24" t="s">
        <v>140</v>
      </c>
      <c r="I128" s="24"/>
      <c r="J128" s="24"/>
      <c r="K128" s="24"/>
      <c r="L128" s="24" t="s">
        <v>152</v>
      </c>
      <c r="M128" s="24" t="s">
        <v>154</v>
      </c>
      <c r="N128" s="24"/>
      <c r="O128" s="24"/>
      <c r="P128" s="24"/>
      <c r="Q128" s="6"/>
      <c r="R128" s="16">
        <f t="shared" si="15"/>
        <v>1</v>
      </c>
      <c r="S128" s="18">
        <v>0.7</v>
      </c>
      <c r="T128" s="18">
        <v>0.3</v>
      </c>
      <c r="U128" s="18"/>
      <c r="V128" s="18"/>
      <c r="W128" s="18"/>
      <c r="X128" s="7">
        <f t="shared" si="16"/>
        <v>2</v>
      </c>
      <c r="Y128" s="7">
        <f>SUM(X$3:X128)</f>
        <v>168</v>
      </c>
      <c r="Z128" s="19">
        <f t="shared" si="17"/>
        <v>97</v>
      </c>
      <c r="AA128" s="19">
        <f>COUNTIF(Z$3:Z128,Z128)</f>
        <v>1</v>
      </c>
      <c r="AB128" s="7" t="str">
        <f t="shared" ca="1" si="18"/>
        <v>91240=5</v>
      </c>
      <c r="AC128" s="7" t="str">
        <f t="shared" ca="1" si="19"/>
        <v>100004=5500</v>
      </c>
      <c r="AD128" s="19">
        <f t="shared" ca="1" si="20"/>
        <v>301061</v>
      </c>
      <c r="AE128" s="19">
        <f t="shared" ca="1" si="21"/>
        <v>301</v>
      </c>
      <c r="AF128" s="7">
        <f t="shared" ca="1" si="22"/>
        <v>6</v>
      </c>
      <c r="AG128" s="7" t="str">
        <f t="shared" ca="1" si="23"/>
        <v>{91240=5}</v>
      </c>
      <c r="AH128" s="7">
        <f t="shared" ca="1" si="13"/>
        <v>10000</v>
      </c>
      <c r="AI128" s="7" t="str">
        <f t="shared" ca="1" si="24"/>
        <v>{100004=5500}</v>
      </c>
      <c r="AJ128" s="7">
        <f t="shared" ca="1" si="25"/>
        <v>0</v>
      </c>
      <c r="AK128" s="13" t="str">
        <f t="shared" ca="1" si="14"/>
        <v>1-1003-6-91240=5|100004=5500|100%</v>
      </c>
    </row>
    <row r="129" spans="1:37" x14ac:dyDescent="0.15">
      <c r="A129" s="24">
        <f t="array" aca="1" ref="A129" ca="1">OFFSET(SHOP配置!$J$1,MATCH(SHOP商品!B129&amp;SHOP商品!C129,SHOP配置!$B$2:$B$395&amp;SHOP配置!$K$2:$K$395,0),)</f>
        <v>305</v>
      </c>
      <c r="B129" s="24">
        <v>3</v>
      </c>
      <c r="C129" s="24">
        <v>5</v>
      </c>
      <c r="D129" s="24">
        <v>1</v>
      </c>
      <c r="E129" s="18" t="str">
        <f ca="1">C129 &amp; "-" &amp; OFFSET(参数!$B$1,MATCH($B129,参数!A:A,0)-1,) &amp; "-" &amp; D129</f>
        <v>5-1003-1</v>
      </c>
      <c r="F129" s="18"/>
      <c r="G129" s="24" t="s">
        <v>145</v>
      </c>
      <c r="H129" s="24"/>
      <c r="I129" s="24"/>
      <c r="J129" s="24"/>
      <c r="K129" s="24"/>
      <c r="L129" s="24" t="s">
        <v>146</v>
      </c>
      <c r="M129" s="24"/>
      <c r="N129" s="24"/>
      <c r="O129" s="24"/>
      <c r="P129" s="24"/>
      <c r="Q129" s="6"/>
      <c r="R129" s="16">
        <f t="shared" si="15"/>
        <v>1</v>
      </c>
      <c r="S129" s="18">
        <v>1</v>
      </c>
      <c r="T129" s="18"/>
      <c r="U129" s="18"/>
      <c r="V129" s="18"/>
      <c r="W129" s="18"/>
      <c r="X129" s="7">
        <f t="shared" si="16"/>
        <v>1</v>
      </c>
      <c r="Y129" s="7">
        <f>SUM(X$3:X129)</f>
        <v>169</v>
      </c>
      <c r="Z129" s="19">
        <f t="shared" si="17"/>
        <v>98</v>
      </c>
      <c r="AA129" s="19">
        <f>COUNTIF(Z$3:Z129,Z129)</f>
        <v>1</v>
      </c>
      <c r="AB129" s="7" t="str">
        <f t="shared" ca="1" si="18"/>
        <v>91120=5</v>
      </c>
      <c r="AC129" s="7" t="str">
        <f t="shared" ca="1" si="19"/>
        <v>100004=5000</v>
      </c>
      <c r="AD129" s="19">
        <f t="shared" ca="1" si="20"/>
        <v>301071</v>
      </c>
      <c r="AE129" s="19">
        <f t="shared" ca="1" si="21"/>
        <v>301</v>
      </c>
      <c r="AF129" s="7">
        <f t="shared" ca="1" si="22"/>
        <v>7</v>
      </c>
      <c r="AG129" s="7" t="str">
        <f t="shared" ca="1" si="23"/>
        <v>{91120=5}</v>
      </c>
      <c r="AH129" s="7">
        <f t="shared" ca="1" si="13"/>
        <v>7000</v>
      </c>
      <c r="AI129" s="7" t="str">
        <f t="shared" ca="1" si="24"/>
        <v>{100004=5000}</v>
      </c>
      <c r="AJ129" s="7">
        <f t="shared" ca="1" si="25"/>
        <v>0</v>
      </c>
      <c r="AK129" s="13" t="str">
        <f t="shared" ca="1" si="14"/>
        <v>1-1003-7-91120=5|100004=5000|70%</v>
      </c>
    </row>
    <row r="130" spans="1:37" x14ac:dyDescent="0.15">
      <c r="A130" s="24">
        <f t="array" aca="1" ref="A130" ca="1">OFFSET(SHOP配置!$J$1,MATCH(SHOP商品!B130&amp;SHOP商品!C130,SHOP配置!$B$2:$B$395&amp;SHOP配置!$K$2:$K$395,0),)</f>
        <v>305</v>
      </c>
      <c r="B130" s="24">
        <v>3</v>
      </c>
      <c r="C130" s="24">
        <v>5</v>
      </c>
      <c r="D130" s="24">
        <v>2</v>
      </c>
      <c r="E130" s="18" t="str">
        <f ca="1">C130 &amp; "-" &amp; OFFSET(参数!$B$1,MATCH($B130,参数!A:A,0)-1,) &amp; "-" &amp; D130</f>
        <v>5-1003-2</v>
      </c>
      <c r="F130" s="18"/>
      <c r="G130" s="24" t="s">
        <v>147</v>
      </c>
      <c r="H130" s="24"/>
      <c r="I130" s="24"/>
      <c r="J130" s="24"/>
      <c r="K130" s="24"/>
      <c r="L130" s="24" t="s">
        <v>146</v>
      </c>
      <c r="M130" s="24"/>
      <c r="N130" s="24"/>
      <c r="O130" s="24"/>
      <c r="P130" s="24"/>
      <c r="Q130" s="6"/>
      <c r="R130" s="16">
        <f t="shared" si="15"/>
        <v>1</v>
      </c>
      <c r="S130" s="18">
        <v>1</v>
      </c>
      <c r="T130" s="18"/>
      <c r="U130" s="18"/>
      <c r="V130" s="18"/>
      <c r="W130" s="18"/>
      <c r="X130" s="7">
        <f t="shared" si="16"/>
        <v>1</v>
      </c>
      <c r="Y130" s="7">
        <f>SUM(X$3:X130)</f>
        <v>170</v>
      </c>
      <c r="Z130" s="19">
        <f t="shared" si="17"/>
        <v>98</v>
      </c>
      <c r="AA130" s="19">
        <f>COUNTIF(Z$3:Z130,Z130)</f>
        <v>2</v>
      </c>
      <c r="AB130" s="7" t="str">
        <f t="shared" ca="1" si="18"/>
        <v>91320=5</v>
      </c>
      <c r="AC130" s="7" t="str">
        <f t="shared" ca="1" si="19"/>
        <v>100004=6000</v>
      </c>
      <c r="AD130" s="19">
        <f t="shared" ca="1" si="20"/>
        <v>301072</v>
      </c>
      <c r="AE130" s="19">
        <f t="shared" ca="1" si="21"/>
        <v>301</v>
      </c>
      <c r="AF130" s="7">
        <f t="shared" ca="1" si="22"/>
        <v>7</v>
      </c>
      <c r="AG130" s="7" t="str">
        <f t="shared" ca="1" si="23"/>
        <v>{91320=5}</v>
      </c>
      <c r="AH130" s="7">
        <f t="shared" ca="1" si="13"/>
        <v>3000</v>
      </c>
      <c r="AI130" s="7" t="str">
        <f t="shared" ca="1" si="24"/>
        <v>{100004=6000}</v>
      </c>
      <c r="AJ130" s="7">
        <f t="shared" ca="1" si="25"/>
        <v>0</v>
      </c>
      <c r="AK130" s="13" t="str">
        <f t="shared" ca="1" si="14"/>
        <v>1-1003-7-91320=5|100004=6000|30%</v>
      </c>
    </row>
    <row r="131" spans="1:37" x14ac:dyDescent="0.15">
      <c r="A131" s="24">
        <f t="array" aca="1" ref="A131" ca="1">OFFSET(SHOP配置!$J$1,MATCH(SHOP商品!B131&amp;SHOP商品!C131,SHOP配置!$B$2:$B$395&amp;SHOP配置!$K$2:$K$395,0),)</f>
        <v>305</v>
      </c>
      <c r="B131" s="24">
        <v>3</v>
      </c>
      <c r="C131" s="24">
        <v>5</v>
      </c>
      <c r="D131" s="24">
        <v>3</v>
      </c>
      <c r="E131" s="18" t="str">
        <f ca="1">C131 &amp; "-" &amp; OFFSET(参数!$B$1,MATCH($B131,参数!A:A,0)-1,) &amp; "-" &amp; D131</f>
        <v>5-1003-3</v>
      </c>
      <c r="F131" s="18"/>
      <c r="G131" s="24" t="s">
        <v>114</v>
      </c>
      <c r="H131" s="24"/>
      <c r="I131" s="24"/>
      <c r="J131" s="24"/>
      <c r="K131" s="24"/>
      <c r="L131" s="24" t="s">
        <v>148</v>
      </c>
      <c r="M131" s="24"/>
      <c r="N131" s="24"/>
      <c r="O131" s="24"/>
      <c r="P131" s="24"/>
      <c r="Q131" s="6"/>
      <c r="R131" s="16">
        <f t="shared" si="15"/>
        <v>1</v>
      </c>
      <c r="S131" s="18">
        <v>1</v>
      </c>
      <c r="T131" s="18"/>
      <c r="U131" s="18"/>
      <c r="V131" s="18"/>
      <c r="W131" s="18"/>
      <c r="X131" s="7">
        <f t="shared" si="16"/>
        <v>1</v>
      </c>
      <c r="Y131" s="7">
        <f>SUM(X$3:X131)</f>
        <v>171</v>
      </c>
      <c r="Z131" s="19">
        <f t="shared" si="17"/>
        <v>99</v>
      </c>
      <c r="AA131" s="19">
        <f>COUNTIF(Z$3:Z131,Z131)</f>
        <v>1</v>
      </c>
      <c r="AB131" s="7" t="str">
        <f t="shared" ca="1" si="18"/>
        <v>91130=5</v>
      </c>
      <c r="AC131" s="7" t="str">
        <f t="shared" ca="1" si="19"/>
        <v>100004=5000</v>
      </c>
      <c r="AD131" s="19">
        <f t="shared" ca="1" si="20"/>
        <v>301081</v>
      </c>
      <c r="AE131" s="19">
        <f t="shared" ca="1" si="21"/>
        <v>301</v>
      </c>
      <c r="AF131" s="7">
        <f t="shared" ca="1" si="22"/>
        <v>8</v>
      </c>
      <c r="AG131" s="7" t="str">
        <f t="shared" ca="1" si="23"/>
        <v>{91130=5}</v>
      </c>
      <c r="AH131" s="7">
        <f t="shared" ref="AH131:AH194" ca="1" si="26">IF(OFFSET($F$2,$Z131-1,)="是",INT($AH$1/OFFSET($X$2,$Z131-1,)),OFFSET($R$2,$Z131-1,$AA131)*$AH$1)</f>
        <v>7000</v>
      </c>
      <c r="AI131" s="7" t="str">
        <f t="shared" ca="1" si="24"/>
        <v>{100004=5000}</v>
      </c>
      <c r="AJ131" s="7">
        <f t="shared" ca="1" si="25"/>
        <v>0</v>
      </c>
      <c r="AK131" s="13" t="str">
        <f t="shared" ref="AK131:AK194" ca="1" si="27">OFFSET($E$2,$Z131-1,) &amp; "-" &amp; $AB131 &amp; "|" &amp; AC131 &amp; "|" &amp; AH131/$AH$1*100 &amp; "%"</f>
        <v>1-1003-8-91130=5|100004=5000|70%</v>
      </c>
    </row>
    <row r="132" spans="1:37" x14ac:dyDescent="0.15">
      <c r="A132" s="24">
        <f t="array" aca="1" ref="A132" ca="1">OFFSET(SHOP配置!$J$1,MATCH(SHOP商品!B132&amp;SHOP商品!C132,SHOP配置!$B$2:$B$395&amp;SHOP配置!$K$2:$K$395,0),)</f>
        <v>305</v>
      </c>
      <c r="B132" s="24">
        <v>3</v>
      </c>
      <c r="C132" s="24">
        <v>5</v>
      </c>
      <c r="D132" s="24">
        <v>4</v>
      </c>
      <c r="E132" s="18" t="str">
        <f ca="1">C132 &amp; "-" &amp; OFFSET(参数!$B$1,MATCH($B132,参数!A:A,0)-1,) &amp; "-" &amp; D132</f>
        <v>5-1003-4</v>
      </c>
      <c r="F132" s="18"/>
      <c r="G132" s="24" t="s">
        <v>137</v>
      </c>
      <c r="H132" s="24"/>
      <c r="I132" s="24"/>
      <c r="J132" s="24"/>
      <c r="K132" s="24"/>
      <c r="L132" s="24" t="s">
        <v>154</v>
      </c>
      <c r="M132" s="24"/>
      <c r="N132" s="24"/>
      <c r="O132" s="24"/>
      <c r="P132" s="24"/>
      <c r="Q132" s="6"/>
      <c r="R132" s="16">
        <f t="shared" ref="R132:R195" si="28">SUM(S132:W132)</f>
        <v>1</v>
      </c>
      <c r="S132" s="18">
        <v>1</v>
      </c>
      <c r="T132" s="18"/>
      <c r="U132" s="18"/>
      <c r="V132" s="18"/>
      <c r="W132" s="18"/>
      <c r="X132" s="7">
        <f t="shared" ref="X132:X195" si="29">COUNTA(G132:K132)</f>
        <v>1</v>
      </c>
      <c r="Y132" s="7">
        <f>SUM(X$3:X132)</f>
        <v>172</v>
      </c>
      <c r="Z132" s="19">
        <f t="shared" ref="Z132:Z195" si="30">MATCH(ROW(Z130)-0.1,Y:Y,1)</f>
        <v>99</v>
      </c>
      <c r="AA132" s="19">
        <f>COUNTIF(Z$3:Z132,Z132)</f>
        <v>2</v>
      </c>
      <c r="AB132" s="7" t="str">
        <f t="shared" ref="AB132:AB195" ca="1" si="31">OFFSET($F$2,$Z132-1,$AA132)</f>
        <v>91330=5</v>
      </c>
      <c r="AC132" s="7" t="str">
        <f t="shared" ref="AC132:AC195" ca="1" si="32">OFFSET($K$2,$Z132-1,$AA132)</f>
        <v>100004=6000</v>
      </c>
      <c r="AD132" s="19">
        <f t="shared" ref="AD132:AD195" ca="1" si="33">AE132*1000+AF132*10+AA132</f>
        <v>301082</v>
      </c>
      <c r="AE132" s="19">
        <f t="shared" ref="AE132:AE195" ca="1" si="34">OFFSET($A$2,Z132-1,0)</f>
        <v>301</v>
      </c>
      <c r="AF132" s="7">
        <f t="shared" ref="AF132:AF195" ca="1" si="35">IF(OFFSET(D$1,Z132,)="","无",OFFSET(D$1,Z132,))</f>
        <v>8</v>
      </c>
      <c r="AG132" s="7" t="str">
        <f t="shared" ref="AG132:AG195" ca="1" si="36">"{" &amp; AB132 &amp; "}"</f>
        <v>{91330=5}</v>
      </c>
      <c r="AH132" s="7">
        <f t="shared" ca="1" si="26"/>
        <v>3000</v>
      </c>
      <c r="AI132" s="7" t="str">
        <f t="shared" ref="AI132:AI195" ca="1" si="37">"{" &amp; AC132 &amp; "}"</f>
        <v>{100004=6000}</v>
      </c>
      <c r="AJ132" s="7">
        <f t="shared" ref="AJ132:AJ195" ca="1" si="38">VALUE(IFERROR(MID($AC132,FIND("+",$AC132,1)+1,LEN($AC132)+1-FIND("+",$AC132)-1),0))</f>
        <v>0</v>
      </c>
      <c r="AK132" s="13" t="str">
        <f t="shared" ca="1" si="27"/>
        <v>1-1003-8-91330=5|100004=6000|30%</v>
      </c>
    </row>
    <row r="133" spans="1:37" x14ac:dyDescent="0.15">
      <c r="A133" s="24">
        <f t="array" aca="1" ref="A133" ca="1">OFFSET(SHOP配置!$J$1,MATCH(SHOP商品!B133&amp;SHOP商品!C133,SHOP配置!$B$2:$B$395&amp;SHOP配置!$K$2:$K$395,0),)</f>
        <v>305</v>
      </c>
      <c r="B133" s="24">
        <v>3</v>
      </c>
      <c r="C133" s="24">
        <v>5</v>
      </c>
      <c r="D133" s="24">
        <v>5</v>
      </c>
      <c r="E133" s="18" t="str">
        <f ca="1">C133 &amp; "-" &amp; OFFSET(参数!$B$1,MATCH($B133,参数!A:A,0)-1,) &amp; "-" &amp; D133</f>
        <v>5-1003-5</v>
      </c>
      <c r="F133" s="18"/>
      <c r="G133" s="24" t="s">
        <v>139</v>
      </c>
      <c r="H133" s="24"/>
      <c r="I133" s="24"/>
      <c r="J133" s="24"/>
      <c r="K133" s="24"/>
      <c r="L133" s="24" t="s">
        <v>154</v>
      </c>
      <c r="M133" s="24"/>
      <c r="N133" s="24"/>
      <c r="O133" s="24"/>
      <c r="P133" s="24"/>
      <c r="Q133" s="6"/>
      <c r="R133" s="16">
        <f t="shared" si="28"/>
        <v>1</v>
      </c>
      <c r="S133" s="18">
        <v>1</v>
      </c>
      <c r="T133" s="18"/>
      <c r="U133" s="18"/>
      <c r="V133" s="18"/>
      <c r="W133" s="18"/>
      <c r="X133" s="7">
        <f t="shared" si="29"/>
        <v>1</v>
      </c>
      <c r="Y133" s="7">
        <f>SUM(X$3:X133)</f>
        <v>173</v>
      </c>
      <c r="Z133" s="19">
        <f t="shared" si="30"/>
        <v>100</v>
      </c>
      <c r="AA133" s="19">
        <f>COUNTIF(Z$3:Z133,Z133)</f>
        <v>1</v>
      </c>
      <c r="AB133" s="7" t="str">
        <f t="shared" ca="1" si="31"/>
        <v>91140=5</v>
      </c>
      <c r="AC133" s="7" t="str">
        <f t="shared" ca="1" si="32"/>
        <v>100004=5000</v>
      </c>
      <c r="AD133" s="19">
        <f t="shared" ca="1" si="33"/>
        <v>301091</v>
      </c>
      <c r="AE133" s="19">
        <f t="shared" ca="1" si="34"/>
        <v>301</v>
      </c>
      <c r="AF133" s="7">
        <f t="shared" ca="1" si="35"/>
        <v>9</v>
      </c>
      <c r="AG133" s="7" t="str">
        <f t="shared" ca="1" si="36"/>
        <v>{91140=5}</v>
      </c>
      <c r="AH133" s="7">
        <f t="shared" ca="1" si="26"/>
        <v>7000</v>
      </c>
      <c r="AI133" s="7" t="str">
        <f t="shared" ca="1" si="37"/>
        <v>{100004=5000}</v>
      </c>
      <c r="AJ133" s="7">
        <f t="shared" ca="1" si="38"/>
        <v>0</v>
      </c>
      <c r="AK133" s="13" t="str">
        <f t="shared" ca="1" si="27"/>
        <v>1-1003-9-91140=5|100004=5000|70%</v>
      </c>
    </row>
    <row r="134" spans="1:37" x14ac:dyDescent="0.15">
      <c r="A134" s="24">
        <f t="array" aca="1" ref="A134" ca="1">OFFSET(SHOP配置!$J$1,MATCH(SHOP商品!B134&amp;SHOP商品!C134,SHOP配置!$B$2:$B$395&amp;SHOP配置!$K$2:$K$395,0),)</f>
        <v>305</v>
      </c>
      <c r="B134" s="24">
        <v>3</v>
      </c>
      <c r="C134" s="24">
        <v>5</v>
      </c>
      <c r="D134" s="24">
        <v>6</v>
      </c>
      <c r="E134" s="18" t="str">
        <f ca="1">C134 &amp; "-" &amp; OFFSET(参数!$B$1,MATCH($B134,参数!A:A,0)-1,) &amp; "-" &amp; D134</f>
        <v>5-1003-6</v>
      </c>
      <c r="F134" s="18"/>
      <c r="G134" s="24" t="s">
        <v>140</v>
      </c>
      <c r="H134" s="24"/>
      <c r="I134" s="24"/>
      <c r="J134" s="24"/>
      <c r="K134" s="24"/>
      <c r="L134" s="24" t="s">
        <v>154</v>
      </c>
      <c r="M134" s="24"/>
      <c r="N134" s="24"/>
      <c r="O134" s="24"/>
      <c r="P134" s="24"/>
      <c r="Q134" s="6"/>
      <c r="R134" s="16">
        <f t="shared" si="28"/>
        <v>1</v>
      </c>
      <c r="S134" s="18">
        <v>1</v>
      </c>
      <c r="T134" s="18"/>
      <c r="U134" s="18"/>
      <c r="V134" s="18"/>
      <c r="W134" s="18"/>
      <c r="X134" s="7">
        <f t="shared" si="29"/>
        <v>1</v>
      </c>
      <c r="Y134" s="7">
        <f>SUM(X$3:X134)</f>
        <v>174</v>
      </c>
      <c r="Z134" s="19">
        <f t="shared" si="30"/>
        <v>100</v>
      </c>
      <c r="AA134" s="19">
        <f>COUNTIF(Z$3:Z134,Z134)</f>
        <v>2</v>
      </c>
      <c r="AB134" s="7" t="str">
        <f t="shared" ca="1" si="31"/>
        <v>91340=5</v>
      </c>
      <c r="AC134" s="7" t="str">
        <f t="shared" ca="1" si="32"/>
        <v>100004=6000</v>
      </c>
      <c r="AD134" s="19">
        <f t="shared" ca="1" si="33"/>
        <v>301092</v>
      </c>
      <c r="AE134" s="19">
        <f t="shared" ca="1" si="34"/>
        <v>301</v>
      </c>
      <c r="AF134" s="7">
        <f t="shared" ca="1" si="35"/>
        <v>9</v>
      </c>
      <c r="AG134" s="7" t="str">
        <f t="shared" ca="1" si="36"/>
        <v>{91340=5}</v>
      </c>
      <c r="AH134" s="7">
        <f t="shared" ca="1" si="26"/>
        <v>3000</v>
      </c>
      <c r="AI134" s="7" t="str">
        <f t="shared" ca="1" si="37"/>
        <v>{100004=6000}</v>
      </c>
      <c r="AJ134" s="7">
        <f t="shared" ca="1" si="38"/>
        <v>0</v>
      </c>
      <c r="AK134" s="13" t="str">
        <f t="shared" ca="1" si="27"/>
        <v>1-1003-9-91340=5|100004=6000|30%</v>
      </c>
    </row>
    <row r="135" spans="1:37" x14ac:dyDescent="0.15">
      <c r="A135" s="24">
        <f t="array" aca="1" ref="A135" ca="1">OFFSET(SHOP配置!$J$1,MATCH(SHOP商品!B135&amp;SHOP商品!C135,SHOP配置!$B$2:$B$395&amp;SHOP配置!$K$2:$K$395,0),)</f>
        <v>305</v>
      </c>
      <c r="B135" s="24">
        <v>3</v>
      </c>
      <c r="C135" s="24">
        <v>5</v>
      </c>
      <c r="D135" s="24">
        <v>7</v>
      </c>
      <c r="E135" s="18" t="str">
        <f ca="1">C135 &amp; "-" &amp; OFFSET(参数!$B$1,MATCH($B135,参数!A:A,0)-1,) &amp; "-" &amp; D135</f>
        <v>5-1003-7</v>
      </c>
      <c r="F135" s="18"/>
      <c r="G135" s="24" t="s">
        <v>133</v>
      </c>
      <c r="H135" s="24" t="s">
        <v>141</v>
      </c>
      <c r="I135" s="24"/>
      <c r="J135" s="24"/>
      <c r="K135" s="24"/>
      <c r="L135" s="24" t="s">
        <v>153</v>
      </c>
      <c r="M135" s="24" t="s">
        <v>155</v>
      </c>
      <c r="N135" s="24"/>
      <c r="O135" s="24"/>
      <c r="P135" s="24"/>
      <c r="Q135" s="6"/>
      <c r="R135" s="16">
        <f t="shared" si="28"/>
        <v>1</v>
      </c>
      <c r="S135" s="18">
        <v>0.7</v>
      </c>
      <c r="T135" s="18">
        <v>0.3</v>
      </c>
      <c r="U135" s="18"/>
      <c r="V135" s="18"/>
      <c r="W135" s="18"/>
      <c r="X135" s="7">
        <f t="shared" si="29"/>
        <v>2</v>
      </c>
      <c r="Y135" s="7">
        <f>SUM(X$3:X135)</f>
        <v>176</v>
      </c>
      <c r="Z135" s="19">
        <f t="shared" si="30"/>
        <v>101</v>
      </c>
      <c r="AA135" s="19">
        <f>COUNTIF(Z$3:Z135,Z135)</f>
        <v>1</v>
      </c>
      <c r="AB135" s="7" t="str">
        <f t="shared" ca="1" si="31"/>
        <v>11017=2</v>
      </c>
      <c r="AC135" s="7" t="str">
        <f t="shared" ca="1" si="32"/>
        <v>100004=12000</v>
      </c>
      <c r="AD135" s="19">
        <f t="shared" ca="1" si="33"/>
        <v>302011</v>
      </c>
      <c r="AE135" s="19">
        <f t="shared" ca="1" si="34"/>
        <v>302</v>
      </c>
      <c r="AF135" s="7">
        <f t="shared" ca="1" si="35"/>
        <v>1</v>
      </c>
      <c r="AG135" s="7" t="str">
        <f t="shared" ca="1" si="36"/>
        <v>{11017=2}</v>
      </c>
      <c r="AH135" s="7">
        <f t="shared" ca="1" si="26"/>
        <v>10000</v>
      </c>
      <c r="AI135" s="7" t="str">
        <f t="shared" ca="1" si="37"/>
        <v>{100004=12000}</v>
      </c>
      <c r="AJ135" s="7">
        <f t="shared" ca="1" si="38"/>
        <v>0</v>
      </c>
      <c r="AK135" s="13" t="str">
        <f t="shared" ca="1" si="27"/>
        <v>2-1003-1-11017=2|100004=12000|100%</v>
      </c>
    </row>
    <row r="136" spans="1:37" x14ac:dyDescent="0.15">
      <c r="A136" s="24">
        <f t="array" aca="1" ref="A136" ca="1">OFFSET(SHOP配置!$J$1,MATCH(SHOP商品!B136&amp;SHOP商品!C136,SHOP配置!$B$2:$B$395&amp;SHOP配置!$K$2:$K$395,0),)</f>
        <v>305</v>
      </c>
      <c r="B136" s="24">
        <v>3</v>
      </c>
      <c r="C136" s="24">
        <v>5</v>
      </c>
      <c r="D136" s="24">
        <v>8</v>
      </c>
      <c r="E136" s="18" t="str">
        <f ca="1">C136 &amp; "-" &amp; OFFSET(参数!$B$1,MATCH($B136,参数!A:A,0)-1,) &amp; "-" &amp; D136</f>
        <v>5-1003-8</v>
      </c>
      <c r="F136" s="18"/>
      <c r="G136" s="24" t="s">
        <v>135</v>
      </c>
      <c r="H136" s="24" t="s">
        <v>143</v>
      </c>
      <c r="I136" s="24"/>
      <c r="J136" s="24"/>
      <c r="K136" s="24"/>
      <c r="L136" s="24" t="s">
        <v>153</v>
      </c>
      <c r="M136" s="24" t="s">
        <v>155</v>
      </c>
      <c r="N136" s="24"/>
      <c r="O136" s="24"/>
      <c r="P136" s="24"/>
      <c r="Q136" s="6"/>
      <c r="R136" s="16">
        <f t="shared" si="28"/>
        <v>1</v>
      </c>
      <c r="S136" s="18">
        <v>0.7</v>
      </c>
      <c r="T136" s="18">
        <v>0.3</v>
      </c>
      <c r="U136" s="18"/>
      <c r="V136" s="18"/>
      <c r="W136" s="18"/>
      <c r="X136" s="7">
        <f t="shared" si="29"/>
        <v>2</v>
      </c>
      <c r="Y136" s="7">
        <f>SUM(X$3:X136)</f>
        <v>178</v>
      </c>
      <c r="Z136" s="19">
        <f t="shared" si="30"/>
        <v>102</v>
      </c>
      <c r="AA136" s="19">
        <f>COUNTIF(Z$3:Z136,Z136)</f>
        <v>1</v>
      </c>
      <c r="AB136" s="7" t="str">
        <f t="shared" ca="1" si="31"/>
        <v>11014=2</v>
      </c>
      <c r="AC136" s="7" t="str">
        <f t="shared" ca="1" si="32"/>
        <v>100004=12000</v>
      </c>
      <c r="AD136" s="19">
        <f t="shared" ca="1" si="33"/>
        <v>302021</v>
      </c>
      <c r="AE136" s="19">
        <f t="shared" ca="1" si="34"/>
        <v>302</v>
      </c>
      <c r="AF136" s="7">
        <f t="shared" ca="1" si="35"/>
        <v>2</v>
      </c>
      <c r="AG136" s="7" t="str">
        <f t="shared" ca="1" si="36"/>
        <v>{11014=2}</v>
      </c>
      <c r="AH136" s="7">
        <f t="shared" ca="1" si="26"/>
        <v>10000</v>
      </c>
      <c r="AI136" s="7" t="str">
        <f t="shared" ca="1" si="37"/>
        <v>{100004=12000}</v>
      </c>
      <c r="AJ136" s="7">
        <f t="shared" ca="1" si="38"/>
        <v>0</v>
      </c>
      <c r="AK136" s="13" t="str">
        <f t="shared" ca="1" si="27"/>
        <v>2-1003-2-11014=2|100004=12000|100%</v>
      </c>
    </row>
    <row r="137" spans="1:37" x14ac:dyDescent="0.15">
      <c r="A137" s="24">
        <f t="array" aca="1" ref="A137" ca="1">OFFSET(SHOP配置!$J$1,MATCH(SHOP商品!B137&amp;SHOP商品!C137,SHOP配置!$B$2:$B$395&amp;SHOP配置!$K$2:$K$395,0),)</f>
        <v>305</v>
      </c>
      <c r="B137" s="24">
        <v>3</v>
      </c>
      <c r="C137" s="24">
        <v>5</v>
      </c>
      <c r="D137" s="24">
        <v>9</v>
      </c>
      <c r="E137" s="18" t="str">
        <f ca="1">C137 &amp; "-" &amp; OFFSET(参数!$B$1,MATCH($B137,参数!A:A,0)-1,) &amp; "-" &amp; D137</f>
        <v>5-1003-9</v>
      </c>
      <c r="F137" s="18"/>
      <c r="G137" s="24" t="s">
        <v>136</v>
      </c>
      <c r="H137" s="24" t="s">
        <v>144</v>
      </c>
      <c r="I137" s="24"/>
      <c r="J137" s="24"/>
      <c r="K137" s="24"/>
      <c r="L137" s="24" t="s">
        <v>153</v>
      </c>
      <c r="M137" s="24" t="s">
        <v>155</v>
      </c>
      <c r="N137" s="24"/>
      <c r="O137" s="24"/>
      <c r="P137" s="24"/>
      <c r="Q137" s="6"/>
      <c r="R137" s="16">
        <f t="shared" si="28"/>
        <v>1</v>
      </c>
      <c r="S137" s="18">
        <v>0.7</v>
      </c>
      <c r="T137" s="18">
        <v>0.3</v>
      </c>
      <c r="U137" s="18"/>
      <c r="V137" s="18"/>
      <c r="W137" s="18"/>
      <c r="X137" s="7">
        <f t="shared" si="29"/>
        <v>2</v>
      </c>
      <c r="Y137" s="7">
        <f>SUM(X$3:X137)</f>
        <v>180</v>
      </c>
      <c r="Z137" s="19">
        <f t="shared" si="30"/>
        <v>103</v>
      </c>
      <c r="AA137" s="19">
        <f>COUNTIF(Z$3:Z137,Z137)</f>
        <v>1</v>
      </c>
      <c r="AB137" s="7" t="str">
        <f t="shared" ca="1" si="31"/>
        <v>81110=5</v>
      </c>
      <c r="AC137" s="7" t="str">
        <f t="shared" ca="1" si="32"/>
        <v>100004=4000</v>
      </c>
      <c r="AD137" s="19">
        <f t="shared" ca="1" si="33"/>
        <v>302031</v>
      </c>
      <c r="AE137" s="19">
        <f t="shared" ca="1" si="34"/>
        <v>302</v>
      </c>
      <c r="AF137" s="7">
        <f t="shared" ca="1" si="35"/>
        <v>3</v>
      </c>
      <c r="AG137" s="7" t="str">
        <f t="shared" ca="1" si="36"/>
        <v>{81110=5}</v>
      </c>
      <c r="AH137" s="7">
        <f t="shared" ca="1" si="26"/>
        <v>10000</v>
      </c>
      <c r="AI137" s="7" t="str">
        <f t="shared" ca="1" si="37"/>
        <v>{100004=4000}</v>
      </c>
      <c r="AJ137" s="7">
        <f t="shared" ca="1" si="38"/>
        <v>0</v>
      </c>
      <c r="AK137" s="13" t="str">
        <f t="shared" ca="1" si="27"/>
        <v>2-1003-3-81110=5|100004=4000|100%</v>
      </c>
    </row>
    <row r="138" spans="1:37" x14ac:dyDescent="0.15">
      <c r="A138" s="24">
        <f t="array" aca="1" ref="A138" ca="1">OFFSET(SHOP配置!$J$1,MATCH(SHOP商品!B138&amp;SHOP商品!C138,SHOP配置!$B$2:$B$395&amp;SHOP配置!$K$2:$K$395,0),)</f>
        <v>401</v>
      </c>
      <c r="B138" s="24">
        <v>4</v>
      </c>
      <c r="C138" s="24">
        <v>1</v>
      </c>
      <c r="D138" s="24">
        <v>1</v>
      </c>
      <c r="E138" s="18" t="str">
        <f ca="1">C138 &amp; "-" &amp; OFFSET(参数!$B$1,MATCH($B138,参数!A:A,0)-1,) &amp; "-" &amp; D138</f>
        <v>1-1004-1</v>
      </c>
      <c r="F138" s="18"/>
      <c r="G138" s="24" t="s">
        <v>156</v>
      </c>
      <c r="H138" s="24"/>
      <c r="I138" s="24"/>
      <c r="J138" s="24"/>
      <c r="K138" s="24"/>
      <c r="L138" s="24" t="s">
        <v>157</v>
      </c>
      <c r="M138" s="24"/>
      <c r="N138" s="24"/>
      <c r="O138" s="24"/>
      <c r="P138" s="24"/>
      <c r="Q138" s="6"/>
      <c r="R138" s="16">
        <f t="shared" si="28"/>
        <v>1</v>
      </c>
      <c r="S138" s="18">
        <v>1</v>
      </c>
      <c r="T138" s="18"/>
      <c r="U138" s="18"/>
      <c r="V138" s="18"/>
      <c r="W138" s="18"/>
      <c r="X138" s="7">
        <f t="shared" si="29"/>
        <v>1</v>
      </c>
      <c r="Y138" s="7">
        <f>SUM(X$3:X138)</f>
        <v>181</v>
      </c>
      <c r="Z138" s="19">
        <f t="shared" si="30"/>
        <v>104</v>
      </c>
      <c r="AA138" s="19">
        <f>COUNTIF(Z$3:Z138,Z138)</f>
        <v>1</v>
      </c>
      <c r="AB138" s="7" t="str">
        <f t="shared" ca="1" si="31"/>
        <v>91320=5</v>
      </c>
      <c r="AC138" s="7" t="str">
        <f t="shared" ca="1" si="32"/>
        <v>100004=6000</v>
      </c>
      <c r="AD138" s="19">
        <f t="shared" ca="1" si="33"/>
        <v>302041</v>
      </c>
      <c r="AE138" s="19">
        <f t="shared" ca="1" si="34"/>
        <v>302</v>
      </c>
      <c r="AF138" s="7">
        <f t="shared" ca="1" si="35"/>
        <v>4</v>
      </c>
      <c r="AG138" s="7" t="str">
        <f t="shared" ca="1" si="36"/>
        <v>{91320=5}</v>
      </c>
      <c r="AH138" s="7">
        <f t="shared" ca="1" si="26"/>
        <v>10000</v>
      </c>
      <c r="AI138" s="7" t="str">
        <f t="shared" ca="1" si="37"/>
        <v>{100004=6000}</v>
      </c>
      <c r="AJ138" s="7">
        <f t="shared" ca="1" si="38"/>
        <v>0</v>
      </c>
      <c r="AK138" s="13" t="str">
        <f t="shared" ca="1" si="27"/>
        <v>2-1003-4-91320=5|100004=6000|100%</v>
      </c>
    </row>
    <row r="139" spans="1:37" x14ac:dyDescent="0.15">
      <c r="A139" s="24">
        <f t="array" aca="1" ref="A139" ca="1">OFFSET(SHOP配置!$J$1,MATCH(SHOP商品!B139&amp;SHOP商品!C139,SHOP配置!$B$2:$B$395&amp;SHOP配置!$K$2:$K$395,0),)</f>
        <v>401</v>
      </c>
      <c r="B139" s="24">
        <v>4</v>
      </c>
      <c r="C139" s="24">
        <v>1</v>
      </c>
      <c r="D139" s="24">
        <v>2</v>
      </c>
      <c r="E139" s="18" t="str">
        <f ca="1">C139 &amp; "-" &amp; OFFSET(参数!$B$1,MATCH($B139,参数!A:A,0)-1,) &amp; "-" &amp; D139</f>
        <v>1-1004-2</v>
      </c>
      <c r="F139" s="18"/>
      <c r="G139" s="24" t="s">
        <v>84</v>
      </c>
      <c r="H139" s="24"/>
      <c r="I139" s="24"/>
      <c r="J139" s="24"/>
      <c r="K139" s="24"/>
      <c r="L139" s="24" t="s">
        <v>158</v>
      </c>
      <c r="M139" s="24"/>
      <c r="N139" s="24"/>
      <c r="O139" s="24"/>
      <c r="P139" s="24"/>
      <c r="Q139" s="6"/>
      <c r="R139" s="16">
        <f t="shared" si="28"/>
        <v>1</v>
      </c>
      <c r="S139" s="18">
        <v>1</v>
      </c>
      <c r="T139" s="18"/>
      <c r="U139" s="18"/>
      <c r="V139" s="18"/>
      <c r="W139" s="18"/>
      <c r="X139" s="7">
        <f t="shared" si="29"/>
        <v>1</v>
      </c>
      <c r="Y139" s="7">
        <f>SUM(X$3:X139)</f>
        <v>182</v>
      </c>
      <c r="Z139" s="19">
        <f t="shared" si="30"/>
        <v>105</v>
      </c>
      <c r="AA139" s="19">
        <f>COUNTIF(Z$3:Z139,Z139)</f>
        <v>1</v>
      </c>
      <c r="AB139" s="7" t="str">
        <f t="shared" ca="1" si="31"/>
        <v>91330=5</v>
      </c>
      <c r="AC139" s="7" t="str">
        <f t="shared" ca="1" si="32"/>
        <v>100004=6000</v>
      </c>
      <c r="AD139" s="19">
        <f t="shared" ca="1" si="33"/>
        <v>302051</v>
      </c>
      <c r="AE139" s="19">
        <f t="shared" ca="1" si="34"/>
        <v>302</v>
      </c>
      <c r="AF139" s="7">
        <f t="shared" ca="1" si="35"/>
        <v>5</v>
      </c>
      <c r="AG139" s="7" t="str">
        <f t="shared" ca="1" si="36"/>
        <v>{91330=5}</v>
      </c>
      <c r="AH139" s="7">
        <f t="shared" ca="1" si="26"/>
        <v>10000</v>
      </c>
      <c r="AI139" s="7" t="str">
        <f t="shared" ca="1" si="37"/>
        <v>{100004=6000}</v>
      </c>
      <c r="AJ139" s="7">
        <f t="shared" ca="1" si="38"/>
        <v>0</v>
      </c>
      <c r="AK139" s="13" t="str">
        <f t="shared" ca="1" si="27"/>
        <v>2-1003-5-91330=5|100004=6000|100%</v>
      </c>
    </row>
    <row r="140" spans="1:37" x14ac:dyDescent="0.15">
      <c r="A140" s="24">
        <f t="array" aca="1" ref="A140" ca="1">OFFSET(SHOP配置!$J$1,MATCH(SHOP商品!B140&amp;SHOP商品!C140,SHOP配置!$B$2:$B$395&amp;SHOP配置!$K$2:$K$395,0),)</f>
        <v>401</v>
      </c>
      <c r="B140" s="24">
        <v>4</v>
      </c>
      <c r="C140" s="24">
        <v>1</v>
      </c>
      <c r="D140" s="24">
        <v>3</v>
      </c>
      <c r="E140" s="18" t="str">
        <f ca="1">C140 &amp; "-" &amp; OFFSET(参数!$B$1,MATCH($B140,参数!A:A,0)-1,) &amp; "-" &amp; D140</f>
        <v>1-1004-3</v>
      </c>
      <c r="F140" s="18"/>
      <c r="G140" s="24" t="s">
        <v>86</v>
      </c>
      <c r="H140" s="24" t="s">
        <v>91</v>
      </c>
      <c r="I140" s="24"/>
      <c r="J140" s="24"/>
      <c r="K140" s="24"/>
      <c r="L140" s="24" t="s">
        <v>159</v>
      </c>
      <c r="M140" s="24" t="s">
        <v>160</v>
      </c>
      <c r="N140" s="24"/>
      <c r="O140" s="24"/>
      <c r="P140" s="24"/>
      <c r="Q140" s="6"/>
      <c r="R140" s="16">
        <f t="shared" si="28"/>
        <v>1</v>
      </c>
      <c r="S140" s="18">
        <v>0.6</v>
      </c>
      <c r="T140" s="18">
        <v>0.4</v>
      </c>
      <c r="U140" s="18"/>
      <c r="V140" s="18"/>
      <c r="W140" s="18"/>
      <c r="X140" s="7">
        <f t="shared" si="29"/>
        <v>2</v>
      </c>
      <c r="Y140" s="7">
        <f>SUM(X$3:X140)</f>
        <v>184</v>
      </c>
      <c r="Z140" s="19">
        <f t="shared" si="30"/>
        <v>106</v>
      </c>
      <c r="AA140" s="19">
        <f>COUNTIF(Z$3:Z140,Z140)</f>
        <v>1</v>
      </c>
      <c r="AB140" s="7" t="str">
        <f t="shared" ca="1" si="31"/>
        <v>91340=5</v>
      </c>
      <c r="AC140" s="7" t="str">
        <f t="shared" ca="1" si="32"/>
        <v>100004=6000</v>
      </c>
      <c r="AD140" s="19">
        <f t="shared" ca="1" si="33"/>
        <v>302061</v>
      </c>
      <c r="AE140" s="19">
        <f t="shared" ca="1" si="34"/>
        <v>302</v>
      </c>
      <c r="AF140" s="7">
        <f t="shared" ca="1" si="35"/>
        <v>6</v>
      </c>
      <c r="AG140" s="7" t="str">
        <f t="shared" ca="1" si="36"/>
        <v>{91340=5}</v>
      </c>
      <c r="AH140" s="7">
        <f t="shared" ca="1" si="26"/>
        <v>10000</v>
      </c>
      <c r="AI140" s="7" t="str">
        <f t="shared" ca="1" si="37"/>
        <v>{100004=6000}</v>
      </c>
      <c r="AJ140" s="7">
        <f t="shared" ca="1" si="38"/>
        <v>0</v>
      </c>
      <c r="AK140" s="13" t="str">
        <f t="shared" ca="1" si="27"/>
        <v>2-1003-6-91340=5|100004=6000|100%</v>
      </c>
    </row>
    <row r="141" spans="1:37" x14ac:dyDescent="0.15">
      <c r="A141" s="24">
        <f t="array" aca="1" ref="A141" ca="1">OFFSET(SHOP配置!$J$1,MATCH(SHOP商品!B141&amp;SHOP商品!C141,SHOP配置!$B$2:$B$395&amp;SHOP配置!$K$2:$K$395,0),)</f>
        <v>401</v>
      </c>
      <c r="B141" s="24">
        <v>4</v>
      </c>
      <c r="C141" s="24">
        <v>1</v>
      </c>
      <c r="D141" s="24">
        <v>4</v>
      </c>
      <c r="E141" s="18" t="str">
        <f ca="1">C141 &amp; "-" &amp; OFFSET(参数!$B$1,MATCH($B141,参数!A:A,0)-1,) &amp; "-" &amp; D141</f>
        <v>1-1004-4</v>
      </c>
      <c r="F141" s="18"/>
      <c r="G141" s="24" t="s">
        <v>88</v>
      </c>
      <c r="H141" s="24" t="s">
        <v>94</v>
      </c>
      <c r="I141" s="24"/>
      <c r="J141" s="24"/>
      <c r="K141" s="24"/>
      <c r="L141" s="24" t="s">
        <v>159</v>
      </c>
      <c r="M141" s="24" t="s">
        <v>160</v>
      </c>
      <c r="N141" s="24"/>
      <c r="O141" s="24"/>
      <c r="P141" s="24"/>
      <c r="Q141" s="6"/>
      <c r="R141" s="16">
        <f t="shared" si="28"/>
        <v>1</v>
      </c>
      <c r="S141" s="18">
        <v>0.6</v>
      </c>
      <c r="T141" s="18">
        <v>0.4</v>
      </c>
      <c r="U141" s="18"/>
      <c r="V141" s="18"/>
      <c r="W141" s="18"/>
      <c r="X141" s="7">
        <f t="shared" si="29"/>
        <v>2</v>
      </c>
      <c r="Y141" s="7">
        <f>SUM(X$3:X141)</f>
        <v>186</v>
      </c>
      <c r="Z141" s="19">
        <f t="shared" si="30"/>
        <v>107</v>
      </c>
      <c r="AA141" s="19">
        <f>COUNTIF(Z$3:Z141,Z141)</f>
        <v>1</v>
      </c>
      <c r="AB141" s="7" t="str">
        <f t="shared" ca="1" si="31"/>
        <v>91220=5</v>
      </c>
      <c r="AC141" s="7" t="str">
        <f t="shared" ca="1" si="32"/>
        <v>100004=5500</v>
      </c>
      <c r="AD141" s="19">
        <f t="shared" ca="1" si="33"/>
        <v>302071</v>
      </c>
      <c r="AE141" s="19">
        <f t="shared" ca="1" si="34"/>
        <v>302</v>
      </c>
      <c r="AF141" s="7">
        <f t="shared" ca="1" si="35"/>
        <v>7</v>
      </c>
      <c r="AG141" s="7" t="str">
        <f t="shared" ca="1" si="36"/>
        <v>{91220=5}</v>
      </c>
      <c r="AH141" s="7">
        <f t="shared" ca="1" si="26"/>
        <v>7000</v>
      </c>
      <c r="AI141" s="7" t="str">
        <f t="shared" ca="1" si="37"/>
        <v>{100004=5500}</v>
      </c>
      <c r="AJ141" s="7">
        <f t="shared" ca="1" si="38"/>
        <v>0</v>
      </c>
      <c r="AK141" s="13" t="str">
        <f t="shared" ca="1" si="27"/>
        <v>2-1003-7-91220=5|100004=5500|70%</v>
      </c>
    </row>
    <row r="142" spans="1:37" x14ac:dyDescent="0.15">
      <c r="A142" s="24">
        <f t="array" aca="1" ref="A142" ca="1">OFFSET(SHOP配置!$J$1,MATCH(SHOP商品!B142&amp;SHOP商品!C142,SHOP配置!$B$2:$B$395&amp;SHOP配置!$K$2:$K$395,0),)</f>
        <v>401</v>
      </c>
      <c r="B142" s="24">
        <v>4</v>
      </c>
      <c r="C142" s="24">
        <v>1</v>
      </c>
      <c r="D142" s="24">
        <v>5</v>
      </c>
      <c r="E142" s="18" t="str">
        <f ca="1">C142 &amp; "-" &amp; OFFSET(参数!$B$1,MATCH($B142,参数!A:A,0)-1,) &amp; "-" &amp; D142</f>
        <v>1-1004-5</v>
      </c>
      <c r="F142" s="18"/>
      <c r="G142" s="24" t="s">
        <v>89</v>
      </c>
      <c r="H142" s="24" t="s">
        <v>96</v>
      </c>
      <c r="I142" s="24"/>
      <c r="J142" s="24"/>
      <c r="K142" s="24"/>
      <c r="L142" s="24" t="s">
        <v>159</v>
      </c>
      <c r="M142" s="24" t="s">
        <v>160</v>
      </c>
      <c r="N142" s="24"/>
      <c r="O142" s="24"/>
      <c r="P142" s="24"/>
      <c r="Q142" s="6"/>
      <c r="R142" s="16">
        <f t="shared" si="28"/>
        <v>1</v>
      </c>
      <c r="S142" s="18">
        <v>0.6</v>
      </c>
      <c r="T142" s="18">
        <v>0.4</v>
      </c>
      <c r="U142" s="18"/>
      <c r="V142" s="18"/>
      <c r="W142" s="18"/>
      <c r="X142" s="7">
        <f t="shared" si="29"/>
        <v>2</v>
      </c>
      <c r="Y142" s="7">
        <f>SUM(X$3:X142)</f>
        <v>188</v>
      </c>
      <c r="Z142" s="19">
        <f t="shared" si="30"/>
        <v>107</v>
      </c>
      <c r="AA142" s="19">
        <f>COUNTIF(Z$3:Z142,Z142)</f>
        <v>2</v>
      </c>
      <c r="AB142" s="7" t="str">
        <f t="shared" ca="1" si="31"/>
        <v>91420=5</v>
      </c>
      <c r="AC142" s="7" t="str">
        <f t="shared" ca="1" si="32"/>
        <v>100004=6500</v>
      </c>
      <c r="AD142" s="19">
        <f t="shared" ca="1" si="33"/>
        <v>302072</v>
      </c>
      <c r="AE142" s="19">
        <f t="shared" ca="1" si="34"/>
        <v>302</v>
      </c>
      <c r="AF142" s="7">
        <f t="shared" ca="1" si="35"/>
        <v>7</v>
      </c>
      <c r="AG142" s="7" t="str">
        <f t="shared" ca="1" si="36"/>
        <v>{91420=5}</v>
      </c>
      <c r="AH142" s="7">
        <f t="shared" ca="1" si="26"/>
        <v>3000</v>
      </c>
      <c r="AI142" s="7" t="str">
        <f t="shared" ca="1" si="37"/>
        <v>{100004=6500}</v>
      </c>
      <c r="AJ142" s="7">
        <f t="shared" ca="1" si="38"/>
        <v>0</v>
      </c>
      <c r="AK142" s="13" t="str">
        <f t="shared" ca="1" si="27"/>
        <v>2-1003-7-91420=5|100004=6500|30%</v>
      </c>
    </row>
    <row r="143" spans="1:37" x14ac:dyDescent="0.15">
      <c r="A143" s="24">
        <f t="array" aca="1" ref="A143" ca="1">OFFSET(SHOP配置!$J$1,MATCH(SHOP商品!B143&amp;SHOP商品!C143,SHOP配置!$B$2:$B$395&amp;SHOP配置!$K$2:$K$395,0),)</f>
        <v>401</v>
      </c>
      <c r="B143" s="24">
        <v>4</v>
      </c>
      <c r="C143" s="24">
        <v>1</v>
      </c>
      <c r="D143" s="24">
        <v>6</v>
      </c>
      <c r="E143" s="18" t="str">
        <f ca="1">C143 &amp; "-" &amp; OFFSET(参数!$B$1,MATCH($B143,参数!A:A,0)-1,) &amp; "-" &amp; D143</f>
        <v>1-1004-6</v>
      </c>
      <c r="F143" s="18"/>
      <c r="G143" s="24" t="s">
        <v>97</v>
      </c>
      <c r="H143" s="24" t="s">
        <v>101</v>
      </c>
      <c r="I143" s="24"/>
      <c r="J143" s="24"/>
      <c r="K143" s="24"/>
      <c r="L143" s="24" t="s">
        <v>161</v>
      </c>
      <c r="M143" s="24" t="s">
        <v>162</v>
      </c>
      <c r="N143" s="24"/>
      <c r="O143" s="24"/>
      <c r="P143" s="24"/>
      <c r="Q143" s="6"/>
      <c r="R143" s="16">
        <f t="shared" si="28"/>
        <v>1</v>
      </c>
      <c r="S143" s="18">
        <v>0.6</v>
      </c>
      <c r="T143" s="18">
        <v>0.4</v>
      </c>
      <c r="U143" s="18"/>
      <c r="V143" s="18"/>
      <c r="W143" s="18"/>
      <c r="X143" s="7">
        <f t="shared" si="29"/>
        <v>2</v>
      </c>
      <c r="Y143" s="7">
        <f>SUM(X$3:X143)</f>
        <v>190</v>
      </c>
      <c r="Z143" s="19">
        <f t="shared" si="30"/>
        <v>108</v>
      </c>
      <c r="AA143" s="19">
        <f>COUNTIF(Z$3:Z143,Z143)</f>
        <v>1</v>
      </c>
      <c r="AB143" s="7" t="str">
        <f t="shared" ca="1" si="31"/>
        <v>91230=5</v>
      </c>
      <c r="AC143" s="7" t="str">
        <f t="shared" ca="1" si="32"/>
        <v>100004=5500</v>
      </c>
      <c r="AD143" s="19">
        <f t="shared" ca="1" si="33"/>
        <v>302081</v>
      </c>
      <c r="AE143" s="19">
        <f t="shared" ca="1" si="34"/>
        <v>302</v>
      </c>
      <c r="AF143" s="7">
        <f t="shared" ca="1" si="35"/>
        <v>8</v>
      </c>
      <c r="AG143" s="7" t="str">
        <f t="shared" ca="1" si="36"/>
        <v>{91230=5}</v>
      </c>
      <c r="AH143" s="7">
        <f t="shared" ca="1" si="26"/>
        <v>7000</v>
      </c>
      <c r="AI143" s="7" t="str">
        <f t="shared" ca="1" si="37"/>
        <v>{100004=5500}</v>
      </c>
      <c r="AJ143" s="7">
        <f t="shared" ca="1" si="38"/>
        <v>0</v>
      </c>
      <c r="AK143" s="13" t="str">
        <f t="shared" ca="1" si="27"/>
        <v>2-1003-8-91230=5|100004=5500|70%</v>
      </c>
    </row>
    <row r="144" spans="1:37" x14ac:dyDescent="0.15">
      <c r="A144" s="24">
        <f t="array" aca="1" ref="A144" ca="1">OFFSET(SHOP配置!$J$1,MATCH(SHOP商品!B144&amp;SHOP商品!C144,SHOP配置!$B$2:$B$395&amp;SHOP配置!$K$2:$K$395,0),)</f>
        <v>401</v>
      </c>
      <c r="B144" s="24">
        <v>4</v>
      </c>
      <c r="C144" s="24">
        <v>1</v>
      </c>
      <c r="D144" s="24">
        <v>7</v>
      </c>
      <c r="E144" s="18" t="str">
        <f ca="1">C144 &amp; "-" &amp; OFFSET(参数!$B$1,MATCH($B144,参数!A:A,0)-1,) &amp; "-" &amp; D144</f>
        <v>1-1004-7</v>
      </c>
      <c r="F144" s="18"/>
      <c r="G144" s="24" t="s">
        <v>99</v>
      </c>
      <c r="H144" s="24" t="s">
        <v>103</v>
      </c>
      <c r="I144" s="24"/>
      <c r="J144" s="24"/>
      <c r="K144" s="24"/>
      <c r="L144" s="24" t="s">
        <v>161</v>
      </c>
      <c r="M144" s="24" t="s">
        <v>162</v>
      </c>
      <c r="N144" s="24"/>
      <c r="O144" s="24"/>
      <c r="P144" s="24"/>
      <c r="Q144" s="6"/>
      <c r="R144" s="16">
        <f t="shared" si="28"/>
        <v>1</v>
      </c>
      <c r="S144" s="18">
        <v>0.6</v>
      </c>
      <c r="T144" s="18">
        <v>0.4</v>
      </c>
      <c r="U144" s="18"/>
      <c r="V144" s="18"/>
      <c r="W144" s="18"/>
      <c r="X144" s="7">
        <f t="shared" si="29"/>
        <v>2</v>
      </c>
      <c r="Y144" s="7">
        <f>SUM(X$3:X144)</f>
        <v>192</v>
      </c>
      <c r="Z144" s="19">
        <f t="shared" si="30"/>
        <v>108</v>
      </c>
      <c r="AA144" s="19">
        <f>COUNTIF(Z$3:Z144,Z144)</f>
        <v>2</v>
      </c>
      <c r="AB144" s="7" t="str">
        <f t="shared" ca="1" si="31"/>
        <v>91430=5</v>
      </c>
      <c r="AC144" s="7" t="str">
        <f t="shared" ca="1" si="32"/>
        <v>100004=6500</v>
      </c>
      <c r="AD144" s="19">
        <f t="shared" ca="1" si="33"/>
        <v>302082</v>
      </c>
      <c r="AE144" s="19">
        <f t="shared" ca="1" si="34"/>
        <v>302</v>
      </c>
      <c r="AF144" s="7">
        <f t="shared" ca="1" si="35"/>
        <v>8</v>
      </c>
      <c r="AG144" s="7" t="str">
        <f t="shared" ca="1" si="36"/>
        <v>{91430=5}</v>
      </c>
      <c r="AH144" s="7">
        <f t="shared" ca="1" si="26"/>
        <v>3000</v>
      </c>
      <c r="AI144" s="7" t="str">
        <f t="shared" ca="1" si="37"/>
        <v>{100004=6500}</v>
      </c>
      <c r="AJ144" s="7">
        <f t="shared" ca="1" si="38"/>
        <v>0</v>
      </c>
      <c r="AK144" s="13" t="str">
        <f t="shared" ca="1" si="27"/>
        <v>2-1003-8-91430=5|100004=6500|30%</v>
      </c>
    </row>
    <row r="145" spans="1:37" x14ac:dyDescent="0.15">
      <c r="A145" s="24">
        <f t="array" aca="1" ref="A145" ca="1">OFFSET(SHOP配置!$J$1,MATCH(SHOP商品!B145&amp;SHOP商品!C145,SHOP配置!$B$2:$B$395&amp;SHOP配置!$K$2:$K$395,0),)</f>
        <v>401</v>
      </c>
      <c r="B145" s="24">
        <v>4</v>
      </c>
      <c r="C145" s="24">
        <v>1</v>
      </c>
      <c r="D145" s="24">
        <v>8</v>
      </c>
      <c r="E145" s="18" t="str">
        <f ca="1">C145 &amp; "-" &amp; OFFSET(参数!$B$1,MATCH($B145,参数!A:A,0)-1,) &amp; "-" &amp; D145</f>
        <v>1-1004-8</v>
      </c>
      <c r="F145" s="18"/>
      <c r="G145" s="24" t="s">
        <v>100</v>
      </c>
      <c r="H145" s="24" t="s">
        <v>104</v>
      </c>
      <c r="I145" s="24"/>
      <c r="J145" s="24"/>
      <c r="K145" s="24"/>
      <c r="L145" s="24" t="s">
        <v>161</v>
      </c>
      <c r="M145" s="24" t="s">
        <v>162</v>
      </c>
      <c r="N145" s="24"/>
      <c r="O145" s="24"/>
      <c r="P145" s="24"/>
      <c r="Q145" s="6"/>
      <c r="R145" s="16">
        <f t="shared" si="28"/>
        <v>1</v>
      </c>
      <c r="S145" s="18">
        <v>0.6</v>
      </c>
      <c r="T145" s="18">
        <v>0.4</v>
      </c>
      <c r="U145" s="18"/>
      <c r="V145" s="18"/>
      <c r="W145" s="18"/>
      <c r="X145" s="7">
        <f t="shared" si="29"/>
        <v>2</v>
      </c>
      <c r="Y145" s="7">
        <f>SUM(X$3:X145)</f>
        <v>194</v>
      </c>
      <c r="Z145" s="19">
        <f t="shared" si="30"/>
        <v>109</v>
      </c>
      <c r="AA145" s="19">
        <f>COUNTIF(Z$3:Z145,Z145)</f>
        <v>1</v>
      </c>
      <c r="AB145" s="7" t="str">
        <f t="shared" ca="1" si="31"/>
        <v>91240=5</v>
      </c>
      <c r="AC145" s="7" t="str">
        <f t="shared" ca="1" si="32"/>
        <v>100004=5500</v>
      </c>
      <c r="AD145" s="19">
        <f t="shared" ca="1" si="33"/>
        <v>302091</v>
      </c>
      <c r="AE145" s="19">
        <f t="shared" ca="1" si="34"/>
        <v>302</v>
      </c>
      <c r="AF145" s="7">
        <f t="shared" ca="1" si="35"/>
        <v>9</v>
      </c>
      <c r="AG145" s="7" t="str">
        <f t="shared" ca="1" si="36"/>
        <v>{91240=5}</v>
      </c>
      <c r="AH145" s="7">
        <f t="shared" ca="1" si="26"/>
        <v>7000</v>
      </c>
      <c r="AI145" s="7" t="str">
        <f t="shared" ca="1" si="37"/>
        <v>{100004=5500}</v>
      </c>
      <c r="AJ145" s="7">
        <f t="shared" ca="1" si="38"/>
        <v>0</v>
      </c>
      <c r="AK145" s="13" t="str">
        <f t="shared" ca="1" si="27"/>
        <v>2-1003-9-91240=5|100004=5500|70%</v>
      </c>
    </row>
    <row r="146" spans="1:37" x14ac:dyDescent="0.15">
      <c r="A146" s="24">
        <f t="array" aca="1" ref="A146" ca="1">OFFSET(SHOP配置!$J$1,MATCH(SHOP商品!B146&amp;SHOP商品!C146,SHOP配置!$B$2:$B$395&amp;SHOP配置!$K$2:$K$395,0),)</f>
        <v>401</v>
      </c>
      <c r="B146" s="24">
        <v>4</v>
      </c>
      <c r="C146" s="24">
        <v>1</v>
      </c>
      <c r="D146" s="24">
        <v>9</v>
      </c>
      <c r="E146" s="18" t="str">
        <f ca="1">C146 &amp; "-" &amp; OFFSET(参数!$B$1,MATCH($B146,参数!A:A,0)-1,) &amp; "-" &amp; D146</f>
        <v>1-1004-9</v>
      </c>
      <c r="F146" s="18"/>
      <c r="G146" s="24" t="s">
        <v>114</v>
      </c>
      <c r="H146" s="24"/>
      <c r="I146" s="24"/>
      <c r="J146" s="24"/>
      <c r="K146" s="24"/>
      <c r="L146" s="24" t="s">
        <v>163</v>
      </c>
      <c r="M146" s="24"/>
      <c r="N146" s="24"/>
      <c r="O146" s="24"/>
      <c r="P146" s="24"/>
      <c r="Q146" s="6"/>
      <c r="R146" s="16">
        <f t="shared" si="28"/>
        <v>1</v>
      </c>
      <c r="S146" s="18">
        <v>1</v>
      </c>
      <c r="T146" s="18"/>
      <c r="U146" s="18"/>
      <c r="V146" s="18"/>
      <c r="W146" s="18"/>
      <c r="X146" s="7">
        <f t="shared" si="29"/>
        <v>1</v>
      </c>
      <c r="Y146" s="7">
        <f>SUM(X$3:X146)</f>
        <v>195</v>
      </c>
      <c r="Z146" s="19">
        <f t="shared" si="30"/>
        <v>109</v>
      </c>
      <c r="AA146" s="19">
        <f>COUNTIF(Z$3:Z146,Z146)</f>
        <v>2</v>
      </c>
      <c r="AB146" s="7" t="str">
        <f t="shared" ca="1" si="31"/>
        <v>91440=5</v>
      </c>
      <c r="AC146" s="7" t="str">
        <f t="shared" ca="1" si="32"/>
        <v>100004=6500</v>
      </c>
      <c r="AD146" s="19">
        <f t="shared" ca="1" si="33"/>
        <v>302092</v>
      </c>
      <c r="AE146" s="19">
        <f t="shared" ca="1" si="34"/>
        <v>302</v>
      </c>
      <c r="AF146" s="7">
        <f t="shared" ca="1" si="35"/>
        <v>9</v>
      </c>
      <c r="AG146" s="7" t="str">
        <f t="shared" ca="1" si="36"/>
        <v>{91440=5}</v>
      </c>
      <c r="AH146" s="7">
        <f t="shared" ca="1" si="26"/>
        <v>3000</v>
      </c>
      <c r="AI146" s="7" t="str">
        <f t="shared" ca="1" si="37"/>
        <v>{100004=6500}</v>
      </c>
      <c r="AJ146" s="7">
        <f t="shared" ca="1" si="38"/>
        <v>0</v>
      </c>
      <c r="AK146" s="13" t="str">
        <f t="shared" ca="1" si="27"/>
        <v>2-1003-9-91440=5|100004=6500|30%</v>
      </c>
    </row>
    <row r="147" spans="1:37" x14ac:dyDescent="0.15">
      <c r="A147" s="24">
        <f t="array" aca="1" ref="A147" ca="1">OFFSET(SHOP配置!$J$1,MATCH(SHOP商品!B147&amp;SHOP商品!C147,SHOP配置!$B$2:$B$395&amp;SHOP配置!$K$2:$K$395,0),)</f>
        <v>401</v>
      </c>
      <c r="B147" s="24">
        <v>4</v>
      </c>
      <c r="C147" s="24">
        <v>1</v>
      </c>
      <c r="D147" s="24">
        <v>10</v>
      </c>
      <c r="E147" s="18" t="str">
        <f ca="1">C147 &amp; "-" &amp; OFFSET(参数!$B$1,MATCH($B147,参数!A:A,0)-1,) &amp; "-" &amp; D147</f>
        <v>1-1004-10</v>
      </c>
      <c r="F147" s="18"/>
      <c r="G147" s="24" t="s">
        <v>116</v>
      </c>
      <c r="H147" s="24" t="s">
        <v>121</v>
      </c>
      <c r="I147" s="24"/>
      <c r="J147" s="24"/>
      <c r="K147" s="24"/>
      <c r="L147" s="24" t="s">
        <v>164</v>
      </c>
      <c r="M147" s="24" t="s">
        <v>165</v>
      </c>
      <c r="N147" s="24"/>
      <c r="O147" s="24"/>
      <c r="P147" s="24"/>
      <c r="Q147" s="6"/>
      <c r="R147" s="16">
        <f t="shared" si="28"/>
        <v>1</v>
      </c>
      <c r="S147" s="18">
        <v>0.6</v>
      </c>
      <c r="T147" s="18">
        <v>0.4</v>
      </c>
      <c r="U147" s="18"/>
      <c r="V147" s="18"/>
      <c r="W147" s="18"/>
      <c r="X147" s="7">
        <f t="shared" si="29"/>
        <v>2</v>
      </c>
      <c r="Y147" s="7">
        <f>SUM(X$3:X147)</f>
        <v>197</v>
      </c>
      <c r="Z147" s="19">
        <f t="shared" si="30"/>
        <v>110</v>
      </c>
      <c r="AA147" s="19">
        <f>COUNTIF(Z$3:Z147,Z147)</f>
        <v>1</v>
      </c>
      <c r="AB147" s="7" t="str">
        <f t="shared" ca="1" si="31"/>
        <v>11017=2</v>
      </c>
      <c r="AC147" s="7" t="str">
        <f t="shared" ca="1" si="32"/>
        <v>100004=12000</v>
      </c>
      <c r="AD147" s="19">
        <f t="shared" ca="1" si="33"/>
        <v>303011</v>
      </c>
      <c r="AE147" s="19">
        <f t="shared" ca="1" si="34"/>
        <v>303</v>
      </c>
      <c r="AF147" s="7">
        <f t="shared" ca="1" si="35"/>
        <v>1</v>
      </c>
      <c r="AG147" s="7" t="str">
        <f t="shared" ca="1" si="36"/>
        <v>{11017=2}</v>
      </c>
      <c r="AH147" s="7">
        <f t="shared" ca="1" si="26"/>
        <v>10000</v>
      </c>
      <c r="AI147" s="7" t="str">
        <f t="shared" ca="1" si="37"/>
        <v>{100004=12000}</v>
      </c>
      <c r="AJ147" s="7">
        <f t="shared" ca="1" si="38"/>
        <v>0</v>
      </c>
      <c r="AK147" s="13" t="str">
        <f t="shared" ca="1" si="27"/>
        <v>3-1003-1-11017=2|100004=12000|100%</v>
      </c>
    </row>
    <row r="148" spans="1:37" x14ac:dyDescent="0.15">
      <c r="A148" s="24">
        <f t="array" aca="1" ref="A148" ca="1">OFFSET(SHOP配置!$J$1,MATCH(SHOP商品!B148&amp;SHOP商品!C148,SHOP配置!$B$2:$B$395&amp;SHOP配置!$K$2:$K$395,0),)</f>
        <v>401</v>
      </c>
      <c r="B148" s="24">
        <v>4</v>
      </c>
      <c r="C148" s="24">
        <v>1</v>
      </c>
      <c r="D148" s="24">
        <v>11</v>
      </c>
      <c r="E148" s="18" t="str">
        <f ca="1">C148 &amp; "-" &amp; OFFSET(参数!$B$1,MATCH($B148,参数!A:A,0)-1,) &amp; "-" &amp; D148</f>
        <v>1-1004-11</v>
      </c>
      <c r="F148" s="18"/>
      <c r="G148" s="24" t="s">
        <v>118</v>
      </c>
      <c r="H148" s="24" t="s">
        <v>125</v>
      </c>
      <c r="I148" s="24"/>
      <c r="J148" s="24"/>
      <c r="K148" s="24"/>
      <c r="L148" s="24" t="s">
        <v>164</v>
      </c>
      <c r="M148" s="24" t="s">
        <v>165</v>
      </c>
      <c r="N148" s="24"/>
      <c r="O148" s="24"/>
      <c r="P148" s="24"/>
      <c r="Q148" s="6"/>
      <c r="R148" s="16">
        <f t="shared" si="28"/>
        <v>1</v>
      </c>
      <c r="S148" s="18">
        <v>0.6</v>
      </c>
      <c r="T148" s="18">
        <v>0.4</v>
      </c>
      <c r="U148" s="18"/>
      <c r="V148" s="18"/>
      <c r="W148" s="18"/>
      <c r="X148" s="7">
        <f t="shared" si="29"/>
        <v>2</v>
      </c>
      <c r="Y148" s="7">
        <f>SUM(X$3:X148)</f>
        <v>199</v>
      </c>
      <c r="Z148" s="19">
        <f t="shared" si="30"/>
        <v>111</v>
      </c>
      <c r="AA148" s="19">
        <f>COUNTIF(Z$3:Z148,Z148)</f>
        <v>1</v>
      </c>
      <c r="AB148" s="7" t="str">
        <f t="shared" ca="1" si="31"/>
        <v>11014=2</v>
      </c>
      <c r="AC148" s="7" t="str">
        <f t="shared" ca="1" si="32"/>
        <v>100004=12000</v>
      </c>
      <c r="AD148" s="19">
        <f t="shared" ca="1" si="33"/>
        <v>303021</v>
      </c>
      <c r="AE148" s="19">
        <f t="shared" ca="1" si="34"/>
        <v>303</v>
      </c>
      <c r="AF148" s="7">
        <f t="shared" ca="1" si="35"/>
        <v>2</v>
      </c>
      <c r="AG148" s="7" t="str">
        <f t="shared" ca="1" si="36"/>
        <v>{11014=2}</v>
      </c>
      <c r="AH148" s="7">
        <f t="shared" ca="1" si="26"/>
        <v>10000</v>
      </c>
      <c r="AI148" s="7" t="str">
        <f t="shared" ca="1" si="37"/>
        <v>{100004=12000}</v>
      </c>
      <c r="AJ148" s="7">
        <f t="shared" ca="1" si="38"/>
        <v>0</v>
      </c>
      <c r="AK148" s="13" t="str">
        <f t="shared" ca="1" si="27"/>
        <v>3-1003-2-11014=2|100004=12000|100%</v>
      </c>
    </row>
    <row r="149" spans="1:37" x14ac:dyDescent="0.15">
      <c r="A149" s="24">
        <f t="array" aca="1" ref="A149" ca="1">OFFSET(SHOP配置!$J$1,MATCH(SHOP商品!B149&amp;SHOP商品!C149,SHOP配置!$B$2:$B$395&amp;SHOP配置!$K$2:$K$395,0),)</f>
        <v>401</v>
      </c>
      <c r="B149" s="24">
        <v>4</v>
      </c>
      <c r="C149" s="24">
        <v>1</v>
      </c>
      <c r="D149" s="24">
        <v>12</v>
      </c>
      <c r="E149" s="18" t="str">
        <f ca="1">C149 &amp; "-" &amp; OFFSET(参数!$B$1,MATCH($B149,参数!A:A,0)-1,) &amp; "-" &amp; D149</f>
        <v>1-1004-12</v>
      </c>
      <c r="F149" s="18"/>
      <c r="G149" s="24" t="s">
        <v>119</v>
      </c>
      <c r="H149" s="24" t="s">
        <v>127</v>
      </c>
      <c r="I149" s="24"/>
      <c r="J149" s="24"/>
      <c r="K149" s="24"/>
      <c r="L149" s="24" t="s">
        <v>164</v>
      </c>
      <c r="M149" s="24" t="s">
        <v>165</v>
      </c>
      <c r="N149" s="24"/>
      <c r="O149" s="24"/>
      <c r="P149" s="24"/>
      <c r="Q149" s="6"/>
      <c r="R149" s="16">
        <f t="shared" si="28"/>
        <v>1</v>
      </c>
      <c r="S149" s="18">
        <v>0.6</v>
      </c>
      <c r="T149" s="18">
        <v>0.4</v>
      </c>
      <c r="U149" s="18"/>
      <c r="V149" s="18"/>
      <c r="W149" s="18"/>
      <c r="X149" s="7">
        <f t="shared" si="29"/>
        <v>2</v>
      </c>
      <c r="Y149" s="7">
        <f>SUM(X$3:X149)</f>
        <v>201</v>
      </c>
      <c r="Z149" s="19">
        <f t="shared" si="30"/>
        <v>112</v>
      </c>
      <c r="AA149" s="19">
        <f>COUNTIF(Z$3:Z149,Z149)</f>
        <v>1</v>
      </c>
      <c r="AB149" s="7" t="str">
        <f t="shared" ca="1" si="31"/>
        <v>81110=5</v>
      </c>
      <c r="AC149" s="7" t="str">
        <f t="shared" ca="1" si="32"/>
        <v>100004=4000</v>
      </c>
      <c r="AD149" s="19">
        <f t="shared" ca="1" si="33"/>
        <v>303031</v>
      </c>
      <c r="AE149" s="19">
        <f t="shared" ca="1" si="34"/>
        <v>303</v>
      </c>
      <c r="AF149" s="7">
        <f t="shared" ca="1" si="35"/>
        <v>3</v>
      </c>
      <c r="AG149" s="7" t="str">
        <f t="shared" ca="1" si="36"/>
        <v>{81110=5}</v>
      </c>
      <c r="AH149" s="7">
        <f t="shared" ca="1" si="26"/>
        <v>10000</v>
      </c>
      <c r="AI149" s="7" t="str">
        <f t="shared" ca="1" si="37"/>
        <v>{100004=4000}</v>
      </c>
      <c r="AJ149" s="7">
        <f t="shared" ca="1" si="38"/>
        <v>0</v>
      </c>
      <c r="AK149" s="13" t="str">
        <f t="shared" ca="1" si="27"/>
        <v>3-1003-3-81110=5|100004=4000|100%</v>
      </c>
    </row>
    <row r="150" spans="1:37" x14ac:dyDescent="0.15">
      <c r="A150" s="24">
        <f t="array" aca="1" ref="A150" ca="1">OFFSET(SHOP配置!$J$1,MATCH(SHOP商品!B150&amp;SHOP商品!C150,SHOP配置!$B$2:$B$395&amp;SHOP配置!$K$2:$K$395,0),)</f>
        <v>401</v>
      </c>
      <c r="B150" s="24">
        <v>4</v>
      </c>
      <c r="C150" s="24">
        <v>1</v>
      </c>
      <c r="D150" s="24">
        <v>13</v>
      </c>
      <c r="E150" s="18" t="str">
        <f ca="1">C150 &amp; "-" &amp; OFFSET(参数!$B$1,MATCH($B150,参数!A:A,0)-1,) &amp; "-" &amp; D150</f>
        <v>1-1004-13</v>
      </c>
      <c r="F150" s="18"/>
      <c r="G150" s="24" t="s">
        <v>128</v>
      </c>
      <c r="H150" s="24" t="s">
        <v>133</v>
      </c>
      <c r="I150" s="24"/>
      <c r="J150" s="24"/>
      <c r="K150" s="24"/>
      <c r="L150" s="24" t="s">
        <v>166</v>
      </c>
      <c r="M150" s="24" t="s">
        <v>167</v>
      </c>
      <c r="N150" s="24"/>
      <c r="O150" s="24"/>
      <c r="P150" s="24"/>
      <c r="Q150" s="6"/>
      <c r="R150" s="16">
        <f t="shared" si="28"/>
        <v>1</v>
      </c>
      <c r="S150" s="18">
        <v>0.6</v>
      </c>
      <c r="T150" s="18">
        <v>0.4</v>
      </c>
      <c r="U150" s="18"/>
      <c r="V150" s="18"/>
      <c r="W150" s="18"/>
      <c r="X150" s="7">
        <f t="shared" si="29"/>
        <v>2</v>
      </c>
      <c r="Y150" s="7">
        <f>SUM(X$3:X150)</f>
        <v>203</v>
      </c>
      <c r="Z150" s="19">
        <f t="shared" si="30"/>
        <v>113</v>
      </c>
      <c r="AA150" s="19">
        <f>COUNTIF(Z$3:Z150,Z150)</f>
        <v>1</v>
      </c>
      <c r="AB150" s="7" t="str">
        <f t="shared" ca="1" si="31"/>
        <v>91420=5</v>
      </c>
      <c r="AC150" s="7" t="str">
        <f t="shared" ca="1" si="32"/>
        <v>100004=6500</v>
      </c>
      <c r="AD150" s="19">
        <f t="shared" ca="1" si="33"/>
        <v>303041</v>
      </c>
      <c r="AE150" s="19">
        <f t="shared" ca="1" si="34"/>
        <v>303</v>
      </c>
      <c r="AF150" s="7">
        <f t="shared" ca="1" si="35"/>
        <v>4</v>
      </c>
      <c r="AG150" s="7" t="str">
        <f t="shared" ca="1" si="36"/>
        <v>{91420=5}</v>
      </c>
      <c r="AH150" s="7">
        <f t="shared" ca="1" si="26"/>
        <v>10000</v>
      </c>
      <c r="AI150" s="7" t="str">
        <f t="shared" ca="1" si="37"/>
        <v>{100004=6500}</v>
      </c>
      <c r="AJ150" s="7">
        <f t="shared" ca="1" si="38"/>
        <v>0</v>
      </c>
      <c r="AK150" s="13" t="str">
        <f t="shared" ca="1" si="27"/>
        <v>3-1003-4-91420=5|100004=6500|100%</v>
      </c>
    </row>
    <row r="151" spans="1:37" x14ac:dyDescent="0.15">
      <c r="A151" s="24">
        <f t="array" aca="1" ref="A151" ca="1">OFFSET(SHOP配置!$J$1,MATCH(SHOP商品!B151&amp;SHOP商品!C151,SHOP配置!$B$2:$B$395&amp;SHOP配置!$K$2:$K$395,0),)</f>
        <v>401</v>
      </c>
      <c r="B151" s="24">
        <v>4</v>
      </c>
      <c r="C151" s="24">
        <v>1</v>
      </c>
      <c r="D151" s="24">
        <v>14</v>
      </c>
      <c r="E151" s="18" t="str">
        <f ca="1">C151 &amp; "-" &amp; OFFSET(参数!$B$1,MATCH($B151,参数!A:A,0)-1,) &amp; "-" &amp; D151</f>
        <v>1-1004-14</v>
      </c>
      <c r="F151" s="18"/>
      <c r="G151" s="24" t="s">
        <v>131</v>
      </c>
      <c r="H151" s="24" t="s">
        <v>135</v>
      </c>
      <c r="I151" s="24"/>
      <c r="J151" s="24"/>
      <c r="K151" s="24"/>
      <c r="L151" s="24" t="s">
        <v>166</v>
      </c>
      <c r="M151" s="24" t="s">
        <v>167</v>
      </c>
      <c r="N151" s="24"/>
      <c r="O151" s="24"/>
      <c r="P151" s="24"/>
      <c r="Q151" s="6"/>
      <c r="R151" s="16">
        <f t="shared" si="28"/>
        <v>1</v>
      </c>
      <c r="S151" s="18">
        <v>0.6</v>
      </c>
      <c r="T151" s="18">
        <v>0.4</v>
      </c>
      <c r="U151" s="18"/>
      <c r="V151" s="18"/>
      <c r="W151" s="18"/>
      <c r="X151" s="7">
        <f t="shared" si="29"/>
        <v>2</v>
      </c>
      <c r="Y151" s="7">
        <f>SUM(X$3:X151)</f>
        <v>205</v>
      </c>
      <c r="Z151" s="19">
        <f t="shared" si="30"/>
        <v>114</v>
      </c>
      <c r="AA151" s="19">
        <f>COUNTIF(Z$3:Z151,Z151)</f>
        <v>1</v>
      </c>
      <c r="AB151" s="7" t="str">
        <f t="shared" ca="1" si="31"/>
        <v>91430=5</v>
      </c>
      <c r="AC151" s="7" t="str">
        <f t="shared" ca="1" si="32"/>
        <v>100004=6500</v>
      </c>
      <c r="AD151" s="19">
        <f t="shared" ca="1" si="33"/>
        <v>303051</v>
      </c>
      <c r="AE151" s="19">
        <f t="shared" ca="1" si="34"/>
        <v>303</v>
      </c>
      <c r="AF151" s="7">
        <f t="shared" ca="1" si="35"/>
        <v>5</v>
      </c>
      <c r="AG151" s="7" t="str">
        <f t="shared" ca="1" si="36"/>
        <v>{91430=5}</v>
      </c>
      <c r="AH151" s="7">
        <f t="shared" ca="1" si="26"/>
        <v>10000</v>
      </c>
      <c r="AI151" s="7" t="str">
        <f t="shared" ca="1" si="37"/>
        <v>{100004=6500}</v>
      </c>
      <c r="AJ151" s="7">
        <f t="shared" ca="1" si="38"/>
        <v>0</v>
      </c>
      <c r="AK151" s="13" t="str">
        <f t="shared" ca="1" si="27"/>
        <v>3-1003-5-91430=5|100004=6500|100%</v>
      </c>
    </row>
    <row r="152" spans="1:37" x14ac:dyDescent="0.15">
      <c r="A152" s="24">
        <f t="array" aca="1" ref="A152" ca="1">OFFSET(SHOP配置!$J$1,MATCH(SHOP商品!B152&amp;SHOP商品!C152,SHOP配置!$B$2:$B$395&amp;SHOP配置!$K$2:$K$395,0),)</f>
        <v>401</v>
      </c>
      <c r="B152" s="24">
        <v>4</v>
      </c>
      <c r="C152" s="24">
        <v>1</v>
      </c>
      <c r="D152" s="24">
        <v>15</v>
      </c>
      <c r="E152" s="18" t="str">
        <f ca="1">C152 &amp; "-" &amp; OFFSET(参数!$B$1,MATCH($B152,参数!A:A,0)-1,) &amp; "-" &amp; D152</f>
        <v>1-1004-15</v>
      </c>
      <c r="F152" s="18"/>
      <c r="G152" s="24" t="s">
        <v>132</v>
      </c>
      <c r="H152" s="24" t="s">
        <v>136</v>
      </c>
      <c r="I152" s="24"/>
      <c r="J152" s="24"/>
      <c r="K152" s="24"/>
      <c r="L152" s="24" t="s">
        <v>166</v>
      </c>
      <c r="M152" s="24" t="s">
        <v>167</v>
      </c>
      <c r="N152" s="24"/>
      <c r="O152" s="24"/>
      <c r="P152" s="24"/>
      <c r="Q152" s="6"/>
      <c r="R152" s="16">
        <f t="shared" si="28"/>
        <v>1</v>
      </c>
      <c r="S152" s="18">
        <v>0.6</v>
      </c>
      <c r="T152" s="18">
        <v>0.4</v>
      </c>
      <c r="U152" s="18"/>
      <c r="V152" s="18"/>
      <c r="W152" s="18"/>
      <c r="X152" s="7">
        <f t="shared" si="29"/>
        <v>2</v>
      </c>
      <c r="Y152" s="7">
        <f>SUM(X$3:X152)</f>
        <v>207</v>
      </c>
      <c r="Z152" s="19">
        <f t="shared" si="30"/>
        <v>115</v>
      </c>
      <c r="AA152" s="19">
        <f>COUNTIF(Z$3:Z152,Z152)</f>
        <v>1</v>
      </c>
      <c r="AB152" s="7" t="str">
        <f t="shared" ca="1" si="31"/>
        <v>91440=5</v>
      </c>
      <c r="AC152" s="7" t="str">
        <f t="shared" ca="1" si="32"/>
        <v>100004=6500</v>
      </c>
      <c r="AD152" s="19">
        <f t="shared" ca="1" si="33"/>
        <v>303061</v>
      </c>
      <c r="AE152" s="19">
        <f t="shared" ca="1" si="34"/>
        <v>303</v>
      </c>
      <c r="AF152" s="7">
        <f t="shared" ca="1" si="35"/>
        <v>6</v>
      </c>
      <c r="AG152" s="7" t="str">
        <f t="shared" ca="1" si="36"/>
        <v>{91440=5}</v>
      </c>
      <c r="AH152" s="7">
        <f t="shared" ca="1" si="26"/>
        <v>10000</v>
      </c>
      <c r="AI152" s="7" t="str">
        <f t="shared" ca="1" si="37"/>
        <v>{100004=6500}</v>
      </c>
      <c r="AJ152" s="7">
        <f t="shared" ca="1" si="38"/>
        <v>0</v>
      </c>
      <c r="AK152" s="13" t="str">
        <f t="shared" ca="1" si="27"/>
        <v>3-1003-6-91440=5|100004=6500|100%</v>
      </c>
    </row>
    <row r="153" spans="1:37" x14ac:dyDescent="0.15">
      <c r="A153" s="24">
        <f t="array" aca="1" ref="A153" ca="1">OFFSET(SHOP配置!$J$1,MATCH(SHOP商品!B153&amp;SHOP商品!C153,SHOP配置!$B$2:$B$395&amp;SHOP配置!$K$2:$K$395,0),)</f>
        <v>402</v>
      </c>
      <c r="B153" s="24">
        <v>4</v>
      </c>
      <c r="C153" s="24">
        <v>2</v>
      </c>
      <c r="D153" s="24">
        <v>1</v>
      </c>
      <c r="E153" s="18" t="str">
        <f ca="1">C153 &amp; "-" &amp; OFFSET(参数!$B$1,MATCH($B153,参数!A:A,0)-1,) &amp; "-" &amp; D153</f>
        <v>2-1004-1</v>
      </c>
      <c r="F153" s="18"/>
      <c r="G153" s="24" t="s">
        <v>156</v>
      </c>
      <c r="H153" s="24"/>
      <c r="I153" s="24"/>
      <c r="J153" s="24"/>
      <c r="K153" s="24"/>
      <c r="L153" s="24" t="s">
        <v>157</v>
      </c>
      <c r="M153" s="24"/>
      <c r="N153" s="24"/>
      <c r="O153" s="24"/>
      <c r="P153" s="24"/>
      <c r="Q153" s="6"/>
      <c r="R153" s="16">
        <f t="shared" si="28"/>
        <v>1</v>
      </c>
      <c r="S153" s="18">
        <v>1</v>
      </c>
      <c r="T153" s="18"/>
      <c r="U153" s="18"/>
      <c r="V153" s="18"/>
      <c r="W153" s="18"/>
      <c r="X153" s="7">
        <f t="shared" si="29"/>
        <v>1</v>
      </c>
      <c r="Y153" s="7">
        <f>SUM(X$3:X153)</f>
        <v>208</v>
      </c>
      <c r="Z153" s="19">
        <f t="shared" si="30"/>
        <v>116</v>
      </c>
      <c r="AA153" s="19">
        <f>COUNTIF(Z$3:Z153,Z153)</f>
        <v>1</v>
      </c>
      <c r="AB153" s="7" t="str">
        <f t="shared" ca="1" si="31"/>
        <v>91320=5</v>
      </c>
      <c r="AC153" s="7" t="str">
        <f t="shared" ca="1" si="32"/>
        <v>100004=6000</v>
      </c>
      <c r="AD153" s="19">
        <f t="shared" ca="1" si="33"/>
        <v>303071</v>
      </c>
      <c r="AE153" s="19">
        <f t="shared" ca="1" si="34"/>
        <v>303</v>
      </c>
      <c r="AF153" s="7">
        <f t="shared" ca="1" si="35"/>
        <v>7</v>
      </c>
      <c r="AG153" s="7" t="str">
        <f t="shared" ca="1" si="36"/>
        <v>{91320=5}</v>
      </c>
      <c r="AH153" s="7">
        <f t="shared" ca="1" si="26"/>
        <v>7000</v>
      </c>
      <c r="AI153" s="7" t="str">
        <f t="shared" ca="1" si="37"/>
        <v>{100004=6000}</v>
      </c>
      <c r="AJ153" s="7">
        <f t="shared" ca="1" si="38"/>
        <v>0</v>
      </c>
      <c r="AK153" s="13" t="str">
        <f t="shared" ca="1" si="27"/>
        <v>3-1003-7-91320=5|100004=6000|70%</v>
      </c>
    </row>
    <row r="154" spans="1:37" x14ac:dyDescent="0.15">
      <c r="A154" s="24">
        <f t="array" aca="1" ref="A154" ca="1">OFFSET(SHOP配置!$J$1,MATCH(SHOP商品!B154&amp;SHOP商品!C154,SHOP配置!$B$2:$B$395&amp;SHOP配置!$K$2:$K$395,0),)</f>
        <v>402</v>
      </c>
      <c r="B154" s="24">
        <v>4</v>
      </c>
      <c r="C154" s="24">
        <v>2</v>
      </c>
      <c r="D154" s="24">
        <v>2</v>
      </c>
      <c r="E154" s="18" t="str">
        <f ca="1">C154 &amp; "-" &amp; OFFSET(参数!$B$1,MATCH($B154,参数!A:A,0)-1,) &amp; "-" &amp; D154</f>
        <v>2-1004-2</v>
      </c>
      <c r="F154" s="18"/>
      <c r="G154" s="24" t="s">
        <v>84</v>
      </c>
      <c r="H154" s="24"/>
      <c r="I154" s="24"/>
      <c r="J154" s="24"/>
      <c r="K154" s="24"/>
      <c r="L154" s="24" t="s">
        <v>158</v>
      </c>
      <c r="M154" s="24"/>
      <c r="N154" s="24"/>
      <c r="O154" s="24"/>
      <c r="P154" s="24"/>
      <c r="Q154" s="6"/>
      <c r="R154" s="16">
        <f t="shared" si="28"/>
        <v>1</v>
      </c>
      <c r="S154" s="18">
        <v>1</v>
      </c>
      <c r="T154" s="18"/>
      <c r="U154" s="18"/>
      <c r="V154" s="18"/>
      <c r="W154" s="18"/>
      <c r="X154" s="7">
        <f t="shared" si="29"/>
        <v>1</v>
      </c>
      <c r="Y154" s="7">
        <f>SUM(X$3:X154)</f>
        <v>209</v>
      </c>
      <c r="Z154" s="19">
        <f t="shared" si="30"/>
        <v>116</v>
      </c>
      <c r="AA154" s="19">
        <f>COUNTIF(Z$3:Z154,Z154)</f>
        <v>2</v>
      </c>
      <c r="AB154" s="7" t="str">
        <f t="shared" ca="1" si="31"/>
        <v>91520=5</v>
      </c>
      <c r="AC154" s="7" t="str">
        <f t="shared" ca="1" si="32"/>
        <v>100004=7000</v>
      </c>
      <c r="AD154" s="19">
        <f t="shared" ca="1" si="33"/>
        <v>303072</v>
      </c>
      <c r="AE154" s="19">
        <f t="shared" ca="1" si="34"/>
        <v>303</v>
      </c>
      <c r="AF154" s="7">
        <f t="shared" ca="1" si="35"/>
        <v>7</v>
      </c>
      <c r="AG154" s="7" t="str">
        <f t="shared" ca="1" si="36"/>
        <v>{91520=5}</v>
      </c>
      <c r="AH154" s="7">
        <f t="shared" ca="1" si="26"/>
        <v>3000</v>
      </c>
      <c r="AI154" s="7" t="str">
        <f t="shared" ca="1" si="37"/>
        <v>{100004=7000}</v>
      </c>
      <c r="AJ154" s="7">
        <f t="shared" ca="1" si="38"/>
        <v>0</v>
      </c>
      <c r="AK154" s="13" t="str">
        <f t="shared" ca="1" si="27"/>
        <v>3-1003-7-91520=5|100004=7000|30%</v>
      </c>
    </row>
    <row r="155" spans="1:37" x14ac:dyDescent="0.15">
      <c r="A155" s="24">
        <f t="array" aca="1" ref="A155" ca="1">OFFSET(SHOP配置!$J$1,MATCH(SHOP商品!B155&amp;SHOP商品!C155,SHOP配置!$B$2:$B$395&amp;SHOP配置!$K$2:$K$395,0),)</f>
        <v>402</v>
      </c>
      <c r="B155" s="24">
        <v>4</v>
      </c>
      <c r="C155" s="24">
        <v>2</v>
      </c>
      <c r="D155" s="24">
        <v>3</v>
      </c>
      <c r="E155" s="18" t="str">
        <f ca="1">C155 &amp; "-" &amp; OFFSET(参数!$B$1,MATCH($B155,参数!A:A,0)-1,) &amp; "-" &amp; D155</f>
        <v>2-1004-3</v>
      </c>
      <c r="F155" s="18"/>
      <c r="G155" s="24" t="s">
        <v>91</v>
      </c>
      <c r="H155" s="24" t="s">
        <v>97</v>
      </c>
      <c r="I155" s="24"/>
      <c r="J155" s="24"/>
      <c r="K155" s="24"/>
      <c r="L155" s="24" t="s">
        <v>160</v>
      </c>
      <c r="M155" s="24" t="s">
        <v>161</v>
      </c>
      <c r="N155" s="24"/>
      <c r="O155" s="24"/>
      <c r="P155" s="24"/>
      <c r="Q155" s="6"/>
      <c r="R155" s="16">
        <f t="shared" si="28"/>
        <v>1</v>
      </c>
      <c r="S155" s="18">
        <v>0.6</v>
      </c>
      <c r="T155" s="18">
        <v>0.4</v>
      </c>
      <c r="U155" s="18"/>
      <c r="V155" s="18"/>
      <c r="W155" s="18"/>
      <c r="X155" s="7">
        <f t="shared" si="29"/>
        <v>2</v>
      </c>
      <c r="Y155" s="7">
        <f>SUM(X$3:X155)</f>
        <v>211</v>
      </c>
      <c r="Z155" s="19">
        <f t="shared" si="30"/>
        <v>117</v>
      </c>
      <c r="AA155" s="19">
        <f>COUNTIF(Z$3:Z155,Z155)</f>
        <v>1</v>
      </c>
      <c r="AB155" s="7" t="str">
        <f t="shared" ca="1" si="31"/>
        <v>91330=5</v>
      </c>
      <c r="AC155" s="7" t="str">
        <f t="shared" ca="1" si="32"/>
        <v>100004=6000</v>
      </c>
      <c r="AD155" s="19">
        <f t="shared" ca="1" si="33"/>
        <v>303081</v>
      </c>
      <c r="AE155" s="19">
        <f t="shared" ca="1" si="34"/>
        <v>303</v>
      </c>
      <c r="AF155" s="7">
        <f t="shared" ca="1" si="35"/>
        <v>8</v>
      </c>
      <c r="AG155" s="7" t="str">
        <f t="shared" ca="1" si="36"/>
        <v>{91330=5}</v>
      </c>
      <c r="AH155" s="7">
        <f t="shared" ca="1" si="26"/>
        <v>7000</v>
      </c>
      <c r="AI155" s="7" t="str">
        <f t="shared" ca="1" si="37"/>
        <v>{100004=6000}</v>
      </c>
      <c r="AJ155" s="7">
        <f t="shared" ca="1" si="38"/>
        <v>0</v>
      </c>
      <c r="AK155" s="13" t="str">
        <f t="shared" ca="1" si="27"/>
        <v>3-1003-8-91330=5|100004=6000|70%</v>
      </c>
    </row>
    <row r="156" spans="1:37" x14ac:dyDescent="0.15">
      <c r="A156" s="24">
        <f t="array" aca="1" ref="A156" ca="1">OFFSET(SHOP配置!$J$1,MATCH(SHOP商品!B156&amp;SHOP商品!C156,SHOP配置!$B$2:$B$395&amp;SHOP配置!$K$2:$K$395,0),)</f>
        <v>402</v>
      </c>
      <c r="B156" s="24">
        <v>4</v>
      </c>
      <c r="C156" s="24">
        <v>2</v>
      </c>
      <c r="D156" s="24">
        <v>4</v>
      </c>
      <c r="E156" s="18" t="str">
        <f ca="1">C156 &amp; "-" &amp; OFFSET(参数!$B$1,MATCH($B156,参数!A:A,0)-1,) &amp; "-" &amp; D156</f>
        <v>2-1004-4</v>
      </c>
      <c r="F156" s="18"/>
      <c r="G156" s="24" t="s">
        <v>94</v>
      </c>
      <c r="H156" s="24" t="s">
        <v>99</v>
      </c>
      <c r="I156" s="24"/>
      <c r="J156" s="24"/>
      <c r="K156" s="24"/>
      <c r="L156" s="24" t="s">
        <v>160</v>
      </c>
      <c r="M156" s="24" t="s">
        <v>161</v>
      </c>
      <c r="N156" s="24"/>
      <c r="O156" s="24"/>
      <c r="P156" s="24"/>
      <c r="Q156" s="6"/>
      <c r="R156" s="16">
        <f t="shared" si="28"/>
        <v>1</v>
      </c>
      <c r="S156" s="18">
        <v>0.6</v>
      </c>
      <c r="T156" s="18">
        <v>0.4</v>
      </c>
      <c r="U156" s="18"/>
      <c r="V156" s="18"/>
      <c r="W156" s="18"/>
      <c r="X156" s="7">
        <f t="shared" si="29"/>
        <v>2</v>
      </c>
      <c r="Y156" s="7">
        <f>SUM(X$3:X156)</f>
        <v>213</v>
      </c>
      <c r="Z156" s="19">
        <f t="shared" si="30"/>
        <v>117</v>
      </c>
      <c r="AA156" s="19">
        <f>COUNTIF(Z$3:Z156,Z156)</f>
        <v>2</v>
      </c>
      <c r="AB156" s="7" t="str">
        <f t="shared" ca="1" si="31"/>
        <v>91530=5</v>
      </c>
      <c r="AC156" s="7" t="str">
        <f t="shared" ca="1" si="32"/>
        <v>100004=7000</v>
      </c>
      <c r="AD156" s="19">
        <f t="shared" ca="1" si="33"/>
        <v>303082</v>
      </c>
      <c r="AE156" s="19">
        <f t="shared" ca="1" si="34"/>
        <v>303</v>
      </c>
      <c r="AF156" s="7">
        <f t="shared" ca="1" si="35"/>
        <v>8</v>
      </c>
      <c r="AG156" s="7" t="str">
        <f t="shared" ca="1" si="36"/>
        <v>{91530=5}</v>
      </c>
      <c r="AH156" s="7">
        <f t="shared" ca="1" si="26"/>
        <v>3000</v>
      </c>
      <c r="AI156" s="7" t="str">
        <f t="shared" ca="1" si="37"/>
        <v>{100004=7000}</v>
      </c>
      <c r="AJ156" s="7">
        <f t="shared" ca="1" si="38"/>
        <v>0</v>
      </c>
      <c r="AK156" s="13" t="str">
        <f t="shared" ca="1" si="27"/>
        <v>3-1003-8-91530=5|100004=7000|30%</v>
      </c>
    </row>
    <row r="157" spans="1:37" x14ac:dyDescent="0.15">
      <c r="A157" s="24">
        <f t="array" aca="1" ref="A157" ca="1">OFFSET(SHOP配置!$J$1,MATCH(SHOP商品!B157&amp;SHOP商品!C157,SHOP配置!$B$2:$B$395&amp;SHOP配置!$K$2:$K$395,0),)</f>
        <v>402</v>
      </c>
      <c r="B157" s="24">
        <v>4</v>
      </c>
      <c r="C157" s="24">
        <v>2</v>
      </c>
      <c r="D157" s="24">
        <v>5</v>
      </c>
      <c r="E157" s="18" t="str">
        <f ca="1">C157 &amp; "-" &amp; OFFSET(参数!$B$1,MATCH($B157,参数!A:A,0)-1,) &amp; "-" &amp; D157</f>
        <v>2-1004-5</v>
      </c>
      <c r="F157" s="18"/>
      <c r="G157" s="24" t="s">
        <v>96</v>
      </c>
      <c r="H157" s="24" t="s">
        <v>100</v>
      </c>
      <c r="I157" s="24"/>
      <c r="J157" s="24"/>
      <c r="K157" s="24"/>
      <c r="L157" s="24" t="s">
        <v>160</v>
      </c>
      <c r="M157" s="24" t="s">
        <v>161</v>
      </c>
      <c r="N157" s="24"/>
      <c r="O157" s="24"/>
      <c r="P157" s="24"/>
      <c r="Q157" s="6"/>
      <c r="R157" s="16">
        <f t="shared" si="28"/>
        <v>1</v>
      </c>
      <c r="S157" s="18">
        <v>0.6</v>
      </c>
      <c r="T157" s="18">
        <v>0.4</v>
      </c>
      <c r="U157" s="18"/>
      <c r="V157" s="18"/>
      <c r="W157" s="18"/>
      <c r="X157" s="7">
        <f t="shared" si="29"/>
        <v>2</v>
      </c>
      <c r="Y157" s="7">
        <f>SUM(X$3:X157)</f>
        <v>215</v>
      </c>
      <c r="Z157" s="19">
        <f t="shared" si="30"/>
        <v>118</v>
      </c>
      <c r="AA157" s="19">
        <f>COUNTIF(Z$3:Z157,Z157)</f>
        <v>1</v>
      </c>
      <c r="AB157" s="7" t="str">
        <f t="shared" ca="1" si="31"/>
        <v>91340=5</v>
      </c>
      <c r="AC157" s="7" t="str">
        <f t="shared" ca="1" si="32"/>
        <v>100004=6000</v>
      </c>
      <c r="AD157" s="19">
        <f t="shared" ca="1" si="33"/>
        <v>303091</v>
      </c>
      <c r="AE157" s="19">
        <f t="shared" ca="1" si="34"/>
        <v>303</v>
      </c>
      <c r="AF157" s="7">
        <f t="shared" ca="1" si="35"/>
        <v>9</v>
      </c>
      <c r="AG157" s="7" t="str">
        <f t="shared" ca="1" si="36"/>
        <v>{91340=5}</v>
      </c>
      <c r="AH157" s="7">
        <f t="shared" ca="1" si="26"/>
        <v>7000</v>
      </c>
      <c r="AI157" s="7" t="str">
        <f t="shared" ca="1" si="37"/>
        <v>{100004=6000}</v>
      </c>
      <c r="AJ157" s="7">
        <f t="shared" ca="1" si="38"/>
        <v>0</v>
      </c>
      <c r="AK157" s="13" t="str">
        <f t="shared" ca="1" si="27"/>
        <v>3-1003-9-91340=5|100004=6000|70%</v>
      </c>
    </row>
    <row r="158" spans="1:37" x14ac:dyDescent="0.15">
      <c r="A158" s="24">
        <f t="array" aca="1" ref="A158" ca="1">OFFSET(SHOP配置!$J$1,MATCH(SHOP商品!B158&amp;SHOP商品!C158,SHOP配置!$B$2:$B$395&amp;SHOP配置!$K$2:$K$395,0),)</f>
        <v>402</v>
      </c>
      <c r="B158" s="24">
        <v>4</v>
      </c>
      <c r="C158" s="24">
        <v>2</v>
      </c>
      <c r="D158" s="24">
        <v>6</v>
      </c>
      <c r="E158" s="18" t="str">
        <f ca="1">C158 &amp; "-" &amp; OFFSET(参数!$B$1,MATCH($B158,参数!A:A,0)-1,) &amp; "-" &amp; D158</f>
        <v>2-1004-6</v>
      </c>
      <c r="F158" s="18"/>
      <c r="G158" s="24" t="s">
        <v>101</v>
      </c>
      <c r="H158" s="24" t="s">
        <v>105</v>
      </c>
      <c r="I158" s="24"/>
      <c r="J158" s="24"/>
      <c r="K158" s="24"/>
      <c r="L158" s="24" t="s">
        <v>162</v>
      </c>
      <c r="M158" s="24" t="s">
        <v>168</v>
      </c>
      <c r="N158" s="24"/>
      <c r="O158" s="24"/>
      <c r="P158" s="24"/>
      <c r="Q158" s="6"/>
      <c r="R158" s="16">
        <f t="shared" si="28"/>
        <v>1</v>
      </c>
      <c r="S158" s="18">
        <v>0.6</v>
      </c>
      <c r="T158" s="18">
        <v>0.4</v>
      </c>
      <c r="U158" s="18"/>
      <c r="V158" s="18"/>
      <c r="W158" s="18"/>
      <c r="X158" s="7">
        <f t="shared" si="29"/>
        <v>2</v>
      </c>
      <c r="Y158" s="7">
        <f>SUM(X$3:X158)</f>
        <v>217</v>
      </c>
      <c r="Z158" s="19">
        <f t="shared" si="30"/>
        <v>118</v>
      </c>
      <c r="AA158" s="19">
        <f>COUNTIF(Z$3:Z158,Z158)</f>
        <v>2</v>
      </c>
      <c r="AB158" s="7" t="str">
        <f t="shared" ca="1" si="31"/>
        <v>91540=5</v>
      </c>
      <c r="AC158" s="7" t="str">
        <f t="shared" ca="1" si="32"/>
        <v>100004=7000</v>
      </c>
      <c r="AD158" s="19">
        <f t="shared" ca="1" si="33"/>
        <v>303092</v>
      </c>
      <c r="AE158" s="19">
        <f t="shared" ca="1" si="34"/>
        <v>303</v>
      </c>
      <c r="AF158" s="7">
        <f t="shared" ca="1" si="35"/>
        <v>9</v>
      </c>
      <c r="AG158" s="7" t="str">
        <f t="shared" ca="1" si="36"/>
        <v>{91540=5}</v>
      </c>
      <c r="AH158" s="7">
        <f t="shared" ca="1" si="26"/>
        <v>3000</v>
      </c>
      <c r="AI158" s="7" t="str">
        <f t="shared" ca="1" si="37"/>
        <v>{100004=7000}</v>
      </c>
      <c r="AJ158" s="7">
        <f t="shared" ca="1" si="38"/>
        <v>0</v>
      </c>
      <c r="AK158" s="13" t="str">
        <f t="shared" ca="1" si="27"/>
        <v>3-1003-9-91540=5|100004=7000|30%</v>
      </c>
    </row>
    <row r="159" spans="1:37" x14ac:dyDescent="0.15">
      <c r="A159" s="24">
        <f t="array" aca="1" ref="A159" ca="1">OFFSET(SHOP配置!$J$1,MATCH(SHOP商品!B159&amp;SHOP商品!C159,SHOP配置!$B$2:$B$395&amp;SHOP配置!$K$2:$K$395,0),)</f>
        <v>402</v>
      </c>
      <c r="B159" s="24">
        <v>4</v>
      </c>
      <c r="C159" s="24">
        <v>2</v>
      </c>
      <c r="D159" s="24">
        <v>7</v>
      </c>
      <c r="E159" s="18" t="str">
        <f ca="1">C159 &amp; "-" &amp; OFFSET(参数!$B$1,MATCH($B159,参数!A:A,0)-1,) &amp; "-" &amp; D159</f>
        <v>2-1004-7</v>
      </c>
      <c r="F159" s="18"/>
      <c r="G159" s="24" t="s">
        <v>103</v>
      </c>
      <c r="H159" s="24" t="s">
        <v>106</v>
      </c>
      <c r="I159" s="24"/>
      <c r="J159" s="24"/>
      <c r="K159" s="24"/>
      <c r="L159" s="24" t="s">
        <v>162</v>
      </c>
      <c r="M159" s="24" t="s">
        <v>168</v>
      </c>
      <c r="N159" s="24"/>
      <c r="O159" s="24"/>
      <c r="P159" s="24"/>
      <c r="Q159" s="6"/>
      <c r="R159" s="16">
        <f t="shared" si="28"/>
        <v>1</v>
      </c>
      <c r="S159" s="18">
        <v>0.6</v>
      </c>
      <c r="T159" s="18">
        <v>0.4</v>
      </c>
      <c r="U159" s="18"/>
      <c r="V159" s="18"/>
      <c r="W159" s="18"/>
      <c r="X159" s="7">
        <f t="shared" si="29"/>
        <v>2</v>
      </c>
      <c r="Y159" s="7">
        <f>SUM(X$3:X159)</f>
        <v>219</v>
      </c>
      <c r="Z159" s="19">
        <f t="shared" si="30"/>
        <v>119</v>
      </c>
      <c r="AA159" s="19">
        <f>COUNTIF(Z$3:Z159,Z159)</f>
        <v>1</v>
      </c>
      <c r="AB159" s="7" t="str">
        <f t="shared" ca="1" si="31"/>
        <v>11017=2</v>
      </c>
      <c r="AC159" s="7" t="str">
        <f t="shared" ca="1" si="32"/>
        <v>100004=12000</v>
      </c>
      <c r="AD159" s="19">
        <f t="shared" ca="1" si="33"/>
        <v>304011</v>
      </c>
      <c r="AE159" s="19">
        <f t="shared" ca="1" si="34"/>
        <v>304</v>
      </c>
      <c r="AF159" s="7">
        <f t="shared" ca="1" si="35"/>
        <v>1</v>
      </c>
      <c r="AG159" s="7" t="str">
        <f t="shared" ca="1" si="36"/>
        <v>{11017=2}</v>
      </c>
      <c r="AH159" s="7">
        <f t="shared" ca="1" si="26"/>
        <v>10000</v>
      </c>
      <c r="AI159" s="7" t="str">
        <f t="shared" ca="1" si="37"/>
        <v>{100004=12000}</v>
      </c>
      <c r="AJ159" s="7">
        <f t="shared" ca="1" si="38"/>
        <v>0</v>
      </c>
      <c r="AK159" s="13" t="str">
        <f t="shared" ca="1" si="27"/>
        <v>4-1003-1-11017=2|100004=12000|100%</v>
      </c>
    </row>
    <row r="160" spans="1:37" x14ac:dyDescent="0.15">
      <c r="A160" s="24">
        <f t="array" aca="1" ref="A160" ca="1">OFFSET(SHOP配置!$J$1,MATCH(SHOP商品!B160&amp;SHOP商品!C160,SHOP配置!$B$2:$B$395&amp;SHOP配置!$K$2:$K$395,0),)</f>
        <v>402</v>
      </c>
      <c r="B160" s="24">
        <v>4</v>
      </c>
      <c r="C160" s="24">
        <v>2</v>
      </c>
      <c r="D160" s="24">
        <v>8</v>
      </c>
      <c r="E160" s="18" t="str">
        <f ca="1">C160 &amp; "-" &amp; OFFSET(参数!$B$1,MATCH($B160,参数!A:A,0)-1,) &amp; "-" &amp; D160</f>
        <v>2-1004-8</v>
      </c>
      <c r="F160" s="18"/>
      <c r="G160" s="24" t="s">
        <v>104</v>
      </c>
      <c r="H160" s="24" t="s">
        <v>107</v>
      </c>
      <c r="I160" s="24"/>
      <c r="J160" s="24"/>
      <c r="K160" s="24"/>
      <c r="L160" s="24" t="s">
        <v>162</v>
      </c>
      <c r="M160" s="24" t="s">
        <v>168</v>
      </c>
      <c r="N160" s="24"/>
      <c r="O160" s="24"/>
      <c r="P160" s="24"/>
      <c r="Q160" s="6"/>
      <c r="R160" s="16">
        <f t="shared" si="28"/>
        <v>1</v>
      </c>
      <c r="S160" s="18">
        <v>0.6</v>
      </c>
      <c r="T160" s="18">
        <v>0.4</v>
      </c>
      <c r="U160" s="18"/>
      <c r="V160" s="18"/>
      <c r="W160" s="18"/>
      <c r="X160" s="7">
        <f t="shared" si="29"/>
        <v>2</v>
      </c>
      <c r="Y160" s="7">
        <f>SUM(X$3:X160)</f>
        <v>221</v>
      </c>
      <c r="Z160" s="19">
        <f t="shared" si="30"/>
        <v>120</v>
      </c>
      <c r="AA160" s="19">
        <f>COUNTIF(Z$3:Z160,Z160)</f>
        <v>1</v>
      </c>
      <c r="AB160" s="7" t="str">
        <f t="shared" ca="1" si="31"/>
        <v>11014=2</v>
      </c>
      <c r="AC160" s="7" t="str">
        <f t="shared" ca="1" si="32"/>
        <v>100004=12000</v>
      </c>
      <c r="AD160" s="19">
        <f t="shared" ca="1" si="33"/>
        <v>304021</v>
      </c>
      <c r="AE160" s="19">
        <f t="shared" ca="1" si="34"/>
        <v>304</v>
      </c>
      <c r="AF160" s="7">
        <f t="shared" ca="1" si="35"/>
        <v>2</v>
      </c>
      <c r="AG160" s="7" t="str">
        <f t="shared" ca="1" si="36"/>
        <v>{11014=2}</v>
      </c>
      <c r="AH160" s="7">
        <f t="shared" ca="1" si="26"/>
        <v>10000</v>
      </c>
      <c r="AI160" s="7" t="str">
        <f t="shared" ca="1" si="37"/>
        <v>{100004=12000}</v>
      </c>
      <c r="AJ160" s="7">
        <f t="shared" ca="1" si="38"/>
        <v>0</v>
      </c>
      <c r="AK160" s="13" t="str">
        <f t="shared" ca="1" si="27"/>
        <v>4-1003-2-11014=2|100004=12000|100%</v>
      </c>
    </row>
    <row r="161" spans="1:37" x14ac:dyDescent="0.15">
      <c r="A161" s="24">
        <f t="array" aca="1" ref="A161" ca="1">OFFSET(SHOP配置!$J$1,MATCH(SHOP商品!B161&amp;SHOP商品!C161,SHOP配置!$B$2:$B$395&amp;SHOP配置!$K$2:$K$395,0),)</f>
        <v>402</v>
      </c>
      <c r="B161" s="24">
        <v>4</v>
      </c>
      <c r="C161" s="24">
        <v>2</v>
      </c>
      <c r="D161" s="24">
        <v>9</v>
      </c>
      <c r="E161" s="18" t="str">
        <f ca="1">C161 &amp; "-" &amp; OFFSET(参数!$B$1,MATCH($B161,参数!A:A,0)-1,) &amp; "-" &amp; D161</f>
        <v>2-1004-9</v>
      </c>
      <c r="F161" s="18"/>
      <c r="G161" s="24" t="s">
        <v>114</v>
      </c>
      <c r="H161" s="24"/>
      <c r="I161" s="24"/>
      <c r="J161" s="24"/>
      <c r="K161" s="24"/>
      <c r="L161" s="24" t="s">
        <v>163</v>
      </c>
      <c r="M161" s="24"/>
      <c r="N161" s="24"/>
      <c r="O161" s="24"/>
      <c r="P161" s="24"/>
      <c r="Q161" s="6"/>
      <c r="R161" s="16">
        <f t="shared" si="28"/>
        <v>1</v>
      </c>
      <c r="S161" s="18">
        <v>1</v>
      </c>
      <c r="T161" s="18"/>
      <c r="U161" s="18"/>
      <c r="V161" s="18"/>
      <c r="W161" s="18"/>
      <c r="X161" s="7">
        <f t="shared" si="29"/>
        <v>1</v>
      </c>
      <c r="Y161" s="7">
        <f>SUM(X$3:X161)</f>
        <v>222</v>
      </c>
      <c r="Z161" s="19">
        <f t="shared" si="30"/>
        <v>121</v>
      </c>
      <c r="AA161" s="19">
        <f>COUNTIF(Z$3:Z161,Z161)</f>
        <v>1</v>
      </c>
      <c r="AB161" s="7" t="str">
        <f t="shared" ca="1" si="31"/>
        <v>81110=5</v>
      </c>
      <c r="AC161" s="7" t="str">
        <f t="shared" ca="1" si="32"/>
        <v>100004=4000</v>
      </c>
      <c r="AD161" s="19">
        <f t="shared" ca="1" si="33"/>
        <v>304031</v>
      </c>
      <c r="AE161" s="19">
        <f t="shared" ca="1" si="34"/>
        <v>304</v>
      </c>
      <c r="AF161" s="7">
        <f t="shared" ca="1" si="35"/>
        <v>3</v>
      </c>
      <c r="AG161" s="7" t="str">
        <f t="shared" ca="1" si="36"/>
        <v>{81110=5}</v>
      </c>
      <c r="AH161" s="7">
        <f t="shared" ca="1" si="26"/>
        <v>10000</v>
      </c>
      <c r="AI161" s="7" t="str">
        <f t="shared" ca="1" si="37"/>
        <v>{100004=4000}</v>
      </c>
      <c r="AJ161" s="7">
        <f t="shared" ca="1" si="38"/>
        <v>0</v>
      </c>
      <c r="AK161" s="13" t="str">
        <f t="shared" ca="1" si="27"/>
        <v>4-1003-3-81110=5|100004=4000|100%</v>
      </c>
    </row>
    <row r="162" spans="1:37" x14ac:dyDescent="0.15">
      <c r="A162" s="24">
        <f t="array" aca="1" ref="A162" ca="1">OFFSET(SHOP配置!$J$1,MATCH(SHOP商品!B162&amp;SHOP商品!C162,SHOP配置!$B$2:$B$395&amp;SHOP配置!$K$2:$K$395,0),)</f>
        <v>402</v>
      </c>
      <c r="B162" s="24">
        <v>4</v>
      </c>
      <c r="C162" s="24">
        <v>2</v>
      </c>
      <c r="D162" s="24">
        <v>10</v>
      </c>
      <c r="E162" s="18" t="str">
        <f ca="1">C162 &amp; "-" &amp; OFFSET(参数!$B$1,MATCH($B162,参数!A:A,0)-1,) &amp; "-" &amp; D162</f>
        <v>2-1004-10</v>
      </c>
      <c r="F162" s="18"/>
      <c r="G162" s="24" t="s">
        <v>121</v>
      </c>
      <c r="H162" s="24" t="s">
        <v>128</v>
      </c>
      <c r="I162" s="24"/>
      <c r="J162" s="24"/>
      <c r="K162" s="24"/>
      <c r="L162" s="24" t="s">
        <v>165</v>
      </c>
      <c r="M162" s="24" t="s">
        <v>166</v>
      </c>
      <c r="N162" s="24"/>
      <c r="O162" s="24"/>
      <c r="P162" s="24"/>
      <c r="Q162" s="6"/>
      <c r="R162" s="16">
        <f t="shared" si="28"/>
        <v>1</v>
      </c>
      <c r="S162" s="18">
        <v>0.6</v>
      </c>
      <c r="T162" s="18">
        <v>0.4</v>
      </c>
      <c r="U162" s="18"/>
      <c r="V162" s="18"/>
      <c r="W162" s="18"/>
      <c r="X162" s="7">
        <f t="shared" si="29"/>
        <v>2</v>
      </c>
      <c r="Y162" s="7">
        <f>SUM(X$3:X162)</f>
        <v>224</v>
      </c>
      <c r="Z162" s="19">
        <f t="shared" si="30"/>
        <v>122</v>
      </c>
      <c r="AA162" s="19">
        <f>COUNTIF(Z$3:Z162,Z162)</f>
        <v>1</v>
      </c>
      <c r="AB162" s="7" t="str">
        <f t="shared" ca="1" si="31"/>
        <v>91520=5</v>
      </c>
      <c r="AC162" s="7" t="str">
        <f t="shared" ca="1" si="32"/>
        <v>100004=7000</v>
      </c>
      <c r="AD162" s="19">
        <f t="shared" ca="1" si="33"/>
        <v>304041</v>
      </c>
      <c r="AE162" s="19">
        <f t="shared" ca="1" si="34"/>
        <v>304</v>
      </c>
      <c r="AF162" s="7">
        <f t="shared" ca="1" si="35"/>
        <v>4</v>
      </c>
      <c r="AG162" s="7" t="str">
        <f t="shared" ca="1" si="36"/>
        <v>{91520=5}</v>
      </c>
      <c r="AH162" s="7">
        <f t="shared" ca="1" si="26"/>
        <v>10000</v>
      </c>
      <c r="AI162" s="7" t="str">
        <f t="shared" ca="1" si="37"/>
        <v>{100004=7000}</v>
      </c>
      <c r="AJ162" s="7">
        <f t="shared" ca="1" si="38"/>
        <v>0</v>
      </c>
      <c r="AK162" s="13" t="str">
        <f t="shared" ca="1" si="27"/>
        <v>4-1003-4-91520=5|100004=7000|100%</v>
      </c>
    </row>
    <row r="163" spans="1:37" x14ac:dyDescent="0.15">
      <c r="A163" s="24">
        <f t="array" aca="1" ref="A163" ca="1">OFFSET(SHOP配置!$J$1,MATCH(SHOP商品!B163&amp;SHOP商品!C163,SHOP配置!$B$2:$B$395&amp;SHOP配置!$K$2:$K$395,0),)</f>
        <v>402</v>
      </c>
      <c r="B163" s="24">
        <v>4</v>
      </c>
      <c r="C163" s="24">
        <v>2</v>
      </c>
      <c r="D163" s="24">
        <v>11</v>
      </c>
      <c r="E163" s="18" t="str">
        <f ca="1">C163 &amp; "-" &amp; OFFSET(参数!$B$1,MATCH($B163,参数!A:A,0)-1,) &amp; "-" &amp; D163</f>
        <v>2-1004-11</v>
      </c>
      <c r="F163" s="18"/>
      <c r="G163" s="24" t="s">
        <v>125</v>
      </c>
      <c r="H163" s="24" t="s">
        <v>131</v>
      </c>
      <c r="I163" s="24"/>
      <c r="J163" s="24"/>
      <c r="K163" s="24"/>
      <c r="L163" s="24" t="s">
        <v>165</v>
      </c>
      <c r="M163" s="24" t="s">
        <v>166</v>
      </c>
      <c r="N163" s="24"/>
      <c r="O163" s="24"/>
      <c r="P163" s="24"/>
      <c r="Q163" s="6"/>
      <c r="R163" s="16">
        <f t="shared" si="28"/>
        <v>1</v>
      </c>
      <c r="S163" s="18">
        <v>0.6</v>
      </c>
      <c r="T163" s="18">
        <v>0.4</v>
      </c>
      <c r="U163" s="18"/>
      <c r="V163" s="18"/>
      <c r="W163" s="18"/>
      <c r="X163" s="7">
        <f t="shared" si="29"/>
        <v>2</v>
      </c>
      <c r="Y163" s="7">
        <f>SUM(X$3:X163)</f>
        <v>226</v>
      </c>
      <c r="Z163" s="19">
        <f t="shared" si="30"/>
        <v>123</v>
      </c>
      <c r="AA163" s="19">
        <f>COUNTIF(Z$3:Z163,Z163)</f>
        <v>1</v>
      </c>
      <c r="AB163" s="7" t="str">
        <f t="shared" ca="1" si="31"/>
        <v>91530=5</v>
      </c>
      <c r="AC163" s="7" t="str">
        <f t="shared" ca="1" si="32"/>
        <v>100004=7000</v>
      </c>
      <c r="AD163" s="19">
        <f t="shared" ca="1" si="33"/>
        <v>304051</v>
      </c>
      <c r="AE163" s="19">
        <f t="shared" ca="1" si="34"/>
        <v>304</v>
      </c>
      <c r="AF163" s="7">
        <f t="shared" ca="1" si="35"/>
        <v>5</v>
      </c>
      <c r="AG163" s="7" t="str">
        <f t="shared" ca="1" si="36"/>
        <v>{91530=5}</v>
      </c>
      <c r="AH163" s="7">
        <f t="shared" ca="1" si="26"/>
        <v>10000</v>
      </c>
      <c r="AI163" s="7" t="str">
        <f t="shared" ca="1" si="37"/>
        <v>{100004=7000}</v>
      </c>
      <c r="AJ163" s="7">
        <f t="shared" ca="1" si="38"/>
        <v>0</v>
      </c>
      <c r="AK163" s="13" t="str">
        <f t="shared" ca="1" si="27"/>
        <v>4-1003-5-91530=5|100004=7000|100%</v>
      </c>
    </row>
    <row r="164" spans="1:37" x14ac:dyDescent="0.15">
      <c r="A164" s="24">
        <f t="array" aca="1" ref="A164" ca="1">OFFSET(SHOP配置!$J$1,MATCH(SHOP商品!B164&amp;SHOP商品!C164,SHOP配置!$B$2:$B$395&amp;SHOP配置!$K$2:$K$395,0),)</f>
        <v>402</v>
      </c>
      <c r="B164" s="24">
        <v>4</v>
      </c>
      <c r="C164" s="24">
        <v>2</v>
      </c>
      <c r="D164" s="24">
        <v>12</v>
      </c>
      <c r="E164" s="18" t="str">
        <f ca="1">C164 &amp; "-" &amp; OFFSET(参数!$B$1,MATCH($B164,参数!A:A,0)-1,) &amp; "-" &amp; D164</f>
        <v>2-1004-12</v>
      </c>
      <c r="F164" s="18"/>
      <c r="G164" s="24" t="s">
        <v>127</v>
      </c>
      <c r="H164" s="24" t="s">
        <v>132</v>
      </c>
      <c r="I164" s="24"/>
      <c r="J164" s="24"/>
      <c r="K164" s="24"/>
      <c r="L164" s="24" t="s">
        <v>165</v>
      </c>
      <c r="M164" s="24" t="s">
        <v>166</v>
      </c>
      <c r="N164" s="24"/>
      <c r="O164" s="24"/>
      <c r="P164" s="24"/>
      <c r="Q164" s="6"/>
      <c r="R164" s="16">
        <f t="shared" si="28"/>
        <v>1</v>
      </c>
      <c r="S164" s="18">
        <v>0.6</v>
      </c>
      <c r="T164" s="18">
        <v>0.4</v>
      </c>
      <c r="U164" s="18"/>
      <c r="V164" s="18"/>
      <c r="W164" s="18"/>
      <c r="X164" s="7">
        <f t="shared" si="29"/>
        <v>2</v>
      </c>
      <c r="Y164" s="7">
        <f>SUM(X$3:X164)</f>
        <v>228</v>
      </c>
      <c r="Z164" s="19">
        <f t="shared" si="30"/>
        <v>124</v>
      </c>
      <c r="AA164" s="19">
        <f>COUNTIF(Z$3:Z164,Z164)</f>
        <v>1</v>
      </c>
      <c r="AB164" s="7" t="str">
        <f t="shared" ca="1" si="31"/>
        <v>91540=5</v>
      </c>
      <c r="AC164" s="7" t="str">
        <f t="shared" ca="1" si="32"/>
        <v>100004=7000</v>
      </c>
      <c r="AD164" s="19">
        <f t="shared" ca="1" si="33"/>
        <v>304061</v>
      </c>
      <c r="AE164" s="19">
        <f t="shared" ca="1" si="34"/>
        <v>304</v>
      </c>
      <c r="AF164" s="7">
        <f t="shared" ca="1" si="35"/>
        <v>6</v>
      </c>
      <c r="AG164" s="7" t="str">
        <f t="shared" ca="1" si="36"/>
        <v>{91540=5}</v>
      </c>
      <c r="AH164" s="7">
        <f t="shared" ca="1" si="26"/>
        <v>10000</v>
      </c>
      <c r="AI164" s="7" t="str">
        <f t="shared" ca="1" si="37"/>
        <v>{100004=7000}</v>
      </c>
      <c r="AJ164" s="7">
        <f t="shared" ca="1" si="38"/>
        <v>0</v>
      </c>
      <c r="AK164" s="13" t="str">
        <f t="shared" ca="1" si="27"/>
        <v>4-1003-6-91540=5|100004=7000|100%</v>
      </c>
    </row>
    <row r="165" spans="1:37" x14ac:dyDescent="0.15">
      <c r="A165" s="24">
        <f t="array" aca="1" ref="A165" ca="1">OFFSET(SHOP配置!$J$1,MATCH(SHOP商品!B165&amp;SHOP商品!C165,SHOP配置!$B$2:$B$395&amp;SHOP配置!$K$2:$K$395,0),)</f>
        <v>402</v>
      </c>
      <c r="B165" s="24">
        <v>4</v>
      </c>
      <c r="C165" s="24">
        <v>2</v>
      </c>
      <c r="D165" s="24">
        <v>13</v>
      </c>
      <c r="E165" s="18" t="str">
        <f ca="1">C165 &amp; "-" &amp; OFFSET(参数!$B$1,MATCH($B165,参数!A:A,0)-1,) &amp; "-" &amp; D165</f>
        <v>2-1004-13</v>
      </c>
      <c r="F165" s="18"/>
      <c r="G165" s="24" t="s">
        <v>133</v>
      </c>
      <c r="H165" s="24" t="s">
        <v>137</v>
      </c>
      <c r="I165" s="24" t="s">
        <v>141</v>
      </c>
      <c r="J165" s="24"/>
      <c r="K165" s="24"/>
      <c r="L165" s="24" t="s">
        <v>167</v>
      </c>
      <c r="M165" s="24" t="s">
        <v>169</v>
      </c>
      <c r="N165" s="24" t="s">
        <v>170</v>
      </c>
      <c r="O165" s="24"/>
      <c r="P165" s="24"/>
      <c r="Q165" s="6"/>
      <c r="R165" s="16">
        <f t="shared" si="28"/>
        <v>1</v>
      </c>
      <c r="S165" s="18">
        <v>0.3</v>
      </c>
      <c r="T165" s="18">
        <v>0.4</v>
      </c>
      <c r="U165" s="18">
        <v>0.3</v>
      </c>
      <c r="V165" s="18"/>
      <c r="W165" s="18"/>
      <c r="X165" s="7">
        <f t="shared" si="29"/>
        <v>3</v>
      </c>
      <c r="Y165" s="7">
        <f>SUM(X$3:X165)</f>
        <v>231</v>
      </c>
      <c r="Z165" s="19">
        <f t="shared" si="30"/>
        <v>125</v>
      </c>
      <c r="AA165" s="19">
        <f>COUNTIF(Z$3:Z165,Z165)</f>
        <v>1</v>
      </c>
      <c r="AB165" s="7" t="str">
        <f t="shared" ca="1" si="31"/>
        <v>91420=5</v>
      </c>
      <c r="AC165" s="7" t="str">
        <f t="shared" ca="1" si="32"/>
        <v>100004=6500</v>
      </c>
      <c r="AD165" s="19">
        <f t="shared" ca="1" si="33"/>
        <v>304071</v>
      </c>
      <c r="AE165" s="19">
        <f t="shared" ca="1" si="34"/>
        <v>304</v>
      </c>
      <c r="AF165" s="7">
        <f t="shared" ca="1" si="35"/>
        <v>7</v>
      </c>
      <c r="AG165" s="7" t="str">
        <f t="shared" ca="1" si="36"/>
        <v>{91420=5}</v>
      </c>
      <c r="AH165" s="7">
        <f t="shared" ca="1" si="26"/>
        <v>7000</v>
      </c>
      <c r="AI165" s="7" t="str">
        <f t="shared" ca="1" si="37"/>
        <v>{100004=6500}</v>
      </c>
      <c r="AJ165" s="7">
        <f t="shared" ca="1" si="38"/>
        <v>0</v>
      </c>
      <c r="AK165" s="13" t="str">
        <f t="shared" ca="1" si="27"/>
        <v>4-1003-7-91420=5|100004=6500|70%</v>
      </c>
    </row>
    <row r="166" spans="1:37" x14ac:dyDescent="0.15">
      <c r="A166" s="24">
        <f t="array" aca="1" ref="A166" ca="1">OFFSET(SHOP配置!$J$1,MATCH(SHOP商品!B166&amp;SHOP商品!C166,SHOP配置!$B$2:$B$395&amp;SHOP配置!$K$2:$K$395,0),)</f>
        <v>402</v>
      </c>
      <c r="B166" s="24">
        <v>4</v>
      </c>
      <c r="C166" s="24">
        <v>2</v>
      </c>
      <c r="D166" s="24">
        <v>14</v>
      </c>
      <c r="E166" s="18" t="str">
        <f ca="1">C166 &amp; "-" &amp; OFFSET(参数!$B$1,MATCH($B166,参数!A:A,0)-1,) &amp; "-" &amp; D166</f>
        <v>2-1004-14</v>
      </c>
      <c r="F166" s="18"/>
      <c r="G166" s="24" t="s">
        <v>135</v>
      </c>
      <c r="H166" s="24" t="s">
        <v>139</v>
      </c>
      <c r="I166" s="24" t="s">
        <v>143</v>
      </c>
      <c r="J166" s="24"/>
      <c r="K166" s="24"/>
      <c r="L166" s="24" t="s">
        <v>167</v>
      </c>
      <c r="M166" s="24" t="s">
        <v>169</v>
      </c>
      <c r="N166" s="24" t="s">
        <v>170</v>
      </c>
      <c r="O166" s="24"/>
      <c r="P166" s="24"/>
      <c r="Q166" s="6"/>
      <c r="R166" s="16">
        <f t="shared" si="28"/>
        <v>1</v>
      </c>
      <c r="S166" s="18">
        <v>0.3</v>
      </c>
      <c r="T166" s="18">
        <v>0.4</v>
      </c>
      <c r="U166" s="18">
        <v>0.3</v>
      </c>
      <c r="V166" s="18"/>
      <c r="W166" s="18"/>
      <c r="X166" s="7">
        <f t="shared" si="29"/>
        <v>3</v>
      </c>
      <c r="Y166" s="7">
        <f>SUM(X$3:X166)</f>
        <v>234</v>
      </c>
      <c r="Z166" s="19">
        <f t="shared" si="30"/>
        <v>125</v>
      </c>
      <c r="AA166" s="19">
        <f>COUNTIF(Z$3:Z166,Z166)</f>
        <v>2</v>
      </c>
      <c r="AB166" s="7" t="str">
        <f t="shared" ca="1" si="31"/>
        <v>91620=5</v>
      </c>
      <c r="AC166" s="7" t="str">
        <f t="shared" ca="1" si="32"/>
        <v>100004=7500</v>
      </c>
      <c r="AD166" s="19">
        <f t="shared" ca="1" si="33"/>
        <v>304072</v>
      </c>
      <c r="AE166" s="19">
        <f t="shared" ca="1" si="34"/>
        <v>304</v>
      </c>
      <c r="AF166" s="7">
        <f t="shared" ca="1" si="35"/>
        <v>7</v>
      </c>
      <c r="AG166" s="7" t="str">
        <f t="shared" ca="1" si="36"/>
        <v>{91620=5}</v>
      </c>
      <c r="AH166" s="7">
        <f t="shared" ca="1" si="26"/>
        <v>3000</v>
      </c>
      <c r="AI166" s="7" t="str">
        <f t="shared" ca="1" si="37"/>
        <v>{100004=7500}</v>
      </c>
      <c r="AJ166" s="7">
        <f t="shared" ca="1" si="38"/>
        <v>0</v>
      </c>
      <c r="AK166" s="13" t="str">
        <f t="shared" ca="1" si="27"/>
        <v>4-1003-7-91620=5|100004=7500|30%</v>
      </c>
    </row>
    <row r="167" spans="1:37" x14ac:dyDescent="0.15">
      <c r="A167" s="24">
        <f t="array" aca="1" ref="A167" ca="1">OFFSET(SHOP配置!$J$1,MATCH(SHOP商品!B167&amp;SHOP商品!C167,SHOP配置!$B$2:$B$395&amp;SHOP配置!$K$2:$K$395,0),)</f>
        <v>402</v>
      </c>
      <c r="B167" s="24">
        <v>4</v>
      </c>
      <c r="C167" s="24">
        <v>2</v>
      </c>
      <c r="D167" s="24">
        <v>15</v>
      </c>
      <c r="E167" s="18" t="str">
        <f ca="1">C167 &amp; "-" &amp; OFFSET(参数!$B$1,MATCH($B167,参数!A:A,0)-1,) &amp; "-" &amp; D167</f>
        <v>2-1004-15</v>
      </c>
      <c r="F167" s="18"/>
      <c r="G167" s="24" t="s">
        <v>136</v>
      </c>
      <c r="H167" s="24" t="s">
        <v>140</v>
      </c>
      <c r="I167" s="24" t="s">
        <v>144</v>
      </c>
      <c r="J167" s="24"/>
      <c r="K167" s="24"/>
      <c r="L167" s="24" t="s">
        <v>167</v>
      </c>
      <c r="M167" s="24" t="s">
        <v>169</v>
      </c>
      <c r="N167" s="24" t="s">
        <v>170</v>
      </c>
      <c r="O167" s="24"/>
      <c r="P167" s="24"/>
      <c r="Q167" s="6"/>
      <c r="R167" s="16">
        <f t="shared" si="28"/>
        <v>1</v>
      </c>
      <c r="S167" s="18">
        <v>0.3</v>
      </c>
      <c r="T167" s="18">
        <v>0.4</v>
      </c>
      <c r="U167" s="18">
        <v>0.3</v>
      </c>
      <c r="V167" s="18"/>
      <c r="W167" s="18"/>
      <c r="X167" s="7">
        <f t="shared" si="29"/>
        <v>3</v>
      </c>
      <c r="Y167" s="7">
        <f>SUM(X$3:X167)</f>
        <v>237</v>
      </c>
      <c r="Z167" s="19">
        <f t="shared" si="30"/>
        <v>126</v>
      </c>
      <c r="AA167" s="19">
        <f>COUNTIF(Z$3:Z167,Z167)</f>
        <v>1</v>
      </c>
      <c r="AB167" s="7" t="str">
        <f t="shared" ca="1" si="31"/>
        <v>91430=5</v>
      </c>
      <c r="AC167" s="7" t="str">
        <f t="shared" ca="1" si="32"/>
        <v>100004=6500</v>
      </c>
      <c r="AD167" s="19">
        <f t="shared" ca="1" si="33"/>
        <v>304081</v>
      </c>
      <c r="AE167" s="19">
        <f t="shared" ca="1" si="34"/>
        <v>304</v>
      </c>
      <c r="AF167" s="7">
        <f t="shared" ca="1" si="35"/>
        <v>8</v>
      </c>
      <c r="AG167" s="7" t="str">
        <f t="shared" ca="1" si="36"/>
        <v>{91430=5}</v>
      </c>
      <c r="AH167" s="7">
        <f t="shared" ca="1" si="26"/>
        <v>7000</v>
      </c>
      <c r="AI167" s="7" t="str">
        <f t="shared" ca="1" si="37"/>
        <v>{100004=6500}</v>
      </c>
      <c r="AJ167" s="7">
        <f t="shared" ca="1" si="38"/>
        <v>0</v>
      </c>
      <c r="AK167" s="13" t="str">
        <f t="shared" ca="1" si="27"/>
        <v>4-1003-8-91430=5|100004=6500|70%</v>
      </c>
    </row>
    <row r="168" spans="1:37" x14ac:dyDescent="0.15">
      <c r="A168" s="24">
        <f t="array" aca="1" ref="A168" ca="1">OFFSET(SHOP配置!$J$1,MATCH(SHOP商品!B168&amp;SHOP商品!C168,SHOP配置!$B$2:$B$395&amp;SHOP配置!$K$2:$K$395,0),)</f>
        <v>403</v>
      </c>
      <c r="B168" s="24">
        <v>4</v>
      </c>
      <c r="C168" s="24">
        <v>3</v>
      </c>
      <c r="D168" s="24">
        <v>1</v>
      </c>
      <c r="E168" s="18" t="str">
        <f ca="1">C168 &amp; "-" &amp; OFFSET(参数!$B$1,MATCH($B168,参数!A:A,0)-1,) &amp; "-" &amp; D168</f>
        <v>3-1004-1</v>
      </c>
      <c r="F168" s="18"/>
      <c r="G168" s="24" t="s">
        <v>156</v>
      </c>
      <c r="H168" s="24" t="s">
        <v>171</v>
      </c>
      <c r="I168" s="24"/>
      <c r="J168" s="24"/>
      <c r="K168" s="24"/>
      <c r="L168" s="24" t="s">
        <v>157</v>
      </c>
      <c r="M168" s="24" t="s">
        <v>172</v>
      </c>
      <c r="N168" s="24"/>
      <c r="O168" s="24"/>
      <c r="P168" s="24"/>
      <c r="Q168" s="6"/>
      <c r="R168" s="16">
        <f t="shared" si="28"/>
        <v>1</v>
      </c>
      <c r="S168" s="18">
        <v>0.6</v>
      </c>
      <c r="T168" s="18">
        <v>0.4</v>
      </c>
      <c r="U168" s="18"/>
      <c r="V168" s="18"/>
      <c r="W168" s="18"/>
      <c r="X168" s="7">
        <f t="shared" si="29"/>
        <v>2</v>
      </c>
      <c r="Y168" s="7">
        <f>SUM(X$3:X168)</f>
        <v>239</v>
      </c>
      <c r="Z168" s="19">
        <f t="shared" si="30"/>
        <v>126</v>
      </c>
      <c r="AA168" s="19">
        <f>COUNTIF(Z$3:Z168,Z168)</f>
        <v>2</v>
      </c>
      <c r="AB168" s="7" t="str">
        <f t="shared" ca="1" si="31"/>
        <v>91630=5</v>
      </c>
      <c r="AC168" s="7" t="str">
        <f t="shared" ca="1" si="32"/>
        <v>100004=7500</v>
      </c>
      <c r="AD168" s="19">
        <f t="shared" ca="1" si="33"/>
        <v>304082</v>
      </c>
      <c r="AE168" s="19">
        <f t="shared" ca="1" si="34"/>
        <v>304</v>
      </c>
      <c r="AF168" s="7">
        <f t="shared" ca="1" si="35"/>
        <v>8</v>
      </c>
      <c r="AG168" s="7" t="str">
        <f t="shared" ca="1" si="36"/>
        <v>{91630=5}</v>
      </c>
      <c r="AH168" s="7">
        <f t="shared" ca="1" si="26"/>
        <v>3000</v>
      </c>
      <c r="AI168" s="7" t="str">
        <f t="shared" ca="1" si="37"/>
        <v>{100004=7500}</v>
      </c>
      <c r="AJ168" s="7">
        <f t="shared" ca="1" si="38"/>
        <v>0</v>
      </c>
      <c r="AK168" s="13" t="str">
        <f t="shared" ca="1" si="27"/>
        <v>4-1003-8-91630=5|100004=7500|30%</v>
      </c>
    </row>
    <row r="169" spans="1:37" x14ac:dyDescent="0.15">
      <c r="A169" s="24">
        <f t="array" aca="1" ref="A169" ca="1">OFFSET(SHOP配置!$J$1,MATCH(SHOP商品!B169&amp;SHOP商品!C169,SHOP配置!$B$2:$B$395&amp;SHOP配置!$K$2:$K$395,0),)</f>
        <v>403</v>
      </c>
      <c r="B169" s="24">
        <v>4</v>
      </c>
      <c r="C169" s="24">
        <v>3</v>
      </c>
      <c r="D169" s="24">
        <v>2</v>
      </c>
      <c r="E169" s="18" t="str">
        <f ca="1">C169 &amp; "-" &amp; OFFSET(参数!$B$1,MATCH($B169,参数!A:A,0)-1,) &amp; "-" &amp; D169</f>
        <v>3-1004-2</v>
      </c>
      <c r="F169" s="18"/>
      <c r="G169" s="24" t="s">
        <v>84</v>
      </c>
      <c r="H169" s="24"/>
      <c r="I169" s="24"/>
      <c r="J169" s="24"/>
      <c r="K169" s="24"/>
      <c r="L169" s="24" t="s">
        <v>158</v>
      </c>
      <c r="M169" s="24"/>
      <c r="N169" s="24"/>
      <c r="O169" s="24"/>
      <c r="P169" s="24"/>
      <c r="Q169" s="6"/>
      <c r="R169" s="16">
        <f t="shared" si="28"/>
        <v>1</v>
      </c>
      <c r="S169" s="18">
        <v>1</v>
      </c>
      <c r="T169" s="18"/>
      <c r="U169" s="18"/>
      <c r="V169" s="18"/>
      <c r="W169" s="18"/>
      <c r="X169" s="7">
        <f t="shared" si="29"/>
        <v>1</v>
      </c>
      <c r="Y169" s="7">
        <f>SUM(X$3:X169)</f>
        <v>240</v>
      </c>
      <c r="Z169" s="19">
        <f t="shared" si="30"/>
        <v>127</v>
      </c>
      <c r="AA169" s="19">
        <f>COUNTIF(Z$3:Z169,Z169)</f>
        <v>1</v>
      </c>
      <c r="AB169" s="7" t="str">
        <f t="shared" ca="1" si="31"/>
        <v>91440=5</v>
      </c>
      <c r="AC169" s="7" t="str">
        <f t="shared" ca="1" si="32"/>
        <v>100004=6500</v>
      </c>
      <c r="AD169" s="19">
        <f t="shared" ca="1" si="33"/>
        <v>304091</v>
      </c>
      <c r="AE169" s="19">
        <f t="shared" ca="1" si="34"/>
        <v>304</v>
      </c>
      <c r="AF169" s="7">
        <f t="shared" ca="1" si="35"/>
        <v>9</v>
      </c>
      <c r="AG169" s="7" t="str">
        <f t="shared" ca="1" si="36"/>
        <v>{91440=5}</v>
      </c>
      <c r="AH169" s="7">
        <f t="shared" ca="1" si="26"/>
        <v>7000</v>
      </c>
      <c r="AI169" s="7" t="str">
        <f t="shared" ca="1" si="37"/>
        <v>{100004=6500}</v>
      </c>
      <c r="AJ169" s="7">
        <f t="shared" ca="1" si="38"/>
        <v>0</v>
      </c>
      <c r="AK169" s="13" t="str">
        <f t="shared" ca="1" si="27"/>
        <v>4-1003-9-91440=5|100004=6500|70%</v>
      </c>
    </row>
    <row r="170" spans="1:37" x14ac:dyDescent="0.15">
      <c r="A170" s="24">
        <f t="array" aca="1" ref="A170" ca="1">OFFSET(SHOP配置!$J$1,MATCH(SHOP商品!B170&amp;SHOP商品!C170,SHOP配置!$B$2:$B$395&amp;SHOP配置!$K$2:$K$395,0),)</f>
        <v>403</v>
      </c>
      <c r="B170" s="24">
        <v>4</v>
      </c>
      <c r="C170" s="24">
        <v>3</v>
      </c>
      <c r="D170" s="24">
        <v>3</v>
      </c>
      <c r="E170" s="18" t="str">
        <f ca="1">C170 &amp; "-" &amp; OFFSET(参数!$B$1,MATCH($B170,参数!A:A,0)-1,) &amp; "-" &amp; D170</f>
        <v>3-1004-3</v>
      </c>
      <c r="F170" s="18"/>
      <c r="G170" s="24" t="s">
        <v>86</v>
      </c>
      <c r="H170" s="24" t="s">
        <v>91</v>
      </c>
      <c r="I170" s="24"/>
      <c r="J170" s="24"/>
      <c r="K170" s="24"/>
      <c r="L170" s="24" t="s">
        <v>159</v>
      </c>
      <c r="M170" s="24" t="s">
        <v>160</v>
      </c>
      <c r="N170" s="24"/>
      <c r="O170" s="24"/>
      <c r="P170" s="24"/>
      <c r="Q170" s="6"/>
      <c r="R170" s="16">
        <f t="shared" si="28"/>
        <v>1</v>
      </c>
      <c r="S170" s="18">
        <v>0.6</v>
      </c>
      <c r="T170" s="18">
        <v>0.4</v>
      </c>
      <c r="U170" s="18"/>
      <c r="V170" s="18"/>
      <c r="W170" s="18"/>
      <c r="X170" s="7">
        <f t="shared" si="29"/>
        <v>2</v>
      </c>
      <c r="Y170" s="7">
        <f>SUM(X$3:X170)</f>
        <v>242</v>
      </c>
      <c r="Z170" s="19">
        <f t="shared" si="30"/>
        <v>127</v>
      </c>
      <c r="AA170" s="19">
        <f>COUNTIF(Z$3:Z170,Z170)</f>
        <v>2</v>
      </c>
      <c r="AB170" s="7" t="str">
        <f t="shared" ca="1" si="31"/>
        <v>91640=5</v>
      </c>
      <c r="AC170" s="7" t="str">
        <f t="shared" ca="1" si="32"/>
        <v>100004=7500</v>
      </c>
      <c r="AD170" s="19">
        <f t="shared" ca="1" si="33"/>
        <v>304092</v>
      </c>
      <c r="AE170" s="19">
        <f t="shared" ca="1" si="34"/>
        <v>304</v>
      </c>
      <c r="AF170" s="7">
        <f t="shared" ca="1" si="35"/>
        <v>9</v>
      </c>
      <c r="AG170" s="7" t="str">
        <f t="shared" ca="1" si="36"/>
        <v>{91640=5}</v>
      </c>
      <c r="AH170" s="7">
        <f t="shared" ca="1" si="26"/>
        <v>3000</v>
      </c>
      <c r="AI170" s="7" t="str">
        <f t="shared" ca="1" si="37"/>
        <v>{100004=7500}</v>
      </c>
      <c r="AJ170" s="7">
        <f t="shared" ca="1" si="38"/>
        <v>0</v>
      </c>
      <c r="AK170" s="13" t="str">
        <f t="shared" ca="1" si="27"/>
        <v>4-1003-9-91640=5|100004=7500|30%</v>
      </c>
    </row>
    <row r="171" spans="1:37" x14ac:dyDescent="0.15">
      <c r="A171" s="24">
        <f t="array" aca="1" ref="A171" ca="1">OFFSET(SHOP配置!$J$1,MATCH(SHOP商品!B171&amp;SHOP商品!C171,SHOP配置!$B$2:$B$395&amp;SHOP配置!$K$2:$K$395,0),)</f>
        <v>403</v>
      </c>
      <c r="B171" s="24">
        <v>4</v>
      </c>
      <c r="C171" s="24">
        <v>3</v>
      </c>
      <c r="D171" s="24">
        <v>4</v>
      </c>
      <c r="E171" s="18" t="str">
        <f ca="1">C171 &amp; "-" &amp; OFFSET(参数!$B$1,MATCH($B171,参数!A:A,0)-1,) &amp; "-" &amp; D171</f>
        <v>3-1004-4</v>
      </c>
      <c r="F171" s="18"/>
      <c r="G171" s="24" t="s">
        <v>88</v>
      </c>
      <c r="H171" s="24" t="s">
        <v>94</v>
      </c>
      <c r="I171" s="24"/>
      <c r="J171" s="24"/>
      <c r="K171" s="24"/>
      <c r="L171" s="24" t="s">
        <v>159</v>
      </c>
      <c r="M171" s="24" t="s">
        <v>160</v>
      </c>
      <c r="N171" s="24"/>
      <c r="O171" s="24"/>
      <c r="P171" s="24"/>
      <c r="Q171" s="6"/>
      <c r="R171" s="16">
        <f t="shared" si="28"/>
        <v>1</v>
      </c>
      <c r="S171" s="18">
        <v>0.6</v>
      </c>
      <c r="T171" s="18">
        <v>0.4</v>
      </c>
      <c r="U171" s="18"/>
      <c r="V171" s="18"/>
      <c r="W171" s="18"/>
      <c r="X171" s="7">
        <f t="shared" si="29"/>
        <v>2</v>
      </c>
      <c r="Y171" s="7">
        <f>SUM(X$3:X171)</f>
        <v>244</v>
      </c>
      <c r="Z171" s="19">
        <f t="shared" si="30"/>
        <v>128</v>
      </c>
      <c r="AA171" s="19">
        <f>COUNTIF(Z$3:Z171,Z171)</f>
        <v>1</v>
      </c>
      <c r="AB171" s="7" t="str">
        <f t="shared" ca="1" si="31"/>
        <v>11017=2</v>
      </c>
      <c r="AC171" s="7" t="str">
        <f t="shared" ca="1" si="32"/>
        <v>100004=12000</v>
      </c>
      <c r="AD171" s="19">
        <f t="shared" ca="1" si="33"/>
        <v>305011</v>
      </c>
      <c r="AE171" s="19">
        <f t="shared" ca="1" si="34"/>
        <v>305</v>
      </c>
      <c r="AF171" s="7">
        <f t="shared" ca="1" si="35"/>
        <v>1</v>
      </c>
      <c r="AG171" s="7" t="str">
        <f t="shared" ca="1" si="36"/>
        <v>{11017=2}</v>
      </c>
      <c r="AH171" s="7">
        <f t="shared" ca="1" si="26"/>
        <v>10000</v>
      </c>
      <c r="AI171" s="7" t="str">
        <f t="shared" ca="1" si="37"/>
        <v>{100004=12000}</v>
      </c>
      <c r="AJ171" s="7">
        <f t="shared" ca="1" si="38"/>
        <v>0</v>
      </c>
      <c r="AK171" s="13" t="str">
        <f t="shared" ca="1" si="27"/>
        <v>5-1003-1-11017=2|100004=12000|100%</v>
      </c>
    </row>
    <row r="172" spans="1:37" x14ac:dyDescent="0.15">
      <c r="A172" s="24">
        <f t="array" aca="1" ref="A172" ca="1">OFFSET(SHOP配置!$J$1,MATCH(SHOP商品!B172&amp;SHOP商品!C172,SHOP配置!$B$2:$B$395&amp;SHOP配置!$K$2:$K$395,0),)</f>
        <v>403</v>
      </c>
      <c r="B172" s="24">
        <v>4</v>
      </c>
      <c r="C172" s="24">
        <v>3</v>
      </c>
      <c r="D172" s="24">
        <v>5</v>
      </c>
      <c r="E172" s="18" t="str">
        <f ca="1">C172 &amp; "-" &amp; OFFSET(参数!$B$1,MATCH($B172,参数!A:A,0)-1,) &amp; "-" &amp; D172</f>
        <v>3-1004-5</v>
      </c>
      <c r="F172" s="18"/>
      <c r="G172" s="24" t="s">
        <v>89</v>
      </c>
      <c r="H172" s="24" t="s">
        <v>96</v>
      </c>
      <c r="I172" s="24"/>
      <c r="J172" s="24"/>
      <c r="K172" s="24"/>
      <c r="L172" s="24" t="s">
        <v>159</v>
      </c>
      <c r="M172" s="24" t="s">
        <v>160</v>
      </c>
      <c r="N172" s="24"/>
      <c r="O172" s="24"/>
      <c r="P172" s="24"/>
      <c r="Q172" s="6"/>
      <c r="R172" s="16">
        <f t="shared" si="28"/>
        <v>1</v>
      </c>
      <c r="S172" s="18">
        <v>0.6</v>
      </c>
      <c r="T172" s="18">
        <v>0.4</v>
      </c>
      <c r="U172" s="18"/>
      <c r="V172" s="18"/>
      <c r="W172" s="18"/>
      <c r="X172" s="7">
        <f t="shared" si="29"/>
        <v>2</v>
      </c>
      <c r="Y172" s="7">
        <f>SUM(X$3:X172)</f>
        <v>246</v>
      </c>
      <c r="Z172" s="19">
        <f t="shared" si="30"/>
        <v>129</v>
      </c>
      <c r="AA172" s="19">
        <f>COUNTIF(Z$3:Z172,Z172)</f>
        <v>1</v>
      </c>
      <c r="AB172" s="7" t="str">
        <f t="shared" ca="1" si="31"/>
        <v>11014=2</v>
      </c>
      <c r="AC172" s="7" t="str">
        <f t="shared" ca="1" si="32"/>
        <v>100004=12000</v>
      </c>
      <c r="AD172" s="19">
        <f t="shared" ca="1" si="33"/>
        <v>305021</v>
      </c>
      <c r="AE172" s="19">
        <f t="shared" ca="1" si="34"/>
        <v>305</v>
      </c>
      <c r="AF172" s="7">
        <f t="shared" ca="1" si="35"/>
        <v>2</v>
      </c>
      <c r="AG172" s="7" t="str">
        <f t="shared" ca="1" si="36"/>
        <v>{11014=2}</v>
      </c>
      <c r="AH172" s="7">
        <f t="shared" ca="1" si="26"/>
        <v>10000</v>
      </c>
      <c r="AI172" s="7" t="str">
        <f t="shared" ca="1" si="37"/>
        <v>{100004=12000}</v>
      </c>
      <c r="AJ172" s="7">
        <f t="shared" ca="1" si="38"/>
        <v>0</v>
      </c>
      <c r="AK172" s="13" t="str">
        <f t="shared" ca="1" si="27"/>
        <v>5-1003-2-11014=2|100004=12000|100%</v>
      </c>
    </row>
    <row r="173" spans="1:37" x14ac:dyDescent="0.15">
      <c r="A173" s="24">
        <f t="array" aca="1" ref="A173" ca="1">OFFSET(SHOP配置!$J$1,MATCH(SHOP商品!B173&amp;SHOP商品!C173,SHOP配置!$B$2:$B$395&amp;SHOP配置!$K$2:$K$395,0),)</f>
        <v>403</v>
      </c>
      <c r="B173" s="24">
        <v>4</v>
      </c>
      <c r="C173" s="24">
        <v>3</v>
      </c>
      <c r="D173" s="24">
        <v>6</v>
      </c>
      <c r="E173" s="18" t="str">
        <f ca="1">C173 &amp; "-" &amp; OFFSET(参数!$B$1,MATCH($B173,参数!A:A,0)-1,) &amp; "-" &amp; D173</f>
        <v>3-1004-6</v>
      </c>
      <c r="F173" s="18"/>
      <c r="G173" s="24" t="s">
        <v>97</v>
      </c>
      <c r="H173" s="24" t="s">
        <v>101</v>
      </c>
      <c r="I173" s="24"/>
      <c r="J173" s="24"/>
      <c r="K173" s="24"/>
      <c r="L173" s="24" t="s">
        <v>161</v>
      </c>
      <c r="M173" s="24" t="s">
        <v>162</v>
      </c>
      <c r="N173" s="24"/>
      <c r="O173" s="24"/>
      <c r="P173" s="24"/>
      <c r="Q173" s="6"/>
      <c r="R173" s="16">
        <f t="shared" si="28"/>
        <v>1</v>
      </c>
      <c r="S173" s="18">
        <v>0.6</v>
      </c>
      <c r="T173" s="18">
        <v>0.4</v>
      </c>
      <c r="U173" s="18"/>
      <c r="V173" s="18"/>
      <c r="W173" s="18"/>
      <c r="X173" s="7">
        <f t="shared" si="29"/>
        <v>2</v>
      </c>
      <c r="Y173" s="7">
        <f>SUM(X$3:X173)</f>
        <v>248</v>
      </c>
      <c r="Z173" s="19">
        <f t="shared" si="30"/>
        <v>130</v>
      </c>
      <c r="AA173" s="19">
        <f>COUNTIF(Z$3:Z173,Z173)</f>
        <v>1</v>
      </c>
      <c r="AB173" s="7" t="str">
        <f t="shared" ca="1" si="31"/>
        <v>81110=5</v>
      </c>
      <c r="AC173" s="7" t="str">
        <f t="shared" ca="1" si="32"/>
        <v>100004=4000</v>
      </c>
      <c r="AD173" s="19">
        <f t="shared" ca="1" si="33"/>
        <v>305031</v>
      </c>
      <c r="AE173" s="19">
        <f t="shared" ca="1" si="34"/>
        <v>305</v>
      </c>
      <c r="AF173" s="7">
        <f t="shared" ca="1" si="35"/>
        <v>3</v>
      </c>
      <c r="AG173" s="7" t="str">
        <f t="shared" ca="1" si="36"/>
        <v>{81110=5}</v>
      </c>
      <c r="AH173" s="7">
        <f t="shared" ca="1" si="26"/>
        <v>10000</v>
      </c>
      <c r="AI173" s="7" t="str">
        <f t="shared" ca="1" si="37"/>
        <v>{100004=4000}</v>
      </c>
      <c r="AJ173" s="7">
        <f t="shared" ca="1" si="38"/>
        <v>0</v>
      </c>
      <c r="AK173" s="13" t="str">
        <f t="shared" ca="1" si="27"/>
        <v>5-1003-3-81110=5|100004=4000|100%</v>
      </c>
    </row>
    <row r="174" spans="1:37" x14ac:dyDescent="0.15">
      <c r="A174" s="24">
        <f t="array" aca="1" ref="A174" ca="1">OFFSET(SHOP配置!$J$1,MATCH(SHOP商品!B174&amp;SHOP商品!C174,SHOP配置!$B$2:$B$395&amp;SHOP配置!$K$2:$K$395,0),)</f>
        <v>403</v>
      </c>
      <c r="B174" s="24">
        <v>4</v>
      </c>
      <c r="C174" s="24">
        <v>3</v>
      </c>
      <c r="D174" s="24">
        <v>7</v>
      </c>
      <c r="E174" s="18" t="str">
        <f ca="1">C174 &amp; "-" &amp; OFFSET(参数!$B$1,MATCH($B174,参数!A:A,0)-1,) &amp; "-" &amp; D174</f>
        <v>3-1004-7</v>
      </c>
      <c r="F174" s="18"/>
      <c r="G174" s="24" t="s">
        <v>99</v>
      </c>
      <c r="H174" s="24" t="s">
        <v>103</v>
      </c>
      <c r="I174" s="24"/>
      <c r="J174" s="24"/>
      <c r="K174" s="24"/>
      <c r="L174" s="24" t="s">
        <v>161</v>
      </c>
      <c r="M174" s="24" t="s">
        <v>162</v>
      </c>
      <c r="N174" s="24"/>
      <c r="O174" s="24"/>
      <c r="P174" s="24"/>
      <c r="Q174" s="6"/>
      <c r="R174" s="16">
        <f t="shared" si="28"/>
        <v>1</v>
      </c>
      <c r="S174" s="18">
        <v>0.6</v>
      </c>
      <c r="T174" s="18">
        <v>0.4</v>
      </c>
      <c r="U174" s="18"/>
      <c r="V174" s="18"/>
      <c r="W174" s="18"/>
      <c r="X174" s="7">
        <f t="shared" si="29"/>
        <v>2</v>
      </c>
      <c r="Y174" s="7">
        <f>SUM(X$3:X174)</f>
        <v>250</v>
      </c>
      <c r="Z174" s="19">
        <f t="shared" si="30"/>
        <v>131</v>
      </c>
      <c r="AA174" s="19">
        <f>COUNTIF(Z$3:Z174,Z174)</f>
        <v>1</v>
      </c>
      <c r="AB174" s="7" t="str">
        <f t="shared" ca="1" si="31"/>
        <v>91620=5</v>
      </c>
      <c r="AC174" s="7" t="str">
        <f t="shared" ca="1" si="32"/>
        <v>100004=7500</v>
      </c>
      <c r="AD174" s="19">
        <f t="shared" ca="1" si="33"/>
        <v>305041</v>
      </c>
      <c r="AE174" s="19">
        <f t="shared" ca="1" si="34"/>
        <v>305</v>
      </c>
      <c r="AF174" s="7">
        <f t="shared" ca="1" si="35"/>
        <v>4</v>
      </c>
      <c r="AG174" s="7" t="str">
        <f t="shared" ca="1" si="36"/>
        <v>{91620=5}</v>
      </c>
      <c r="AH174" s="7">
        <f t="shared" ca="1" si="26"/>
        <v>10000</v>
      </c>
      <c r="AI174" s="7" t="str">
        <f t="shared" ca="1" si="37"/>
        <v>{100004=7500}</v>
      </c>
      <c r="AJ174" s="7">
        <f t="shared" ca="1" si="38"/>
        <v>0</v>
      </c>
      <c r="AK174" s="13" t="str">
        <f t="shared" ca="1" si="27"/>
        <v>5-1003-4-91620=5|100004=7500|100%</v>
      </c>
    </row>
    <row r="175" spans="1:37" x14ac:dyDescent="0.15">
      <c r="A175" s="24">
        <f t="array" aca="1" ref="A175" ca="1">OFFSET(SHOP配置!$J$1,MATCH(SHOP商品!B175&amp;SHOP商品!C175,SHOP配置!$B$2:$B$395&amp;SHOP配置!$K$2:$K$395,0),)</f>
        <v>403</v>
      </c>
      <c r="B175" s="24">
        <v>4</v>
      </c>
      <c r="C175" s="24">
        <v>3</v>
      </c>
      <c r="D175" s="24">
        <v>8</v>
      </c>
      <c r="E175" s="18" t="str">
        <f ca="1">C175 &amp; "-" &amp; OFFSET(参数!$B$1,MATCH($B175,参数!A:A,0)-1,) &amp; "-" &amp; D175</f>
        <v>3-1004-8</v>
      </c>
      <c r="F175" s="18"/>
      <c r="G175" s="24" t="s">
        <v>100</v>
      </c>
      <c r="H175" s="24" t="s">
        <v>104</v>
      </c>
      <c r="I175" s="24"/>
      <c r="J175" s="24"/>
      <c r="K175" s="24"/>
      <c r="L175" s="24" t="s">
        <v>161</v>
      </c>
      <c r="M175" s="24" t="s">
        <v>162</v>
      </c>
      <c r="N175" s="24"/>
      <c r="O175" s="24"/>
      <c r="P175" s="24"/>
      <c r="Q175" s="6"/>
      <c r="R175" s="16">
        <f t="shared" si="28"/>
        <v>1</v>
      </c>
      <c r="S175" s="18">
        <v>0.6</v>
      </c>
      <c r="T175" s="18">
        <v>0.4</v>
      </c>
      <c r="U175" s="18"/>
      <c r="V175" s="18"/>
      <c r="W175" s="18"/>
      <c r="X175" s="7">
        <f t="shared" si="29"/>
        <v>2</v>
      </c>
      <c r="Y175" s="7">
        <f>SUM(X$3:X175)</f>
        <v>252</v>
      </c>
      <c r="Z175" s="19">
        <f t="shared" si="30"/>
        <v>132</v>
      </c>
      <c r="AA175" s="19">
        <f>COUNTIF(Z$3:Z175,Z175)</f>
        <v>1</v>
      </c>
      <c r="AB175" s="7" t="str">
        <f t="shared" ca="1" si="31"/>
        <v>91630=5</v>
      </c>
      <c r="AC175" s="7" t="str">
        <f t="shared" ca="1" si="32"/>
        <v>100004=7500</v>
      </c>
      <c r="AD175" s="19">
        <f t="shared" ca="1" si="33"/>
        <v>305051</v>
      </c>
      <c r="AE175" s="19">
        <f t="shared" ca="1" si="34"/>
        <v>305</v>
      </c>
      <c r="AF175" s="7">
        <f t="shared" ca="1" si="35"/>
        <v>5</v>
      </c>
      <c r="AG175" s="7" t="str">
        <f t="shared" ca="1" si="36"/>
        <v>{91630=5}</v>
      </c>
      <c r="AH175" s="7">
        <f t="shared" ca="1" si="26"/>
        <v>10000</v>
      </c>
      <c r="AI175" s="7" t="str">
        <f t="shared" ca="1" si="37"/>
        <v>{100004=7500}</v>
      </c>
      <c r="AJ175" s="7">
        <f t="shared" ca="1" si="38"/>
        <v>0</v>
      </c>
      <c r="AK175" s="13" t="str">
        <f t="shared" ca="1" si="27"/>
        <v>5-1003-5-91630=5|100004=7500|100%</v>
      </c>
    </row>
    <row r="176" spans="1:37" x14ac:dyDescent="0.15">
      <c r="A176" s="24">
        <f t="array" aca="1" ref="A176" ca="1">OFFSET(SHOP配置!$J$1,MATCH(SHOP商品!B176&amp;SHOP商品!C176,SHOP配置!$B$2:$B$395&amp;SHOP配置!$K$2:$K$395,0),)</f>
        <v>403</v>
      </c>
      <c r="B176" s="24">
        <v>4</v>
      </c>
      <c r="C176" s="24">
        <v>3</v>
      </c>
      <c r="D176" s="24">
        <v>9</v>
      </c>
      <c r="E176" s="18" t="str">
        <f ca="1">C176 &amp; "-" &amp; OFFSET(参数!$B$1,MATCH($B176,参数!A:A,0)-1,) &amp; "-" &amp; D176</f>
        <v>3-1004-9</v>
      </c>
      <c r="F176" s="18"/>
      <c r="G176" s="24" t="s">
        <v>114</v>
      </c>
      <c r="H176" s="24"/>
      <c r="I176" s="24"/>
      <c r="J176" s="24"/>
      <c r="K176" s="24"/>
      <c r="L176" s="24" t="s">
        <v>163</v>
      </c>
      <c r="M176" s="24"/>
      <c r="N176" s="24"/>
      <c r="O176" s="24"/>
      <c r="P176" s="24"/>
      <c r="Q176" s="6"/>
      <c r="R176" s="16">
        <f t="shared" si="28"/>
        <v>1</v>
      </c>
      <c r="S176" s="18">
        <v>1</v>
      </c>
      <c r="T176" s="18"/>
      <c r="U176" s="18"/>
      <c r="V176" s="18"/>
      <c r="W176" s="18"/>
      <c r="X176" s="7">
        <f t="shared" si="29"/>
        <v>1</v>
      </c>
      <c r="Y176" s="7">
        <f>SUM(X$3:X176)</f>
        <v>253</v>
      </c>
      <c r="Z176" s="19">
        <f t="shared" si="30"/>
        <v>133</v>
      </c>
      <c r="AA176" s="19">
        <f>COUNTIF(Z$3:Z176,Z176)</f>
        <v>1</v>
      </c>
      <c r="AB176" s="7" t="str">
        <f t="shared" ca="1" si="31"/>
        <v>91640=5</v>
      </c>
      <c r="AC176" s="7" t="str">
        <f t="shared" ca="1" si="32"/>
        <v>100004=7500</v>
      </c>
      <c r="AD176" s="19">
        <f t="shared" ca="1" si="33"/>
        <v>305061</v>
      </c>
      <c r="AE176" s="19">
        <f t="shared" ca="1" si="34"/>
        <v>305</v>
      </c>
      <c r="AF176" s="7">
        <f t="shared" ca="1" si="35"/>
        <v>6</v>
      </c>
      <c r="AG176" s="7" t="str">
        <f t="shared" ca="1" si="36"/>
        <v>{91640=5}</v>
      </c>
      <c r="AH176" s="7">
        <f t="shared" ca="1" si="26"/>
        <v>10000</v>
      </c>
      <c r="AI176" s="7" t="str">
        <f t="shared" ca="1" si="37"/>
        <v>{100004=7500}</v>
      </c>
      <c r="AJ176" s="7">
        <f t="shared" ca="1" si="38"/>
        <v>0</v>
      </c>
      <c r="AK176" s="13" t="str">
        <f t="shared" ca="1" si="27"/>
        <v>5-1003-6-91640=5|100004=7500|100%</v>
      </c>
    </row>
    <row r="177" spans="1:37" x14ac:dyDescent="0.15">
      <c r="A177" s="24">
        <f t="array" aca="1" ref="A177" ca="1">OFFSET(SHOP配置!$J$1,MATCH(SHOP商品!B177&amp;SHOP商品!C177,SHOP配置!$B$2:$B$395&amp;SHOP配置!$K$2:$K$395,0),)</f>
        <v>403</v>
      </c>
      <c r="B177" s="24">
        <v>4</v>
      </c>
      <c r="C177" s="24">
        <v>3</v>
      </c>
      <c r="D177" s="24">
        <v>10</v>
      </c>
      <c r="E177" s="18" t="str">
        <f ca="1">C177 &amp; "-" &amp; OFFSET(参数!$B$1,MATCH($B177,参数!A:A,0)-1,) &amp; "-" &amp; D177</f>
        <v>3-1004-10</v>
      </c>
      <c r="F177" s="18"/>
      <c r="G177" s="24" t="s">
        <v>116</v>
      </c>
      <c r="H177" s="24" t="s">
        <v>121</v>
      </c>
      <c r="I177" s="24"/>
      <c r="J177" s="24"/>
      <c r="K177" s="24"/>
      <c r="L177" s="24" t="s">
        <v>164</v>
      </c>
      <c r="M177" s="24" t="s">
        <v>165</v>
      </c>
      <c r="N177" s="24"/>
      <c r="O177" s="24"/>
      <c r="P177" s="24"/>
      <c r="Q177" s="6"/>
      <c r="R177" s="16">
        <f t="shared" si="28"/>
        <v>1</v>
      </c>
      <c r="S177" s="18">
        <v>0.6</v>
      </c>
      <c r="T177" s="18">
        <v>0.4</v>
      </c>
      <c r="U177" s="18"/>
      <c r="V177" s="18"/>
      <c r="W177" s="18"/>
      <c r="X177" s="7">
        <f t="shared" si="29"/>
        <v>2</v>
      </c>
      <c r="Y177" s="7">
        <f>SUM(X$3:X177)</f>
        <v>255</v>
      </c>
      <c r="Z177" s="19">
        <f t="shared" si="30"/>
        <v>134</v>
      </c>
      <c r="AA177" s="19">
        <f>COUNTIF(Z$3:Z177,Z177)</f>
        <v>1</v>
      </c>
      <c r="AB177" s="7" t="str">
        <f t="shared" ca="1" si="31"/>
        <v>91520=5</v>
      </c>
      <c r="AC177" s="7" t="str">
        <f t="shared" ca="1" si="32"/>
        <v>100004=7000</v>
      </c>
      <c r="AD177" s="19">
        <f t="shared" ca="1" si="33"/>
        <v>305071</v>
      </c>
      <c r="AE177" s="19">
        <f t="shared" ca="1" si="34"/>
        <v>305</v>
      </c>
      <c r="AF177" s="7">
        <f t="shared" ca="1" si="35"/>
        <v>7</v>
      </c>
      <c r="AG177" s="7" t="str">
        <f t="shared" ca="1" si="36"/>
        <v>{91520=5}</v>
      </c>
      <c r="AH177" s="7">
        <f t="shared" ca="1" si="26"/>
        <v>7000</v>
      </c>
      <c r="AI177" s="7" t="str">
        <f t="shared" ca="1" si="37"/>
        <v>{100004=7000}</v>
      </c>
      <c r="AJ177" s="7">
        <f t="shared" ca="1" si="38"/>
        <v>0</v>
      </c>
      <c r="AK177" s="13" t="str">
        <f t="shared" ca="1" si="27"/>
        <v>5-1003-7-91520=5|100004=7000|70%</v>
      </c>
    </row>
    <row r="178" spans="1:37" x14ac:dyDescent="0.15">
      <c r="A178" s="24">
        <f t="array" aca="1" ref="A178" ca="1">OFFSET(SHOP配置!$J$1,MATCH(SHOP商品!B178&amp;SHOP商品!C178,SHOP配置!$B$2:$B$395&amp;SHOP配置!$K$2:$K$395,0),)</f>
        <v>403</v>
      </c>
      <c r="B178" s="24">
        <v>4</v>
      </c>
      <c r="C178" s="24">
        <v>3</v>
      </c>
      <c r="D178" s="24">
        <v>11</v>
      </c>
      <c r="E178" s="18" t="str">
        <f ca="1">C178 &amp; "-" &amp; OFFSET(参数!$B$1,MATCH($B178,参数!A:A,0)-1,) &amp; "-" &amp; D178</f>
        <v>3-1004-11</v>
      </c>
      <c r="F178" s="18"/>
      <c r="G178" s="24" t="s">
        <v>118</v>
      </c>
      <c r="H178" s="24" t="s">
        <v>125</v>
      </c>
      <c r="I178" s="24"/>
      <c r="J178" s="24"/>
      <c r="K178" s="24"/>
      <c r="L178" s="24" t="s">
        <v>164</v>
      </c>
      <c r="M178" s="24" t="s">
        <v>165</v>
      </c>
      <c r="N178" s="24"/>
      <c r="O178" s="24"/>
      <c r="P178" s="24"/>
      <c r="Q178" s="6"/>
      <c r="R178" s="16">
        <f t="shared" si="28"/>
        <v>1</v>
      </c>
      <c r="S178" s="18">
        <v>0.6</v>
      </c>
      <c r="T178" s="18">
        <v>0.4</v>
      </c>
      <c r="U178" s="18"/>
      <c r="V178" s="18"/>
      <c r="W178" s="18"/>
      <c r="X178" s="7">
        <f t="shared" si="29"/>
        <v>2</v>
      </c>
      <c r="Y178" s="7">
        <f>SUM(X$3:X178)</f>
        <v>257</v>
      </c>
      <c r="Z178" s="19">
        <f t="shared" si="30"/>
        <v>134</v>
      </c>
      <c r="AA178" s="19">
        <f>COUNTIF(Z$3:Z178,Z178)</f>
        <v>2</v>
      </c>
      <c r="AB178" s="7" t="str">
        <f t="shared" ca="1" si="31"/>
        <v>91720=5</v>
      </c>
      <c r="AC178" s="7" t="str">
        <f t="shared" ca="1" si="32"/>
        <v>100004=8000</v>
      </c>
      <c r="AD178" s="19">
        <f t="shared" ca="1" si="33"/>
        <v>305072</v>
      </c>
      <c r="AE178" s="19">
        <f t="shared" ca="1" si="34"/>
        <v>305</v>
      </c>
      <c r="AF178" s="7">
        <f t="shared" ca="1" si="35"/>
        <v>7</v>
      </c>
      <c r="AG178" s="7" t="str">
        <f t="shared" ca="1" si="36"/>
        <v>{91720=5}</v>
      </c>
      <c r="AH178" s="7">
        <f t="shared" ca="1" si="26"/>
        <v>3000</v>
      </c>
      <c r="AI178" s="7" t="str">
        <f t="shared" ca="1" si="37"/>
        <v>{100004=8000}</v>
      </c>
      <c r="AJ178" s="7">
        <f t="shared" ca="1" si="38"/>
        <v>0</v>
      </c>
      <c r="AK178" s="13" t="str">
        <f t="shared" ca="1" si="27"/>
        <v>5-1003-7-91720=5|100004=8000|30%</v>
      </c>
    </row>
    <row r="179" spans="1:37" x14ac:dyDescent="0.15">
      <c r="A179" s="24">
        <f t="array" aca="1" ref="A179" ca="1">OFFSET(SHOP配置!$J$1,MATCH(SHOP商品!B179&amp;SHOP商品!C179,SHOP配置!$B$2:$B$395&amp;SHOP配置!$K$2:$K$395,0),)</f>
        <v>403</v>
      </c>
      <c r="B179" s="24">
        <v>4</v>
      </c>
      <c r="C179" s="24">
        <v>3</v>
      </c>
      <c r="D179" s="24">
        <v>12</v>
      </c>
      <c r="E179" s="18" t="str">
        <f ca="1">C179 &amp; "-" &amp; OFFSET(参数!$B$1,MATCH($B179,参数!A:A,0)-1,) &amp; "-" &amp; D179</f>
        <v>3-1004-12</v>
      </c>
      <c r="F179" s="18"/>
      <c r="G179" s="24" t="s">
        <v>119</v>
      </c>
      <c r="H179" s="24" t="s">
        <v>127</v>
      </c>
      <c r="I179" s="24"/>
      <c r="J179" s="24"/>
      <c r="K179" s="24"/>
      <c r="L179" s="24" t="s">
        <v>164</v>
      </c>
      <c r="M179" s="24" t="s">
        <v>165</v>
      </c>
      <c r="N179" s="24"/>
      <c r="O179" s="24"/>
      <c r="P179" s="24"/>
      <c r="Q179" s="6"/>
      <c r="R179" s="16">
        <f t="shared" si="28"/>
        <v>1</v>
      </c>
      <c r="S179" s="18">
        <v>0.6</v>
      </c>
      <c r="T179" s="18">
        <v>0.4</v>
      </c>
      <c r="U179" s="18"/>
      <c r="V179" s="18"/>
      <c r="W179" s="18"/>
      <c r="X179" s="7">
        <f t="shared" si="29"/>
        <v>2</v>
      </c>
      <c r="Y179" s="7">
        <f>SUM(X$3:X179)</f>
        <v>259</v>
      </c>
      <c r="Z179" s="19">
        <f t="shared" si="30"/>
        <v>135</v>
      </c>
      <c r="AA179" s="19">
        <f>COUNTIF(Z$3:Z179,Z179)</f>
        <v>1</v>
      </c>
      <c r="AB179" s="7" t="str">
        <f t="shared" ca="1" si="31"/>
        <v>91530=5</v>
      </c>
      <c r="AC179" s="7" t="str">
        <f t="shared" ca="1" si="32"/>
        <v>100004=7000</v>
      </c>
      <c r="AD179" s="19">
        <f t="shared" ca="1" si="33"/>
        <v>305081</v>
      </c>
      <c r="AE179" s="19">
        <f t="shared" ca="1" si="34"/>
        <v>305</v>
      </c>
      <c r="AF179" s="7">
        <f t="shared" ca="1" si="35"/>
        <v>8</v>
      </c>
      <c r="AG179" s="7" t="str">
        <f t="shared" ca="1" si="36"/>
        <v>{91530=5}</v>
      </c>
      <c r="AH179" s="7">
        <f t="shared" ca="1" si="26"/>
        <v>7000</v>
      </c>
      <c r="AI179" s="7" t="str">
        <f t="shared" ca="1" si="37"/>
        <v>{100004=7000}</v>
      </c>
      <c r="AJ179" s="7">
        <f t="shared" ca="1" si="38"/>
        <v>0</v>
      </c>
      <c r="AK179" s="13" t="str">
        <f t="shared" ca="1" si="27"/>
        <v>5-1003-8-91530=5|100004=7000|70%</v>
      </c>
    </row>
    <row r="180" spans="1:37" x14ac:dyDescent="0.15">
      <c r="A180" s="24">
        <f t="array" aca="1" ref="A180" ca="1">OFFSET(SHOP配置!$J$1,MATCH(SHOP商品!B180&amp;SHOP商品!C180,SHOP配置!$B$2:$B$395&amp;SHOP配置!$K$2:$K$395,0),)</f>
        <v>403</v>
      </c>
      <c r="B180" s="24">
        <v>4</v>
      </c>
      <c r="C180" s="24">
        <v>3</v>
      </c>
      <c r="D180" s="24">
        <v>13</v>
      </c>
      <c r="E180" s="18" t="str">
        <f ca="1">C180 &amp; "-" &amp; OFFSET(参数!$B$1,MATCH($B180,参数!A:A,0)-1,) &amp; "-" &amp; D180</f>
        <v>3-1004-13</v>
      </c>
      <c r="F180" s="18"/>
      <c r="G180" s="24" t="s">
        <v>128</v>
      </c>
      <c r="H180" s="24" t="s">
        <v>133</v>
      </c>
      <c r="I180" s="24"/>
      <c r="J180" s="24"/>
      <c r="K180" s="24"/>
      <c r="L180" s="24" t="s">
        <v>166</v>
      </c>
      <c r="M180" s="24" t="s">
        <v>167</v>
      </c>
      <c r="N180" s="24"/>
      <c r="O180" s="24"/>
      <c r="P180" s="24"/>
      <c r="Q180" s="6"/>
      <c r="R180" s="16">
        <f t="shared" si="28"/>
        <v>1</v>
      </c>
      <c r="S180" s="18">
        <v>0.6</v>
      </c>
      <c r="T180" s="18">
        <v>0.4</v>
      </c>
      <c r="U180" s="18"/>
      <c r="V180" s="18"/>
      <c r="W180" s="18"/>
      <c r="X180" s="7">
        <f t="shared" si="29"/>
        <v>2</v>
      </c>
      <c r="Y180" s="7">
        <f>SUM(X$3:X180)</f>
        <v>261</v>
      </c>
      <c r="Z180" s="19">
        <f t="shared" si="30"/>
        <v>135</v>
      </c>
      <c r="AA180" s="19">
        <f>COUNTIF(Z$3:Z180,Z180)</f>
        <v>2</v>
      </c>
      <c r="AB180" s="7" t="str">
        <f t="shared" ca="1" si="31"/>
        <v>91730=5</v>
      </c>
      <c r="AC180" s="7" t="str">
        <f t="shared" ca="1" si="32"/>
        <v>100004=8000</v>
      </c>
      <c r="AD180" s="19">
        <f t="shared" ca="1" si="33"/>
        <v>305082</v>
      </c>
      <c r="AE180" s="19">
        <f t="shared" ca="1" si="34"/>
        <v>305</v>
      </c>
      <c r="AF180" s="7">
        <f t="shared" ca="1" si="35"/>
        <v>8</v>
      </c>
      <c r="AG180" s="7" t="str">
        <f t="shared" ca="1" si="36"/>
        <v>{91730=5}</v>
      </c>
      <c r="AH180" s="7">
        <f t="shared" ca="1" si="26"/>
        <v>3000</v>
      </c>
      <c r="AI180" s="7" t="str">
        <f t="shared" ca="1" si="37"/>
        <v>{100004=8000}</v>
      </c>
      <c r="AJ180" s="7">
        <f t="shared" ca="1" si="38"/>
        <v>0</v>
      </c>
      <c r="AK180" s="13" t="str">
        <f t="shared" ca="1" si="27"/>
        <v>5-1003-8-91730=5|100004=8000|30%</v>
      </c>
    </row>
    <row r="181" spans="1:37" x14ac:dyDescent="0.15">
      <c r="A181" s="24">
        <f t="array" aca="1" ref="A181" ca="1">OFFSET(SHOP配置!$J$1,MATCH(SHOP商品!B181&amp;SHOP商品!C181,SHOP配置!$B$2:$B$395&amp;SHOP配置!$K$2:$K$395,0),)</f>
        <v>403</v>
      </c>
      <c r="B181" s="24">
        <v>4</v>
      </c>
      <c r="C181" s="24">
        <v>3</v>
      </c>
      <c r="D181" s="24">
        <v>14</v>
      </c>
      <c r="E181" s="18" t="str">
        <f ca="1">C181 &amp; "-" &amp; OFFSET(参数!$B$1,MATCH($B181,参数!A:A,0)-1,) &amp; "-" &amp; D181</f>
        <v>3-1004-14</v>
      </c>
      <c r="F181" s="18"/>
      <c r="G181" s="24" t="s">
        <v>131</v>
      </c>
      <c r="H181" s="24" t="s">
        <v>135</v>
      </c>
      <c r="I181" s="24"/>
      <c r="J181" s="24"/>
      <c r="K181" s="24"/>
      <c r="L181" s="24" t="s">
        <v>166</v>
      </c>
      <c r="M181" s="24" t="s">
        <v>167</v>
      </c>
      <c r="N181" s="24"/>
      <c r="O181" s="24"/>
      <c r="P181" s="24"/>
      <c r="Q181" s="6"/>
      <c r="R181" s="16">
        <f t="shared" si="28"/>
        <v>1</v>
      </c>
      <c r="S181" s="18">
        <v>0.6</v>
      </c>
      <c r="T181" s="18">
        <v>0.4</v>
      </c>
      <c r="U181" s="18"/>
      <c r="V181" s="18"/>
      <c r="W181" s="18"/>
      <c r="X181" s="7">
        <f t="shared" si="29"/>
        <v>2</v>
      </c>
      <c r="Y181" s="7">
        <f>SUM(X$3:X181)</f>
        <v>263</v>
      </c>
      <c r="Z181" s="19">
        <f t="shared" si="30"/>
        <v>136</v>
      </c>
      <c r="AA181" s="19">
        <f>COUNTIF(Z$3:Z181,Z181)</f>
        <v>1</v>
      </c>
      <c r="AB181" s="7" t="str">
        <f t="shared" ca="1" si="31"/>
        <v>91540=5</v>
      </c>
      <c r="AC181" s="7" t="str">
        <f t="shared" ca="1" si="32"/>
        <v>100004=7000</v>
      </c>
      <c r="AD181" s="19">
        <f t="shared" ca="1" si="33"/>
        <v>305091</v>
      </c>
      <c r="AE181" s="19">
        <f t="shared" ca="1" si="34"/>
        <v>305</v>
      </c>
      <c r="AF181" s="7">
        <f t="shared" ca="1" si="35"/>
        <v>9</v>
      </c>
      <c r="AG181" s="7" t="str">
        <f t="shared" ca="1" si="36"/>
        <v>{91540=5}</v>
      </c>
      <c r="AH181" s="7">
        <f t="shared" ca="1" si="26"/>
        <v>7000</v>
      </c>
      <c r="AI181" s="7" t="str">
        <f t="shared" ca="1" si="37"/>
        <v>{100004=7000}</v>
      </c>
      <c r="AJ181" s="7">
        <f t="shared" ca="1" si="38"/>
        <v>0</v>
      </c>
      <c r="AK181" s="13" t="str">
        <f t="shared" ca="1" si="27"/>
        <v>5-1003-9-91540=5|100004=7000|70%</v>
      </c>
    </row>
    <row r="182" spans="1:37" x14ac:dyDescent="0.15">
      <c r="A182" s="24">
        <f t="array" aca="1" ref="A182" ca="1">OFFSET(SHOP配置!$J$1,MATCH(SHOP商品!B182&amp;SHOP商品!C182,SHOP配置!$B$2:$B$395&amp;SHOP配置!$K$2:$K$395,0),)</f>
        <v>403</v>
      </c>
      <c r="B182" s="24">
        <v>4</v>
      </c>
      <c r="C182" s="24">
        <v>3</v>
      </c>
      <c r="D182" s="24">
        <v>15</v>
      </c>
      <c r="E182" s="18" t="str">
        <f ca="1">C182 &amp; "-" &amp; OFFSET(参数!$B$1,MATCH($B182,参数!A:A,0)-1,) &amp; "-" &amp; D182</f>
        <v>3-1004-15</v>
      </c>
      <c r="F182" s="18"/>
      <c r="G182" s="24" t="s">
        <v>132</v>
      </c>
      <c r="H182" s="24" t="s">
        <v>136</v>
      </c>
      <c r="I182" s="24"/>
      <c r="J182" s="24"/>
      <c r="K182" s="24"/>
      <c r="L182" s="24" t="s">
        <v>166</v>
      </c>
      <c r="M182" s="24" t="s">
        <v>167</v>
      </c>
      <c r="N182" s="24"/>
      <c r="O182" s="24"/>
      <c r="P182" s="24"/>
      <c r="Q182" s="6"/>
      <c r="R182" s="16">
        <f t="shared" si="28"/>
        <v>1</v>
      </c>
      <c r="S182" s="18">
        <v>0.6</v>
      </c>
      <c r="T182" s="18">
        <v>0.4</v>
      </c>
      <c r="U182" s="18"/>
      <c r="V182" s="18"/>
      <c r="W182" s="18"/>
      <c r="X182" s="7">
        <f t="shared" si="29"/>
        <v>2</v>
      </c>
      <c r="Y182" s="7">
        <f>SUM(X$3:X182)</f>
        <v>265</v>
      </c>
      <c r="Z182" s="19">
        <f t="shared" si="30"/>
        <v>136</v>
      </c>
      <c r="AA182" s="19">
        <f>COUNTIF(Z$3:Z182,Z182)</f>
        <v>2</v>
      </c>
      <c r="AB182" s="7" t="str">
        <f t="shared" ca="1" si="31"/>
        <v>91740=5</v>
      </c>
      <c r="AC182" s="7" t="str">
        <f t="shared" ca="1" si="32"/>
        <v>100004=8000</v>
      </c>
      <c r="AD182" s="19">
        <f t="shared" ca="1" si="33"/>
        <v>305092</v>
      </c>
      <c r="AE182" s="19">
        <f t="shared" ca="1" si="34"/>
        <v>305</v>
      </c>
      <c r="AF182" s="7">
        <f t="shared" ca="1" si="35"/>
        <v>9</v>
      </c>
      <c r="AG182" s="7" t="str">
        <f t="shared" ca="1" si="36"/>
        <v>{91740=5}</v>
      </c>
      <c r="AH182" s="7">
        <f t="shared" ca="1" si="26"/>
        <v>3000</v>
      </c>
      <c r="AI182" s="7" t="str">
        <f t="shared" ca="1" si="37"/>
        <v>{100004=8000}</v>
      </c>
      <c r="AJ182" s="7">
        <f t="shared" ca="1" si="38"/>
        <v>0</v>
      </c>
      <c r="AK182" s="13" t="str">
        <f t="shared" ca="1" si="27"/>
        <v>5-1003-9-91740=5|100004=8000|30%</v>
      </c>
    </row>
    <row r="183" spans="1:37" x14ac:dyDescent="0.15">
      <c r="A183" s="24">
        <f t="array" aca="1" ref="A183" ca="1">OFFSET(SHOP配置!$J$1,MATCH(SHOP商品!B183&amp;SHOP商品!C183,SHOP配置!$B$2:$B$395&amp;SHOP配置!$K$2:$K$395,0),)</f>
        <v>404</v>
      </c>
      <c r="B183" s="24">
        <v>4</v>
      </c>
      <c r="C183" s="24">
        <v>4</v>
      </c>
      <c r="D183" s="24">
        <v>1</v>
      </c>
      <c r="E183" s="18" t="str">
        <f ca="1">C183 &amp; "-" &amp; OFFSET(参数!$B$1,MATCH($B183,参数!A:A,0)-1,) &amp; "-" &amp; D183</f>
        <v>4-1004-1</v>
      </c>
      <c r="F183" s="18"/>
      <c r="G183" s="24" t="s">
        <v>156</v>
      </c>
      <c r="H183" s="24" t="s">
        <v>171</v>
      </c>
      <c r="I183" s="24"/>
      <c r="J183" s="24"/>
      <c r="K183" s="24"/>
      <c r="L183" s="24" t="s">
        <v>157</v>
      </c>
      <c r="M183" s="24" t="s">
        <v>172</v>
      </c>
      <c r="N183" s="24"/>
      <c r="O183" s="24"/>
      <c r="P183" s="24"/>
      <c r="Q183" s="6"/>
      <c r="R183" s="16">
        <f t="shared" si="28"/>
        <v>1</v>
      </c>
      <c r="S183" s="18">
        <v>0.6</v>
      </c>
      <c r="T183" s="18">
        <v>0.4</v>
      </c>
      <c r="U183" s="18"/>
      <c r="V183" s="18"/>
      <c r="W183" s="18"/>
      <c r="X183" s="7">
        <f t="shared" si="29"/>
        <v>2</v>
      </c>
      <c r="Y183" s="7">
        <f>SUM(X$3:X183)</f>
        <v>267</v>
      </c>
      <c r="Z183" s="19">
        <f t="shared" si="30"/>
        <v>137</v>
      </c>
      <c r="AA183" s="19">
        <f>COUNTIF(Z$3:Z183,Z183)</f>
        <v>1</v>
      </c>
      <c r="AB183" s="7" t="str">
        <f t="shared" ca="1" si="31"/>
        <v>71150=1</v>
      </c>
      <c r="AC183" s="7" t="str">
        <f t="shared" ca="1" si="32"/>
        <v>100000=500</v>
      </c>
      <c r="AD183" s="19">
        <f t="shared" ca="1" si="33"/>
        <v>401011</v>
      </c>
      <c r="AE183" s="19">
        <f t="shared" ca="1" si="34"/>
        <v>401</v>
      </c>
      <c r="AF183" s="7">
        <f t="shared" ca="1" si="35"/>
        <v>1</v>
      </c>
      <c r="AG183" s="7" t="str">
        <f t="shared" ca="1" si="36"/>
        <v>{71150=1}</v>
      </c>
      <c r="AH183" s="7">
        <f t="shared" ca="1" si="26"/>
        <v>10000</v>
      </c>
      <c r="AI183" s="7" t="str">
        <f t="shared" ca="1" si="37"/>
        <v>{100000=500}</v>
      </c>
      <c r="AJ183" s="7">
        <f t="shared" ca="1" si="38"/>
        <v>0</v>
      </c>
      <c r="AK183" s="13" t="str">
        <f t="shared" ca="1" si="27"/>
        <v>1-1004-1-71150=1|100000=500|100%</v>
      </c>
    </row>
    <row r="184" spans="1:37" x14ac:dyDescent="0.15">
      <c r="A184" s="24">
        <f t="array" aca="1" ref="A184" ca="1">OFFSET(SHOP配置!$J$1,MATCH(SHOP商品!B184&amp;SHOP商品!C184,SHOP配置!$B$2:$B$395&amp;SHOP配置!$K$2:$K$395,0),)</f>
        <v>404</v>
      </c>
      <c r="B184" s="24">
        <v>4</v>
      </c>
      <c r="C184" s="24">
        <v>4</v>
      </c>
      <c r="D184" s="24">
        <v>2</v>
      </c>
      <c r="E184" s="18" t="str">
        <f ca="1">C184 &amp; "-" &amp; OFFSET(参数!$B$1,MATCH($B184,参数!A:A,0)-1,) &amp; "-" &amp; D184</f>
        <v>4-1004-2</v>
      </c>
      <c r="F184" s="18"/>
      <c r="G184" s="24" t="s">
        <v>84</v>
      </c>
      <c r="H184" s="24"/>
      <c r="I184" s="24"/>
      <c r="J184" s="24"/>
      <c r="K184" s="24"/>
      <c r="L184" s="24" t="s">
        <v>158</v>
      </c>
      <c r="M184" s="24"/>
      <c r="N184" s="24"/>
      <c r="O184" s="24"/>
      <c r="P184" s="24"/>
      <c r="Q184" s="6"/>
      <c r="R184" s="16">
        <f t="shared" si="28"/>
        <v>1</v>
      </c>
      <c r="S184" s="18">
        <v>1</v>
      </c>
      <c r="T184" s="18"/>
      <c r="U184" s="18"/>
      <c r="V184" s="18"/>
      <c r="W184" s="18"/>
      <c r="X184" s="7">
        <f t="shared" si="29"/>
        <v>1</v>
      </c>
      <c r="Y184" s="7">
        <f>SUM(X$3:X184)</f>
        <v>268</v>
      </c>
      <c r="Z184" s="19">
        <f t="shared" si="30"/>
        <v>138</v>
      </c>
      <c r="AA184" s="19">
        <f>COUNTIF(Z$3:Z184,Z184)</f>
        <v>1</v>
      </c>
      <c r="AB184" s="7" t="str">
        <f t="shared" ca="1" si="31"/>
        <v>82110=5</v>
      </c>
      <c r="AC184" s="7" t="str">
        <f t="shared" ca="1" si="32"/>
        <v>100000=400</v>
      </c>
      <c r="AD184" s="19">
        <f t="shared" ca="1" si="33"/>
        <v>401021</v>
      </c>
      <c r="AE184" s="19">
        <f t="shared" ca="1" si="34"/>
        <v>401</v>
      </c>
      <c r="AF184" s="7">
        <f t="shared" ca="1" si="35"/>
        <v>2</v>
      </c>
      <c r="AG184" s="7" t="str">
        <f t="shared" ca="1" si="36"/>
        <v>{82110=5}</v>
      </c>
      <c r="AH184" s="7">
        <f t="shared" ca="1" si="26"/>
        <v>10000</v>
      </c>
      <c r="AI184" s="7" t="str">
        <f t="shared" ca="1" si="37"/>
        <v>{100000=400}</v>
      </c>
      <c r="AJ184" s="7">
        <f t="shared" ca="1" si="38"/>
        <v>0</v>
      </c>
      <c r="AK184" s="13" t="str">
        <f t="shared" ca="1" si="27"/>
        <v>1-1004-2-82110=5|100000=400|100%</v>
      </c>
    </row>
    <row r="185" spans="1:37" x14ac:dyDescent="0.15">
      <c r="A185" s="24">
        <f t="array" aca="1" ref="A185" ca="1">OFFSET(SHOP配置!$J$1,MATCH(SHOP商品!B185&amp;SHOP商品!C185,SHOP配置!$B$2:$B$395&amp;SHOP配置!$K$2:$K$395,0),)</f>
        <v>404</v>
      </c>
      <c r="B185" s="24">
        <v>4</v>
      </c>
      <c r="C185" s="24">
        <v>4</v>
      </c>
      <c r="D185" s="24">
        <v>3</v>
      </c>
      <c r="E185" s="18" t="str">
        <f ca="1">C185 &amp; "-" &amp; OFFSET(参数!$B$1,MATCH($B185,参数!A:A,0)-1,) &amp; "-" &amp; D185</f>
        <v>4-1004-3</v>
      </c>
      <c r="F185" s="18"/>
      <c r="G185" s="24" t="s">
        <v>91</v>
      </c>
      <c r="H185" s="24" t="s">
        <v>97</v>
      </c>
      <c r="I185" s="24"/>
      <c r="J185" s="24"/>
      <c r="K185" s="24"/>
      <c r="L185" s="24" t="s">
        <v>160</v>
      </c>
      <c r="M185" s="24" t="s">
        <v>161</v>
      </c>
      <c r="N185" s="24"/>
      <c r="O185" s="24"/>
      <c r="P185" s="24"/>
      <c r="Q185" s="6"/>
      <c r="R185" s="16">
        <f t="shared" si="28"/>
        <v>1</v>
      </c>
      <c r="S185" s="18">
        <v>0.6</v>
      </c>
      <c r="T185" s="18">
        <v>0.4</v>
      </c>
      <c r="U185" s="18"/>
      <c r="V185" s="18"/>
      <c r="W185" s="18"/>
      <c r="X185" s="7">
        <f t="shared" si="29"/>
        <v>2</v>
      </c>
      <c r="Y185" s="7">
        <f>SUM(X$3:X185)</f>
        <v>270</v>
      </c>
      <c r="Z185" s="19">
        <f t="shared" si="30"/>
        <v>139</v>
      </c>
      <c r="AA185" s="19">
        <f>COUNTIF(Z$3:Z185,Z185)</f>
        <v>1</v>
      </c>
      <c r="AB185" s="7" t="str">
        <f t="shared" ca="1" si="31"/>
        <v>92220=5</v>
      </c>
      <c r="AC185" s="7" t="str">
        <f t="shared" ca="1" si="32"/>
        <v>100000=600</v>
      </c>
      <c r="AD185" s="19">
        <f t="shared" ca="1" si="33"/>
        <v>401031</v>
      </c>
      <c r="AE185" s="19">
        <f t="shared" ca="1" si="34"/>
        <v>401</v>
      </c>
      <c r="AF185" s="7">
        <f t="shared" ca="1" si="35"/>
        <v>3</v>
      </c>
      <c r="AG185" s="7" t="str">
        <f t="shared" ca="1" si="36"/>
        <v>{92220=5}</v>
      </c>
      <c r="AH185" s="7">
        <f t="shared" ca="1" si="26"/>
        <v>6000</v>
      </c>
      <c r="AI185" s="7" t="str">
        <f t="shared" ca="1" si="37"/>
        <v>{100000=600}</v>
      </c>
      <c r="AJ185" s="7">
        <f t="shared" ca="1" si="38"/>
        <v>0</v>
      </c>
      <c r="AK185" s="13" t="str">
        <f t="shared" ca="1" si="27"/>
        <v>1-1004-3-92220=5|100000=600|60%</v>
      </c>
    </row>
    <row r="186" spans="1:37" x14ac:dyDescent="0.15">
      <c r="A186" s="24">
        <f t="array" aca="1" ref="A186" ca="1">OFFSET(SHOP配置!$J$1,MATCH(SHOP商品!B186&amp;SHOP商品!C186,SHOP配置!$B$2:$B$395&amp;SHOP配置!$K$2:$K$395,0),)</f>
        <v>404</v>
      </c>
      <c r="B186" s="24">
        <v>4</v>
      </c>
      <c r="C186" s="24">
        <v>4</v>
      </c>
      <c r="D186" s="24">
        <v>4</v>
      </c>
      <c r="E186" s="18" t="str">
        <f ca="1">C186 &amp; "-" &amp; OFFSET(参数!$B$1,MATCH($B186,参数!A:A,0)-1,) &amp; "-" &amp; D186</f>
        <v>4-1004-4</v>
      </c>
      <c r="F186" s="18"/>
      <c r="G186" s="24" t="s">
        <v>94</v>
      </c>
      <c r="H186" s="24" t="s">
        <v>99</v>
      </c>
      <c r="I186" s="24"/>
      <c r="J186" s="24"/>
      <c r="K186" s="24"/>
      <c r="L186" s="24" t="s">
        <v>160</v>
      </c>
      <c r="M186" s="24" t="s">
        <v>161</v>
      </c>
      <c r="N186" s="24"/>
      <c r="O186" s="24"/>
      <c r="P186" s="24"/>
      <c r="Q186" s="6"/>
      <c r="R186" s="16">
        <f t="shared" si="28"/>
        <v>1</v>
      </c>
      <c r="S186" s="18">
        <v>0.6</v>
      </c>
      <c r="T186" s="18">
        <v>0.4</v>
      </c>
      <c r="U186" s="18"/>
      <c r="V186" s="18"/>
      <c r="W186" s="18"/>
      <c r="X186" s="7">
        <f t="shared" si="29"/>
        <v>2</v>
      </c>
      <c r="Y186" s="7">
        <f>SUM(X$3:X186)</f>
        <v>272</v>
      </c>
      <c r="Z186" s="19">
        <f t="shared" si="30"/>
        <v>139</v>
      </c>
      <c r="AA186" s="19">
        <f>COUNTIF(Z$3:Z186,Z186)</f>
        <v>2</v>
      </c>
      <c r="AB186" s="7" t="str">
        <f t="shared" ca="1" si="31"/>
        <v>92320=5</v>
      </c>
      <c r="AC186" s="7" t="str">
        <f t="shared" ca="1" si="32"/>
        <v>100000=700</v>
      </c>
      <c r="AD186" s="19">
        <f t="shared" ca="1" si="33"/>
        <v>401032</v>
      </c>
      <c r="AE186" s="19">
        <f t="shared" ca="1" si="34"/>
        <v>401</v>
      </c>
      <c r="AF186" s="7">
        <f t="shared" ca="1" si="35"/>
        <v>3</v>
      </c>
      <c r="AG186" s="7" t="str">
        <f t="shared" ca="1" si="36"/>
        <v>{92320=5}</v>
      </c>
      <c r="AH186" s="7">
        <f t="shared" ca="1" si="26"/>
        <v>4000</v>
      </c>
      <c r="AI186" s="7" t="str">
        <f t="shared" ca="1" si="37"/>
        <v>{100000=700}</v>
      </c>
      <c r="AJ186" s="7">
        <f t="shared" ca="1" si="38"/>
        <v>0</v>
      </c>
      <c r="AK186" s="13" t="str">
        <f t="shared" ca="1" si="27"/>
        <v>1-1004-3-92320=5|100000=700|40%</v>
      </c>
    </row>
    <row r="187" spans="1:37" x14ac:dyDescent="0.15">
      <c r="A187" s="24">
        <f t="array" aca="1" ref="A187" ca="1">OFFSET(SHOP配置!$J$1,MATCH(SHOP商品!B187&amp;SHOP商品!C187,SHOP配置!$B$2:$B$395&amp;SHOP配置!$K$2:$K$395,0),)</f>
        <v>404</v>
      </c>
      <c r="B187" s="24">
        <v>4</v>
      </c>
      <c r="C187" s="24">
        <v>4</v>
      </c>
      <c r="D187" s="24">
        <v>5</v>
      </c>
      <c r="E187" s="18" t="str">
        <f ca="1">C187 &amp; "-" &amp; OFFSET(参数!$B$1,MATCH($B187,参数!A:A,0)-1,) &amp; "-" &amp; D187</f>
        <v>4-1004-5</v>
      </c>
      <c r="F187" s="18"/>
      <c r="G187" s="24" t="s">
        <v>96</v>
      </c>
      <c r="H187" s="24" t="s">
        <v>100</v>
      </c>
      <c r="I187" s="24"/>
      <c r="J187" s="24"/>
      <c r="K187" s="24"/>
      <c r="L187" s="24" t="s">
        <v>160</v>
      </c>
      <c r="M187" s="24" t="s">
        <v>161</v>
      </c>
      <c r="N187" s="24"/>
      <c r="O187" s="24"/>
      <c r="P187" s="24"/>
      <c r="Q187" s="6"/>
      <c r="R187" s="16">
        <f t="shared" si="28"/>
        <v>1</v>
      </c>
      <c r="S187" s="18">
        <v>0.6</v>
      </c>
      <c r="T187" s="18">
        <v>0.4</v>
      </c>
      <c r="U187" s="18"/>
      <c r="V187" s="18"/>
      <c r="W187" s="18"/>
      <c r="X187" s="7">
        <f t="shared" si="29"/>
        <v>2</v>
      </c>
      <c r="Y187" s="7">
        <f>SUM(X$3:X187)</f>
        <v>274</v>
      </c>
      <c r="Z187" s="19">
        <f t="shared" si="30"/>
        <v>140</v>
      </c>
      <c r="AA187" s="19">
        <f>COUNTIF(Z$3:Z187,Z187)</f>
        <v>1</v>
      </c>
      <c r="AB187" s="7" t="str">
        <f t="shared" ca="1" si="31"/>
        <v>92230=5</v>
      </c>
      <c r="AC187" s="7" t="str">
        <f t="shared" ca="1" si="32"/>
        <v>100000=600</v>
      </c>
      <c r="AD187" s="19">
        <f t="shared" ca="1" si="33"/>
        <v>401041</v>
      </c>
      <c r="AE187" s="19">
        <f t="shared" ca="1" si="34"/>
        <v>401</v>
      </c>
      <c r="AF187" s="7">
        <f t="shared" ca="1" si="35"/>
        <v>4</v>
      </c>
      <c r="AG187" s="7" t="str">
        <f t="shared" ca="1" si="36"/>
        <v>{92230=5}</v>
      </c>
      <c r="AH187" s="7">
        <f t="shared" ca="1" si="26"/>
        <v>6000</v>
      </c>
      <c r="AI187" s="7" t="str">
        <f t="shared" ca="1" si="37"/>
        <v>{100000=600}</v>
      </c>
      <c r="AJ187" s="7">
        <f t="shared" ca="1" si="38"/>
        <v>0</v>
      </c>
      <c r="AK187" s="13" t="str">
        <f t="shared" ca="1" si="27"/>
        <v>1-1004-4-92230=5|100000=600|60%</v>
      </c>
    </row>
    <row r="188" spans="1:37" x14ac:dyDescent="0.15">
      <c r="A188" s="24">
        <f t="array" aca="1" ref="A188" ca="1">OFFSET(SHOP配置!$J$1,MATCH(SHOP商品!B188&amp;SHOP商品!C188,SHOP配置!$B$2:$B$395&amp;SHOP配置!$K$2:$K$395,0),)</f>
        <v>404</v>
      </c>
      <c r="B188" s="24">
        <v>4</v>
      </c>
      <c r="C188" s="24">
        <v>4</v>
      </c>
      <c r="D188" s="24">
        <v>6</v>
      </c>
      <c r="E188" s="18" t="str">
        <f ca="1">C188 &amp; "-" &amp; OFFSET(参数!$B$1,MATCH($B188,参数!A:A,0)-1,) &amp; "-" &amp; D188</f>
        <v>4-1004-6</v>
      </c>
      <c r="F188" s="18"/>
      <c r="G188" s="24" t="s">
        <v>101</v>
      </c>
      <c r="H188" s="24" t="s">
        <v>105</v>
      </c>
      <c r="I188" s="24"/>
      <c r="J188" s="24"/>
      <c r="K188" s="24"/>
      <c r="L188" s="24" t="s">
        <v>162</v>
      </c>
      <c r="M188" s="24" t="s">
        <v>168</v>
      </c>
      <c r="N188" s="24"/>
      <c r="O188" s="24"/>
      <c r="P188" s="24"/>
      <c r="Q188" s="6"/>
      <c r="R188" s="16">
        <f t="shared" si="28"/>
        <v>1</v>
      </c>
      <c r="S188" s="18">
        <v>0.6</v>
      </c>
      <c r="T188" s="18">
        <v>0.4</v>
      </c>
      <c r="U188" s="18"/>
      <c r="V188" s="18"/>
      <c r="W188" s="18"/>
      <c r="X188" s="7">
        <f t="shared" si="29"/>
        <v>2</v>
      </c>
      <c r="Y188" s="7">
        <f>SUM(X$3:X188)</f>
        <v>276</v>
      </c>
      <c r="Z188" s="19">
        <f t="shared" si="30"/>
        <v>140</v>
      </c>
      <c r="AA188" s="19">
        <f>COUNTIF(Z$3:Z188,Z188)</f>
        <v>2</v>
      </c>
      <c r="AB188" s="7" t="str">
        <f t="shared" ca="1" si="31"/>
        <v>92330=5</v>
      </c>
      <c r="AC188" s="7" t="str">
        <f t="shared" ca="1" si="32"/>
        <v>100000=700</v>
      </c>
      <c r="AD188" s="19">
        <f t="shared" ca="1" si="33"/>
        <v>401042</v>
      </c>
      <c r="AE188" s="19">
        <f t="shared" ca="1" si="34"/>
        <v>401</v>
      </c>
      <c r="AF188" s="7">
        <f t="shared" ca="1" si="35"/>
        <v>4</v>
      </c>
      <c r="AG188" s="7" t="str">
        <f t="shared" ca="1" si="36"/>
        <v>{92330=5}</v>
      </c>
      <c r="AH188" s="7">
        <f t="shared" ca="1" si="26"/>
        <v>4000</v>
      </c>
      <c r="AI188" s="7" t="str">
        <f t="shared" ca="1" si="37"/>
        <v>{100000=700}</v>
      </c>
      <c r="AJ188" s="7">
        <f t="shared" ca="1" si="38"/>
        <v>0</v>
      </c>
      <c r="AK188" s="13" t="str">
        <f t="shared" ca="1" si="27"/>
        <v>1-1004-4-92330=5|100000=700|40%</v>
      </c>
    </row>
    <row r="189" spans="1:37" x14ac:dyDescent="0.15">
      <c r="A189" s="24">
        <f t="array" aca="1" ref="A189" ca="1">OFFSET(SHOP配置!$J$1,MATCH(SHOP商品!B189&amp;SHOP商品!C189,SHOP配置!$B$2:$B$395&amp;SHOP配置!$K$2:$K$395,0),)</f>
        <v>404</v>
      </c>
      <c r="B189" s="24">
        <v>4</v>
      </c>
      <c r="C189" s="24">
        <v>4</v>
      </c>
      <c r="D189" s="24">
        <v>7</v>
      </c>
      <c r="E189" s="18" t="str">
        <f ca="1">C189 &amp; "-" &amp; OFFSET(参数!$B$1,MATCH($B189,参数!A:A,0)-1,) &amp; "-" &amp; D189</f>
        <v>4-1004-7</v>
      </c>
      <c r="F189" s="18"/>
      <c r="G189" s="24" t="s">
        <v>103</v>
      </c>
      <c r="H189" s="24" t="s">
        <v>106</v>
      </c>
      <c r="I189" s="24"/>
      <c r="J189" s="24"/>
      <c r="K189" s="24"/>
      <c r="L189" s="24" t="s">
        <v>162</v>
      </c>
      <c r="M189" s="24" t="s">
        <v>168</v>
      </c>
      <c r="N189" s="24"/>
      <c r="O189" s="24"/>
      <c r="P189" s="24"/>
      <c r="Q189" s="6"/>
      <c r="R189" s="16">
        <f t="shared" si="28"/>
        <v>1</v>
      </c>
      <c r="S189" s="18">
        <v>0.6</v>
      </c>
      <c r="T189" s="18">
        <v>0.4</v>
      </c>
      <c r="U189" s="18"/>
      <c r="V189" s="18"/>
      <c r="W189" s="18"/>
      <c r="X189" s="7">
        <f t="shared" si="29"/>
        <v>2</v>
      </c>
      <c r="Y189" s="7">
        <f>SUM(X$3:X189)</f>
        <v>278</v>
      </c>
      <c r="Z189" s="19">
        <f t="shared" si="30"/>
        <v>141</v>
      </c>
      <c r="AA189" s="19">
        <f>COUNTIF(Z$3:Z189,Z189)</f>
        <v>1</v>
      </c>
      <c r="AB189" s="7" t="str">
        <f t="shared" ca="1" si="31"/>
        <v>92240=5</v>
      </c>
      <c r="AC189" s="7" t="str">
        <f t="shared" ca="1" si="32"/>
        <v>100000=600</v>
      </c>
      <c r="AD189" s="19">
        <f t="shared" ca="1" si="33"/>
        <v>401051</v>
      </c>
      <c r="AE189" s="19">
        <f t="shared" ca="1" si="34"/>
        <v>401</v>
      </c>
      <c r="AF189" s="7">
        <f t="shared" ca="1" si="35"/>
        <v>5</v>
      </c>
      <c r="AG189" s="7" t="str">
        <f t="shared" ca="1" si="36"/>
        <v>{92240=5}</v>
      </c>
      <c r="AH189" s="7">
        <f t="shared" ca="1" si="26"/>
        <v>6000</v>
      </c>
      <c r="AI189" s="7" t="str">
        <f t="shared" ca="1" si="37"/>
        <v>{100000=600}</v>
      </c>
      <c r="AJ189" s="7">
        <f t="shared" ca="1" si="38"/>
        <v>0</v>
      </c>
      <c r="AK189" s="13" t="str">
        <f t="shared" ca="1" si="27"/>
        <v>1-1004-5-92240=5|100000=600|60%</v>
      </c>
    </row>
    <row r="190" spans="1:37" x14ac:dyDescent="0.15">
      <c r="A190" s="24">
        <f t="array" aca="1" ref="A190" ca="1">OFFSET(SHOP配置!$J$1,MATCH(SHOP商品!B190&amp;SHOP商品!C190,SHOP配置!$B$2:$B$395&amp;SHOP配置!$K$2:$K$395,0),)</f>
        <v>404</v>
      </c>
      <c r="B190" s="24">
        <v>4</v>
      </c>
      <c r="C190" s="24">
        <v>4</v>
      </c>
      <c r="D190" s="24">
        <v>8</v>
      </c>
      <c r="E190" s="18" t="str">
        <f ca="1">C190 &amp; "-" &amp; OFFSET(参数!$B$1,MATCH($B190,参数!A:A,0)-1,) &amp; "-" &amp; D190</f>
        <v>4-1004-8</v>
      </c>
      <c r="F190" s="18"/>
      <c r="G190" s="24" t="s">
        <v>104</v>
      </c>
      <c r="H190" s="24" t="s">
        <v>107</v>
      </c>
      <c r="I190" s="24"/>
      <c r="J190" s="24"/>
      <c r="K190" s="24"/>
      <c r="L190" s="24" t="s">
        <v>162</v>
      </c>
      <c r="M190" s="24" t="s">
        <v>168</v>
      </c>
      <c r="N190" s="24"/>
      <c r="O190" s="24"/>
      <c r="P190" s="24"/>
      <c r="Q190" s="6"/>
      <c r="R190" s="16">
        <f t="shared" si="28"/>
        <v>1</v>
      </c>
      <c r="S190" s="18">
        <v>0.6</v>
      </c>
      <c r="T190" s="18">
        <v>0.4</v>
      </c>
      <c r="U190" s="18"/>
      <c r="V190" s="18"/>
      <c r="W190" s="18"/>
      <c r="X190" s="7">
        <f t="shared" si="29"/>
        <v>2</v>
      </c>
      <c r="Y190" s="7">
        <f>SUM(X$3:X190)</f>
        <v>280</v>
      </c>
      <c r="Z190" s="19">
        <f t="shared" si="30"/>
        <v>141</v>
      </c>
      <c r="AA190" s="19">
        <f>COUNTIF(Z$3:Z190,Z190)</f>
        <v>2</v>
      </c>
      <c r="AB190" s="7" t="str">
        <f t="shared" ca="1" si="31"/>
        <v>92340=5</v>
      </c>
      <c r="AC190" s="7" t="str">
        <f t="shared" ca="1" si="32"/>
        <v>100000=700</v>
      </c>
      <c r="AD190" s="19">
        <f t="shared" ca="1" si="33"/>
        <v>401052</v>
      </c>
      <c r="AE190" s="19">
        <f t="shared" ca="1" si="34"/>
        <v>401</v>
      </c>
      <c r="AF190" s="7">
        <f t="shared" ca="1" si="35"/>
        <v>5</v>
      </c>
      <c r="AG190" s="7" t="str">
        <f t="shared" ca="1" si="36"/>
        <v>{92340=5}</v>
      </c>
      <c r="AH190" s="7">
        <f t="shared" ca="1" si="26"/>
        <v>4000</v>
      </c>
      <c r="AI190" s="7" t="str">
        <f t="shared" ca="1" si="37"/>
        <v>{100000=700}</v>
      </c>
      <c r="AJ190" s="7">
        <f t="shared" ca="1" si="38"/>
        <v>0</v>
      </c>
      <c r="AK190" s="13" t="str">
        <f t="shared" ca="1" si="27"/>
        <v>1-1004-5-92340=5|100000=700|40%</v>
      </c>
    </row>
    <row r="191" spans="1:37" x14ac:dyDescent="0.15">
      <c r="A191" s="24">
        <f t="array" aca="1" ref="A191" ca="1">OFFSET(SHOP配置!$J$1,MATCH(SHOP商品!B191&amp;SHOP商品!C191,SHOP配置!$B$2:$B$395&amp;SHOP配置!$K$2:$K$395,0),)</f>
        <v>404</v>
      </c>
      <c r="B191" s="24">
        <v>4</v>
      </c>
      <c r="C191" s="24">
        <v>4</v>
      </c>
      <c r="D191" s="24">
        <v>9</v>
      </c>
      <c r="E191" s="18" t="str">
        <f ca="1">C191 &amp; "-" &amp; OFFSET(参数!$B$1,MATCH($B191,参数!A:A,0)-1,) &amp; "-" &amp; D191</f>
        <v>4-1004-9</v>
      </c>
      <c r="F191" s="18"/>
      <c r="G191" s="24" t="s">
        <v>114</v>
      </c>
      <c r="H191" s="24"/>
      <c r="I191" s="24"/>
      <c r="J191" s="24"/>
      <c r="K191" s="24"/>
      <c r="L191" s="24" t="s">
        <v>163</v>
      </c>
      <c r="M191" s="24"/>
      <c r="N191" s="24"/>
      <c r="O191" s="24"/>
      <c r="P191" s="24"/>
      <c r="Q191" s="6"/>
      <c r="R191" s="16">
        <f t="shared" si="28"/>
        <v>1</v>
      </c>
      <c r="S191" s="18">
        <v>1</v>
      </c>
      <c r="T191" s="18"/>
      <c r="U191" s="18"/>
      <c r="V191" s="18"/>
      <c r="W191" s="18"/>
      <c r="X191" s="7">
        <f t="shared" si="29"/>
        <v>1</v>
      </c>
      <c r="Y191" s="7">
        <f>SUM(X$3:X191)</f>
        <v>281</v>
      </c>
      <c r="Z191" s="19">
        <f t="shared" si="30"/>
        <v>142</v>
      </c>
      <c r="AA191" s="19">
        <f>COUNTIF(Z$3:Z191,Z191)</f>
        <v>1</v>
      </c>
      <c r="AB191" s="7" t="str">
        <f t="shared" ca="1" si="31"/>
        <v>92420=5</v>
      </c>
      <c r="AC191" s="7" t="str">
        <f t="shared" ca="1" si="32"/>
        <v>100000=800</v>
      </c>
      <c r="AD191" s="19">
        <f t="shared" ca="1" si="33"/>
        <v>401061</v>
      </c>
      <c r="AE191" s="19">
        <f t="shared" ca="1" si="34"/>
        <v>401</v>
      </c>
      <c r="AF191" s="7">
        <f t="shared" ca="1" si="35"/>
        <v>6</v>
      </c>
      <c r="AG191" s="7" t="str">
        <f t="shared" ca="1" si="36"/>
        <v>{92420=5}</v>
      </c>
      <c r="AH191" s="7">
        <f t="shared" ca="1" si="26"/>
        <v>6000</v>
      </c>
      <c r="AI191" s="7" t="str">
        <f t="shared" ca="1" si="37"/>
        <v>{100000=800}</v>
      </c>
      <c r="AJ191" s="7">
        <f t="shared" ca="1" si="38"/>
        <v>0</v>
      </c>
      <c r="AK191" s="13" t="str">
        <f t="shared" ca="1" si="27"/>
        <v>1-1004-6-92420=5|100000=800|60%</v>
      </c>
    </row>
    <row r="192" spans="1:37" x14ac:dyDescent="0.15">
      <c r="A192" s="24">
        <f t="array" aca="1" ref="A192" ca="1">OFFSET(SHOP配置!$J$1,MATCH(SHOP商品!B192&amp;SHOP商品!C192,SHOP配置!$B$2:$B$395&amp;SHOP配置!$K$2:$K$395,0),)</f>
        <v>404</v>
      </c>
      <c r="B192" s="24">
        <v>4</v>
      </c>
      <c r="C192" s="24">
        <v>4</v>
      </c>
      <c r="D192" s="24">
        <v>10</v>
      </c>
      <c r="E192" s="18" t="str">
        <f ca="1">C192 &amp; "-" &amp; OFFSET(参数!$B$1,MATCH($B192,参数!A:A,0)-1,) &amp; "-" &amp; D192</f>
        <v>4-1004-10</v>
      </c>
      <c r="F192" s="18"/>
      <c r="G192" s="24" t="s">
        <v>121</v>
      </c>
      <c r="H192" s="24" t="s">
        <v>128</v>
      </c>
      <c r="I192" s="24"/>
      <c r="J192" s="24"/>
      <c r="K192" s="24"/>
      <c r="L192" s="24" t="s">
        <v>165</v>
      </c>
      <c r="M192" s="24" t="s">
        <v>166</v>
      </c>
      <c r="N192" s="24"/>
      <c r="O192" s="24"/>
      <c r="P192" s="24"/>
      <c r="Q192" s="6"/>
      <c r="R192" s="16">
        <f t="shared" si="28"/>
        <v>1</v>
      </c>
      <c r="S192" s="18">
        <v>0.6</v>
      </c>
      <c r="T192" s="18">
        <v>0.4</v>
      </c>
      <c r="U192" s="18"/>
      <c r="V192" s="18"/>
      <c r="W192" s="18"/>
      <c r="X192" s="7">
        <f t="shared" si="29"/>
        <v>2</v>
      </c>
      <c r="Y192" s="7">
        <f>SUM(X$3:X192)</f>
        <v>283</v>
      </c>
      <c r="Z192" s="19">
        <f t="shared" si="30"/>
        <v>142</v>
      </c>
      <c r="AA192" s="19">
        <f>COUNTIF(Z$3:Z192,Z192)</f>
        <v>2</v>
      </c>
      <c r="AB192" s="7" t="str">
        <f t="shared" ca="1" si="31"/>
        <v>92520=5</v>
      </c>
      <c r="AC192" s="7" t="str">
        <f t="shared" ca="1" si="32"/>
        <v>100000=900</v>
      </c>
      <c r="AD192" s="19">
        <f t="shared" ca="1" si="33"/>
        <v>401062</v>
      </c>
      <c r="AE192" s="19">
        <f t="shared" ca="1" si="34"/>
        <v>401</v>
      </c>
      <c r="AF192" s="7">
        <f t="shared" ca="1" si="35"/>
        <v>6</v>
      </c>
      <c r="AG192" s="7" t="str">
        <f t="shared" ca="1" si="36"/>
        <v>{92520=5}</v>
      </c>
      <c r="AH192" s="7">
        <f t="shared" ca="1" si="26"/>
        <v>4000</v>
      </c>
      <c r="AI192" s="7" t="str">
        <f t="shared" ca="1" si="37"/>
        <v>{100000=900}</v>
      </c>
      <c r="AJ192" s="7">
        <f t="shared" ca="1" si="38"/>
        <v>0</v>
      </c>
      <c r="AK192" s="13" t="str">
        <f t="shared" ca="1" si="27"/>
        <v>1-1004-6-92520=5|100000=900|40%</v>
      </c>
    </row>
    <row r="193" spans="1:37" x14ac:dyDescent="0.15">
      <c r="A193" s="24">
        <f t="array" aca="1" ref="A193" ca="1">OFFSET(SHOP配置!$J$1,MATCH(SHOP商品!B193&amp;SHOP商品!C193,SHOP配置!$B$2:$B$395&amp;SHOP配置!$K$2:$K$395,0),)</f>
        <v>404</v>
      </c>
      <c r="B193" s="24">
        <v>4</v>
      </c>
      <c r="C193" s="24">
        <v>4</v>
      </c>
      <c r="D193" s="24">
        <v>11</v>
      </c>
      <c r="E193" s="18" t="str">
        <f ca="1">C193 &amp; "-" &amp; OFFSET(参数!$B$1,MATCH($B193,参数!A:A,0)-1,) &amp; "-" &amp; D193</f>
        <v>4-1004-11</v>
      </c>
      <c r="F193" s="18"/>
      <c r="G193" s="24" t="s">
        <v>125</v>
      </c>
      <c r="H193" s="24" t="s">
        <v>131</v>
      </c>
      <c r="I193" s="24"/>
      <c r="J193" s="24"/>
      <c r="K193" s="24"/>
      <c r="L193" s="24" t="s">
        <v>165</v>
      </c>
      <c r="M193" s="24" t="s">
        <v>166</v>
      </c>
      <c r="N193" s="24"/>
      <c r="O193" s="24"/>
      <c r="P193" s="24"/>
      <c r="Q193" s="6"/>
      <c r="R193" s="16">
        <f t="shared" si="28"/>
        <v>1</v>
      </c>
      <c r="S193" s="18">
        <v>0.6</v>
      </c>
      <c r="T193" s="18">
        <v>0.4</v>
      </c>
      <c r="U193" s="18"/>
      <c r="V193" s="18"/>
      <c r="W193" s="18"/>
      <c r="X193" s="7">
        <f t="shared" si="29"/>
        <v>2</v>
      </c>
      <c r="Y193" s="7">
        <f>SUM(X$3:X193)</f>
        <v>285</v>
      </c>
      <c r="Z193" s="19">
        <f t="shared" si="30"/>
        <v>143</v>
      </c>
      <c r="AA193" s="19">
        <f>COUNTIF(Z$3:Z193,Z193)</f>
        <v>1</v>
      </c>
      <c r="AB193" s="7" t="str">
        <f t="shared" ca="1" si="31"/>
        <v>92430=5</v>
      </c>
      <c r="AC193" s="7" t="str">
        <f t="shared" ca="1" si="32"/>
        <v>100000=800</v>
      </c>
      <c r="AD193" s="19">
        <f t="shared" ca="1" si="33"/>
        <v>401071</v>
      </c>
      <c r="AE193" s="19">
        <f t="shared" ca="1" si="34"/>
        <v>401</v>
      </c>
      <c r="AF193" s="7">
        <f t="shared" ca="1" si="35"/>
        <v>7</v>
      </c>
      <c r="AG193" s="7" t="str">
        <f t="shared" ca="1" si="36"/>
        <v>{92430=5}</v>
      </c>
      <c r="AH193" s="7">
        <f t="shared" ca="1" si="26"/>
        <v>6000</v>
      </c>
      <c r="AI193" s="7" t="str">
        <f t="shared" ca="1" si="37"/>
        <v>{100000=800}</v>
      </c>
      <c r="AJ193" s="7">
        <f t="shared" ca="1" si="38"/>
        <v>0</v>
      </c>
      <c r="AK193" s="13" t="str">
        <f t="shared" ca="1" si="27"/>
        <v>1-1004-7-92430=5|100000=800|60%</v>
      </c>
    </row>
    <row r="194" spans="1:37" x14ac:dyDescent="0.15">
      <c r="A194" s="24">
        <f t="array" aca="1" ref="A194" ca="1">OFFSET(SHOP配置!$J$1,MATCH(SHOP商品!B194&amp;SHOP商品!C194,SHOP配置!$B$2:$B$395&amp;SHOP配置!$K$2:$K$395,0),)</f>
        <v>404</v>
      </c>
      <c r="B194" s="24">
        <v>4</v>
      </c>
      <c r="C194" s="24">
        <v>4</v>
      </c>
      <c r="D194" s="24">
        <v>12</v>
      </c>
      <c r="E194" s="18" t="str">
        <f ca="1">C194 &amp; "-" &amp; OFFSET(参数!$B$1,MATCH($B194,参数!A:A,0)-1,) &amp; "-" &amp; D194</f>
        <v>4-1004-12</v>
      </c>
      <c r="F194" s="18"/>
      <c r="G194" s="24" t="s">
        <v>127</v>
      </c>
      <c r="H194" s="24" t="s">
        <v>132</v>
      </c>
      <c r="I194" s="24"/>
      <c r="J194" s="24"/>
      <c r="K194" s="24"/>
      <c r="L194" s="24" t="s">
        <v>165</v>
      </c>
      <c r="M194" s="24" t="s">
        <v>166</v>
      </c>
      <c r="N194" s="24"/>
      <c r="O194" s="24"/>
      <c r="P194" s="24"/>
      <c r="Q194" s="6"/>
      <c r="R194" s="16">
        <f t="shared" si="28"/>
        <v>1</v>
      </c>
      <c r="S194" s="18">
        <v>0.6</v>
      </c>
      <c r="T194" s="18">
        <v>0.4</v>
      </c>
      <c r="U194" s="18"/>
      <c r="V194" s="18"/>
      <c r="W194" s="18"/>
      <c r="X194" s="7">
        <f t="shared" si="29"/>
        <v>2</v>
      </c>
      <c r="Y194" s="7">
        <f>SUM(X$3:X194)</f>
        <v>287</v>
      </c>
      <c r="Z194" s="19">
        <f t="shared" si="30"/>
        <v>143</v>
      </c>
      <c r="AA194" s="19">
        <f>COUNTIF(Z$3:Z194,Z194)</f>
        <v>2</v>
      </c>
      <c r="AB194" s="7" t="str">
        <f t="shared" ca="1" si="31"/>
        <v>92530=5</v>
      </c>
      <c r="AC194" s="7" t="str">
        <f t="shared" ca="1" si="32"/>
        <v>100000=900</v>
      </c>
      <c r="AD194" s="19">
        <f t="shared" ca="1" si="33"/>
        <v>401072</v>
      </c>
      <c r="AE194" s="19">
        <f t="shared" ca="1" si="34"/>
        <v>401</v>
      </c>
      <c r="AF194" s="7">
        <f t="shared" ca="1" si="35"/>
        <v>7</v>
      </c>
      <c r="AG194" s="7" t="str">
        <f t="shared" ca="1" si="36"/>
        <v>{92530=5}</v>
      </c>
      <c r="AH194" s="7">
        <f t="shared" ca="1" si="26"/>
        <v>4000</v>
      </c>
      <c r="AI194" s="7" t="str">
        <f t="shared" ca="1" si="37"/>
        <v>{100000=900}</v>
      </c>
      <c r="AJ194" s="7">
        <f t="shared" ca="1" si="38"/>
        <v>0</v>
      </c>
      <c r="AK194" s="13" t="str">
        <f t="shared" ca="1" si="27"/>
        <v>1-1004-7-92530=5|100000=900|40%</v>
      </c>
    </row>
    <row r="195" spans="1:37" x14ac:dyDescent="0.15">
      <c r="A195" s="24">
        <f t="array" aca="1" ref="A195" ca="1">OFFSET(SHOP配置!$J$1,MATCH(SHOP商品!B195&amp;SHOP商品!C195,SHOP配置!$B$2:$B$395&amp;SHOP配置!$K$2:$K$395,0),)</f>
        <v>404</v>
      </c>
      <c r="B195" s="24">
        <v>4</v>
      </c>
      <c r="C195" s="24">
        <v>4</v>
      </c>
      <c r="D195" s="24">
        <v>13</v>
      </c>
      <c r="E195" s="18" t="str">
        <f ca="1">C195 &amp; "-" &amp; OFFSET(参数!$B$1,MATCH($B195,参数!A:A,0)-1,) &amp; "-" &amp; D195</f>
        <v>4-1004-13</v>
      </c>
      <c r="F195" s="18"/>
      <c r="G195" s="24" t="s">
        <v>133</v>
      </c>
      <c r="H195" s="24" t="s">
        <v>137</v>
      </c>
      <c r="I195" s="24" t="s">
        <v>141</v>
      </c>
      <c r="J195" s="24"/>
      <c r="K195" s="24"/>
      <c r="L195" s="24" t="s">
        <v>167</v>
      </c>
      <c r="M195" s="24" t="s">
        <v>169</v>
      </c>
      <c r="N195" s="24" t="s">
        <v>170</v>
      </c>
      <c r="O195" s="24"/>
      <c r="P195" s="24"/>
      <c r="Q195" s="6"/>
      <c r="R195" s="16">
        <f t="shared" si="28"/>
        <v>1</v>
      </c>
      <c r="S195" s="18">
        <v>0.3</v>
      </c>
      <c r="T195" s="18">
        <v>0.4</v>
      </c>
      <c r="U195" s="18">
        <v>0.3</v>
      </c>
      <c r="V195" s="18"/>
      <c r="W195" s="18"/>
      <c r="X195" s="7">
        <f t="shared" si="29"/>
        <v>3</v>
      </c>
      <c r="Y195" s="7">
        <f>SUM(X$3:X195)</f>
        <v>290</v>
      </c>
      <c r="Z195" s="19">
        <f t="shared" si="30"/>
        <v>144</v>
      </c>
      <c r="AA195" s="19">
        <f>COUNTIF(Z$3:Z195,Z195)</f>
        <v>1</v>
      </c>
      <c r="AB195" s="7" t="str">
        <f t="shared" ca="1" si="31"/>
        <v>92440=5</v>
      </c>
      <c r="AC195" s="7" t="str">
        <f t="shared" ca="1" si="32"/>
        <v>100000=800</v>
      </c>
      <c r="AD195" s="19">
        <f t="shared" ca="1" si="33"/>
        <v>401081</v>
      </c>
      <c r="AE195" s="19">
        <f t="shared" ca="1" si="34"/>
        <v>401</v>
      </c>
      <c r="AF195" s="7">
        <f t="shared" ca="1" si="35"/>
        <v>8</v>
      </c>
      <c r="AG195" s="7" t="str">
        <f t="shared" ca="1" si="36"/>
        <v>{92440=5}</v>
      </c>
      <c r="AH195" s="7">
        <f t="shared" ref="AH195:AH258" ca="1" si="39">IF(OFFSET($F$2,$Z195-1,)="是",INT($AH$1/OFFSET($X$2,$Z195-1,)),OFFSET($R$2,$Z195-1,$AA195)*$AH$1)</f>
        <v>6000</v>
      </c>
      <c r="AI195" s="7" t="str">
        <f t="shared" ca="1" si="37"/>
        <v>{100000=800}</v>
      </c>
      <c r="AJ195" s="7">
        <f t="shared" ca="1" si="38"/>
        <v>0</v>
      </c>
      <c r="AK195" s="13" t="str">
        <f t="shared" ref="AK195:AK258" ca="1" si="40">OFFSET($E$2,$Z195-1,) &amp; "-" &amp; $AB195 &amp; "|" &amp; AC195 &amp; "|" &amp; AH195/$AH$1*100 &amp; "%"</f>
        <v>1-1004-8-92440=5|100000=800|60%</v>
      </c>
    </row>
    <row r="196" spans="1:37" x14ac:dyDescent="0.15">
      <c r="A196" s="24">
        <f t="array" aca="1" ref="A196" ca="1">OFFSET(SHOP配置!$J$1,MATCH(SHOP商品!B196&amp;SHOP商品!C196,SHOP配置!$B$2:$B$395&amp;SHOP配置!$K$2:$K$395,0),)</f>
        <v>404</v>
      </c>
      <c r="B196" s="24">
        <v>4</v>
      </c>
      <c r="C196" s="24">
        <v>4</v>
      </c>
      <c r="D196" s="24">
        <v>14</v>
      </c>
      <c r="E196" s="18" t="str">
        <f ca="1">C196 &amp; "-" &amp; OFFSET(参数!$B$1,MATCH($B196,参数!A:A,0)-1,) &amp; "-" &amp; D196</f>
        <v>4-1004-14</v>
      </c>
      <c r="F196" s="18"/>
      <c r="G196" s="24" t="s">
        <v>135</v>
      </c>
      <c r="H196" s="24" t="s">
        <v>139</v>
      </c>
      <c r="I196" s="24" t="s">
        <v>143</v>
      </c>
      <c r="J196" s="24"/>
      <c r="K196" s="24"/>
      <c r="L196" s="24" t="s">
        <v>167</v>
      </c>
      <c r="M196" s="24" t="s">
        <v>169</v>
      </c>
      <c r="N196" s="24" t="s">
        <v>170</v>
      </c>
      <c r="O196" s="24"/>
      <c r="P196" s="24"/>
      <c r="Q196" s="6"/>
      <c r="R196" s="16">
        <f t="shared" ref="R196:R259" si="41">SUM(S196:W196)</f>
        <v>1</v>
      </c>
      <c r="S196" s="18">
        <v>0.3</v>
      </c>
      <c r="T196" s="18">
        <v>0.4</v>
      </c>
      <c r="U196" s="18">
        <v>0.3</v>
      </c>
      <c r="V196" s="18"/>
      <c r="W196" s="18"/>
      <c r="X196" s="7">
        <f t="shared" ref="X196:X259" si="42">COUNTA(G196:K196)</f>
        <v>3</v>
      </c>
      <c r="Y196" s="7">
        <f>SUM(X$3:X196)</f>
        <v>293</v>
      </c>
      <c r="Z196" s="19">
        <f t="shared" ref="Z196:Z259" si="43">MATCH(ROW(Z194)-0.1,Y:Y,1)</f>
        <v>144</v>
      </c>
      <c r="AA196" s="19">
        <f>COUNTIF(Z$3:Z196,Z196)</f>
        <v>2</v>
      </c>
      <c r="AB196" s="7" t="str">
        <f t="shared" ref="AB196:AB259" ca="1" si="44">OFFSET($F$2,$Z196-1,$AA196)</f>
        <v>92540=5</v>
      </c>
      <c r="AC196" s="7" t="str">
        <f t="shared" ref="AC196:AC259" ca="1" si="45">OFFSET($K$2,$Z196-1,$AA196)</f>
        <v>100000=900</v>
      </c>
      <c r="AD196" s="19">
        <f t="shared" ref="AD196:AD259" ca="1" si="46">AE196*1000+AF196*10+AA196</f>
        <v>401082</v>
      </c>
      <c r="AE196" s="19">
        <f t="shared" ref="AE196:AE259" ca="1" si="47">OFFSET($A$2,Z196-1,0)</f>
        <v>401</v>
      </c>
      <c r="AF196" s="7">
        <f t="shared" ref="AF196:AF259" ca="1" si="48">IF(OFFSET(D$1,Z196,)="","无",OFFSET(D$1,Z196,))</f>
        <v>8</v>
      </c>
      <c r="AG196" s="7" t="str">
        <f t="shared" ref="AG196:AG259" ca="1" si="49">"{" &amp; AB196 &amp; "}"</f>
        <v>{92540=5}</v>
      </c>
      <c r="AH196" s="7">
        <f t="shared" ca="1" si="39"/>
        <v>4000</v>
      </c>
      <c r="AI196" s="7" t="str">
        <f t="shared" ref="AI196:AI259" ca="1" si="50">"{" &amp; AC196 &amp; "}"</f>
        <v>{100000=900}</v>
      </c>
      <c r="AJ196" s="7">
        <f t="shared" ref="AJ196:AJ259" ca="1" si="51">VALUE(IFERROR(MID($AC196,FIND("+",$AC196,1)+1,LEN($AC196)+1-FIND("+",$AC196)-1),0))</f>
        <v>0</v>
      </c>
      <c r="AK196" s="13" t="str">
        <f t="shared" ca="1" si="40"/>
        <v>1-1004-8-92540=5|100000=900|40%</v>
      </c>
    </row>
    <row r="197" spans="1:37" x14ac:dyDescent="0.15">
      <c r="A197" s="24">
        <f t="array" aca="1" ref="A197" ca="1">OFFSET(SHOP配置!$J$1,MATCH(SHOP商品!B197&amp;SHOP商品!C197,SHOP配置!$B$2:$B$395&amp;SHOP配置!$K$2:$K$395,0),)</f>
        <v>404</v>
      </c>
      <c r="B197" s="24">
        <v>4</v>
      </c>
      <c r="C197" s="24">
        <v>4</v>
      </c>
      <c r="D197" s="24">
        <v>15</v>
      </c>
      <c r="E197" s="18" t="str">
        <f ca="1">C197 &amp; "-" &amp; OFFSET(参数!$B$1,MATCH($B197,参数!A:A,0)-1,) &amp; "-" &amp; D197</f>
        <v>4-1004-15</v>
      </c>
      <c r="F197" s="18"/>
      <c r="G197" s="24" t="s">
        <v>136</v>
      </c>
      <c r="H197" s="24" t="s">
        <v>140</v>
      </c>
      <c r="I197" s="24" t="s">
        <v>144</v>
      </c>
      <c r="J197" s="24"/>
      <c r="K197" s="24"/>
      <c r="L197" s="24" t="s">
        <v>167</v>
      </c>
      <c r="M197" s="24" t="s">
        <v>169</v>
      </c>
      <c r="N197" s="24" t="s">
        <v>170</v>
      </c>
      <c r="O197" s="24"/>
      <c r="P197" s="24"/>
      <c r="Q197" s="6"/>
      <c r="R197" s="16">
        <f t="shared" si="41"/>
        <v>1</v>
      </c>
      <c r="S197" s="18">
        <v>0.3</v>
      </c>
      <c r="T197" s="18">
        <v>0.4</v>
      </c>
      <c r="U197" s="18">
        <v>0.3</v>
      </c>
      <c r="V197" s="18"/>
      <c r="W197" s="18"/>
      <c r="X197" s="7">
        <f t="shared" si="42"/>
        <v>3</v>
      </c>
      <c r="Y197" s="7">
        <f>SUM(X$3:X197)</f>
        <v>296</v>
      </c>
      <c r="Z197" s="19">
        <f t="shared" si="43"/>
        <v>145</v>
      </c>
      <c r="AA197" s="19">
        <f>COUNTIF(Z$3:Z197,Z197)</f>
        <v>1</v>
      </c>
      <c r="AB197" s="7" t="str">
        <f t="shared" ca="1" si="44"/>
        <v>81110=5</v>
      </c>
      <c r="AC197" s="7" t="str">
        <f t="shared" ca="1" si="45"/>
        <v>100000=100</v>
      </c>
      <c r="AD197" s="19">
        <f t="shared" ca="1" si="46"/>
        <v>401091</v>
      </c>
      <c r="AE197" s="19">
        <f t="shared" ca="1" si="47"/>
        <v>401</v>
      </c>
      <c r="AF197" s="7">
        <f t="shared" ca="1" si="48"/>
        <v>9</v>
      </c>
      <c r="AG197" s="7" t="str">
        <f t="shared" ca="1" si="49"/>
        <v>{81110=5}</v>
      </c>
      <c r="AH197" s="7">
        <f t="shared" ca="1" si="39"/>
        <v>10000</v>
      </c>
      <c r="AI197" s="7" t="str">
        <f t="shared" ca="1" si="50"/>
        <v>{100000=100}</v>
      </c>
      <c r="AJ197" s="7">
        <f t="shared" ca="1" si="51"/>
        <v>0</v>
      </c>
      <c r="AK197" s="13" t="str">
        <f t="shared" ca="1" si="40"/>
        <v>1-1004-9-81110=5|100000=100|100%</v>
      </c>
    </row>
    <row r="198" spans="1:37" x14ac:dyDescent="0.15">
      <c r="A198" s="24">
        <f t="array" aca="1" ref="A198" ca="1">OFFSET(SHOP配置!$J$1,MATCH(SHOP商品!B198&amp;SHOP商品!C198,SHOP配置!$B$2:$B$395&amp;SHOP配置!$K$2:$K$395,0),)</f>
        <v>601</v>
      </c>
      <c r="B198" s="24">
        <v>6</v>
      </c>
      <c r="C198" s="24">
        <v>1</v>
      </c>
      <c r="D198" s="24">
        <v>1</v>
      </c>
      <c r="E198" s="18" t="str">
        <f ca="1">C198 &amp; "-" &amp; OFFSET(参数!$B$1,MATCH($B198,参数!A:A,0)-1,) &amp; "-" &amp; D198</f>
        <v>1-1006-1</v>
      </c>
      <c r="F198" s="18"/>
      <c r="G198" s="24" t="s">
        <v>156</v>
      </c>
      <c r="H198" s="24"/>
      <c r="I198" s="24"/>
      <c r="J198" s="24"/>
      <c r="K198" s="24"/>
      <c r="L198" s="24" t="s">
        <v>173</v>
      </c>
      <c r="M198" s="24"/>
      <c r="N198" s="24"/>
      <c r="O198" s="24"/>
      <c r="P198" s="24"/>
      <c r="Q198" s="6"/>
      <c r="R198" s="16">
        <f t="shared" si="41"/>
        <v>1</v>
      </c>
      <c r="S198" s="18">
        <v>1</v>
      </c>
      <c r="T198" s="18"/>
      <c r="U198" s="18"/>
      <c r="V198" s="18"/>
      <c r="W198" s="18"/>
      <c r="X198" s="7">
        <f t="shared" si="42"/>
        <v>1</v>
      </c>
      <c r="Y198" s="7">
        <f>SUM(X$3:X198)</f>
        <v>297</v>
      </c>
      <c r="Z198" s="19">
        <f t="shared" si="43"/>
        <v>146</v>
      </c>
      <c r="AA198" s="19">
        <f>COUNTIF(Z$3:Z198,Z198)</f>
        <v>1</v>
      </c>
      <c r="AB198" s="7" t="str">
        <f t="shared" ca="1" si="44"/>
        <v>91220=5</v>
      </c>
      <c r="AC198" s="7" t="str">
        <f t="shared" ca="1" si="45"/>
        <v>100000=150</v>
      </c>
      <c r="AD198" s="19">
        <f t="shared" ca="1" si="46"/>
        <v>401101</v>
      </c>
      <c r="AE198" s="19">
        <f t="shared" ca="1" si="47"/>
        <v>401</v>
      </c>
      <c r="AF198" s="7">
        <f t="shared" ca="1" si="48"/>
        <v>10</v>
      </c>
      <c r="AG198" s="7" t="str">
        <f t="shared" ca="1" si="49"/>
        <v>{91220=5}</v>
      </c>
      <c r="AH198" s="7">
        <f t="shared" ca="1" si="39"/>
        <v>6000</v>
      </c>
      <c r="AI198" s="7" t="str">
        <f t="shared" ca="1" si="50"/>
        <v>{100000=150}</v>
      </c>
      <c r="AJ198" s="7">
        <f t="shared" ca="1" si="51"/>
        <v>0</v>
      </c>
      <c r="AK198" s="13" t="str">
        <f t="shared" ca="1" si="40"/>
        <v>1-1004-10-91220=5|100000=150|60%</v>
      </c>
    </row>
    <row r="199" spans="1:37" x14ac:dyDescent="0.15">
      <c r="A199" s="24">
        <f t="array" aca="1" ref="A199" ca="1">OFFSET(SHOP配置!$J$1,MATCH(SHOP商品!B199&amp;SHOP商品!C199,SHOP配置!$B$2:$B$395&amp;SHOP配置!$K$2:$K$395,0),)</f>
        <v>601</v>
      </c>
      <c r="B199" s="24">
        <v>6</v>
      </c>
      <c r="C199" s="24">
        <v>1</v>
      </c>
      <c r="D199" s="24">
        <v>2</v>
      </c>
      <c r="E199" s="18" t="str">
        <f ca="1">C199 &amp; "-" &amp; OFFSET(参数!$B$1,MATCH($B199,参数!A:A,0)-1,) &amp; "-" &amp; D199</f>
        <v>1-1006-2</v>
      </c>
      <c r="F199" s="18"/>
      <c r="G199" s="24" t="s">
        <v>174</v>
      </c>
      <c r="H199" s="24"/>
      <c r="I199" s="24"/>
      <c r="J199" s="24"/>
      <c r="K199" s="24"/>
      <c r="L199" s="24" t="s">
        <v>173</v>
      </c>
      <c r="M199" s="24"/>
      <c r="N199" s="24"/>
      <c r="O199" s="24"/>
      <c r="P199" s="24"/>
      <c r="Q199" s="6"/>
      <c r="R199" s="16">
        <f t="shared" si="41"/>
        <v>1</v>
      </c>
      <c r="S199" s="18">
        <v>1</v>
      </c>
      <c r="T199" s="18"/>
      <c r="U199" s="18"/>
      <c r="V199" s="18"/>
      <c r="W199" s="18"/>
      <c r="X199" s="7">
        <f t="shared" si="42"/>
        <v>1</v>
      </c>
      <c r="Y199" s="7">
        <f>SUM(X$3:X199)</f>
        <v>298</v>
      </c>
      <c r="Z199" s="19">
        <f t="shared" si="43"/>
        <v>146</v>
      </c>
      <c r="AA199" s="19">
        <f>COUNTIF(Z$3:Z199,Z199)</f>
        <v>2</v>
      </c>
      <c r="AB199" s="7" t="str">
        <f t="shared" ca="1" si="44"/>
        <v>91320=5</v>
      </c>
      <c r="AC199" s="7" t="str">
        <f t="shared" ca="1" si="45"/>
        <v>100000=175</v>
      </c>
      <c r="AD199" s="19">
        <f t="shared" ca="1" si="46"/>
        <v>401102</v>
      </c>
      <c r="AE199" s="19">
        <f t="shared" ca="1" si="47"/>
        <v>401</v>
      </c>
      <c r="AF199" s="7">
        <f t="shared" ca="1" si="48"/>
        <v>10</v>
      </c>
      <c r="AG199" s="7" t="str">
        <f t="shared" ca="1" si="49"/>
        <v>{91320=5}</v>
      </c>
      <c r="AH199" s="7">
        <f t="shared" ca="1" si="39"/>
        <v>4000</v>
      </c>
      <c r="AI199" s="7" t="str">
        <f t="shared" ca="1" si="50"/>
        <v>{100000=175}</v>
      </c>
      <c r="AJ199" s="7">
        <f t="shared" ca="1" si="51"/>
        <v>0</v>
      </c>
      <c r="AK199" s="13" t="str">
        <f t="shared" ca="1" si="40"/>
        <v>1-1004-10-91320=5|100000=175|40%</v>
      </c>
    </row>
    <row r="200" spans="1:37" x14ac:dyDescent="0.15">
      <c r="A200" s="24">
        <f t="array" aca="1" ref="A200" ca="1">OFFSET(SHOP配置!$J$1,MATCH(SHOP商品!B200&amp;SHOP商品!C200,SHOP配置!$B$2:$B$395&amp;SHOP配置!$K$2:$K$395,0),)</f>
        <v>601</v>
      </c>
      <c r="B200" s="24">
        <v>6</v>
      </c>
      <c r="C200" s="24">
        <v>1</v>
      </c>
      <c r="D200" s="24">
        <v>3</v>
      </c>
      <c r="E200" s="18" t="str">
        <f ca="1">C200 &amp; "-" &amp; OFFSET(参数!$B$1,MATCH($B200,参数!A:A,0)-1,) &amp; "-" &amp; D200</f>
        <v>1-1006-3</v>
      </c>
      <c r="F200" s="18"/>
      <c r="G200" s="24" t="s">
        <v>175</v>
      </c>
      <c r="H200" s="24"/>
      <c r="I200" s="24"/>
      <c r="J200" s="24"/>
      <c r="K200" s="24"/>
      <c r="L200" s="24" t="s">
        <v>173</v>
      </c>
      <c r="M200" s="24"/>
      <c r="N200" s="24"/>
      <c r="O200" s="24"/>
      <c r="P200" s="24"/>
      <c r="Q200" s="6"/>
      <c r="R200" s="16">
        <f t="shared" si="41"/>
        <v>1</v>
      </c>
      <c r="S200" s="18">
        <v>1</v>
      </c>
      <c r="T200" s="18"/>
      <c r="U200" s="18"/>
      <c r="V200" s="18"/>
      <c r="W200" s="18"/>
      <c r="X200" s="7">
        <f t="shared" si="42"/>
        <v>1</v>
      </c>
      <c r="Y200" s="7">
        <f>SUM(X$3:X200)</f>
        <v>299</v>
      </c>
      <c r="Z200" s="19">
        <f t="shared" si="43"/>
        <v>147</v>
      </c>
      <c r="AA200" s="19">
        <f>COUNTIF(Z$3:Z200,Z200)</f>
        <v>1</v>
      </c>
      <c r="AB200" s="7" t="str">
        <f t="shared" ca="1" si="44"/>
        <v>91230=5</v>
      </c>
      <c r="AC200" s="7" t="str">
        <f t="shared" ca="1" si="45"/>
        <v>100000=150</v>
      </c>
      <c r="AD200" s="19">
        <f t="shared" ca="1" si="46"/>
        <v>401111</v>
      </c>
      <c r="AE200" s="19">
        <f t="shared" ca="1" si="47"/>
        <v>401</v>
      </c>
      <c r="AF200" s="7">
        <f t="shared" ca="1" si="48"/>
        <v>11</v>
      </c>
      <c r="AG200" s="7" t="str">
        <f t="shared" ca="1" si="49"/>
        <v>{91230=5}</v>
      </c>
      <c r="AH200" s="7">
        <f t="shared" ca="1" si="39"/>
        <v>6000</v>
      </c>
      <c r="AI200" s="7" t="str">
        <f t="shared" ca="1" si="50"/>
        <v>{100000=150}</v>
      </c>
      <c r="AJ200" s="7">
        <f t="shared" ca="1" si="51"/>
        <v>0</v>
      </c>
      <c r="AK200" s="13" t="str">
        <f t="shared" ca="1" si="40"/>
        <v>1-1004-11-91230=5|100000=150|60%</v>
      </c>
    </row>
    <row r="201" spans="1:37" x14ac:dyDescent="0.15">
      <c r="A201" s="24">
        <f t="array" aca="1" ref="A201" ca="1">OFFSET(SHOP配置!$J$1,MATCH(SHOP商品!B201&amp;SHOP商品!C201,SHOP配置!$B$2:$B$395&amp;SHOP配置!$K$2:$K$395,0),)</f>
        <v>601</v>
      </c>
      <c r="B201" s="24">
        <v>6</v>
      </c>
      <c r="C201" s="24">
        <v>1</v>
      </c>
      <c r="D201" s="24">
        <v>4</v>
      </c>
      <c r="E201" s="18" t="str">
        <f ca="1">C201 &amp; "-" &amp; OFFSET(参数!$B$1,MATCH($B201,参数!A:A,0)-1,) &amp; "-" &amp; D201</f>
        <v>1-1006-4</v>
      </c>
      <c r="F201" s="18"/>
      <c r="G201" s="24" t="s">
        <v>176</v>
      </c>
      <c r="H201" s="24"/>
      <c r="I201" s="24"/>
      <c r="J201" s="24"/>
      <c r="K201" s="24"/>
      <c r="L201" s="24" t="s">
        <v>173</v>
      </c>
      <c r="M201" s="24"/>
      <c r="N201" s="24"/>
      <c r="O201" s="24"/>
      <c r="P201" s="24"/>
      <c r="Q201" s="6"/>
      <c r="R201" s="16">
        <f t="shared" si="41"/>
        <v>1</v>
      </c>
      <c r="S201" s="18">
        <v>1</v>
      </c>
      <c r="T201" s="18"/>
      <c r="U201" s="18"/>
      <c r="V201" s="18"/>
      <c r="W201" s="18"/>
      <c r="X201" s="7">
        <f t="shared" si="42"/>
        <v>1</v>
      </c>
      <c r="Y201" s="7">
        <f>SUM(X$3:X201)</f>
        <v>300</v>
      </c>
      <c r="Z201" s="19">
        <f t="shared" si="43"/>
        <v>147</v>
      </c>
      <c r="AA201" s="19">
        <f>COUNTIF(Z$3:Z201,Z201)</f>
        <v>2</v>
      </c>
      <c r="AB201" s="7" t="str">
        <f t="shared" ca="1" si="44"/>
        <v>91330=5</v>
      </c>
      <c r="AC201" s="7" t="str">
        <f t="shared" ca="1" si="45"/>
        <v>100000=175</v>
      </c>
      <c r="AD201" s="19">
        <f t="shared" ca="1" si="46"/>
        <v>401112</v>
      </c>
      <c r="AE201" s="19">
        <f t="shared" ca="1" si="47"/>
        <v>401</v>
      </c>
      <c r="AF201" s="7">
        <f t="shared" ca="1" si="48"/>
        <v>11</v>
      </c>
      <c r="AG201" s="7" t="str">
        <f t="shared" ca="1" si="49"/>
        <v>{91330=5}</v>
      </c>
      <c r="AH201" s="7">
        <f t="shared" ca="1" si="39"/>
        <v>4000</v>
      </c>
      <c r="AI201" s="7" t="str">
        <f t="shared" ca="1" si="50"/>
        <v>{100000=175}</v>
      </c>
      <c r="AJ201" s="7">
        <f t="shared" ca="1" si="51"/>
        <v>0</v>
      </c>
      <c r="AK201" s="13" t="str">
        <f t="shared" ca="1" si="40"/>
        <v>1-1004-11-91330=5|100000=175|40%</v>
      </c>
    </row>
    <row r="202" spans="1:37" x14ac:dyDescent="0.15">
      <c r="A202" s="24">
        <f t="array" aca="1" ref="A202" ca="1">OFFSET(SHOP配置!$J$1,MATCH(SHOP商品!B202&amp;SHOP商品!C202,SHOP配置!$B$2:$B$395&amp;SHOP配置!$K$2:$K$395,0),)</f>
        <v>601</v>
      </c>
      <c r="B202" s="24">
        <v>6</v>
      </c>
      <c r="C202" s="24">
        <v>1</v>
      </c>
      <c r="D202" s="24">
        <v>5</v>
      </c>
      <c r="E202" s="18" t="str">
        <f ca="1">C202 &amp; "-" &amp; OFFSET(参数!$B$1,MATCH($B202,参数!A:A,0)-1,) &amp; "-" &amp; D202</f>
        <v>1-1006-5</v>
      </c>
      <c r="F202" s="18"/>
      <c r="G202" s="24" t="s">
        <v>177</v>
      </c>
      <c r="H202" s="24"/>
      <c r="I202" s="24"/>
      <c r="J202" s="24"/>
      <c r="K202" s="24"/>
      <c r="L202" s="24" t="s">
        <v>173</v>
      </c>
      <c r="M202" s="24"/>
      <c r="N202" s="24"/>
      <c r="O202" s="24"/>
      <c r="P202" s="24"/>
      <c r="Q202" s="6"/>
      <c r="R202" s="16">
        <f t="shared" si="41"/>
        <v>1</v>
      </c>
      <c r="S202" s="18">
        <v>1</v>
      </c>
      <c r="T202" s="18"/>
      <c r="U202" s="18"/>
      <c r="V202" s="18"/>
      <c r="W202" s="18"/>
      <c r="X202" s="7">
        <f t="shared" si="42"/>
        <v>1</v>
      </c>
      <c r="Y202" s="7">
        <f>SUM(X$3:X202)</f>
        <v>301</v>
      </c>
      <c r="Z202" s="19">
        <f t="shared" si="43"/>
        <v>148</v>
      </c>
      <c r="AA202" s="19">
        <f>COUNTIF(Z$3:Z202,Z202)</f>
        <v>1</v>
      </c>
      <c r="AB202" s="7" t="str">
        <f t="shared" ca="1" si="44"/>
        <v>91240=5</v>
      </c>
      <c r="AC202" s="7" t="str">
        <f t="shared" ca="1" si="45"/>
        <v>100000=150</v>
      </c>
      <c r="AD202" s="19">
        <f t="shared" ca="1" si="46"/>
        <v>401121</v>
      </c>
      <c r="AE202" s="19">
        <f t="shared" ca="1" si="47"/>
        <v>401</v>
      </c>
      <c r="AF202" s="7">
        <f t="shared" ca="1" si="48"/>
        <v>12</v>
      </c>
      <c r="AG202" s="7" t="str">
        <f t="shared" ca="1" si="49"/>
        <v>{91240=5}</v>
      </c>
      <c r="AH202" s="7">
        <f t="shared" ca="1" si="39"/>
        <v>6000</v>
      </c>
      <c r="AI202" s="7" t="str">
        <f t="shared" ca="1" si="50"/>
        <v>{100000=150}</v>
      </c>
      <c r="AJ202" s="7">
        <f t="shared" ca="1" si="51"/>
        <v>0</v>
      </c>
      <c r="AK202" s="13" t="str">
        <f t="shared" ca="1" si="40"/>
        <v>1-1004-12-91240=5|100000=150|60%</v>
      </c>
    </row>
    <row r="203" spans="1:37" x14ac:dyDescent="0.15">
      <c r="A203" s="24">
        <f t="array" aca="1" ref="A203" ca="1">OFFSET(SHOP配置!$J$1,MATCH(SHOP商品!B203&amp;SHOP商品!C203,SHOP配置!$B$2:$B$395&amp;SHOP配置!$K$2:$K$395,0),)</f>
        <v>601</v>
      </c>
      <c r="B203" s="24">
        <v>6</v>
      </c>
      <c r="C203" s="24">
        <v>1</v>
      </c>
      <c r="D203" s="24">
        <v>6</v>
      </c>
      <c r="E203" s="18" t="str">
        <f ca="1">C203 &amp; "-" &amp; OFFSET(参数!$B$1,MATCH($B203,参数!A:A,0)-1,) &amp; "-" &amp; D203</f>
        <v>1-1006-6</v>
      </c>
      <c r="F203" s="18"/>
      <c r="G203" s="24" t="s">
        <v>178</v>
      </c>
      <c r="H203" s="24"/>
      <c r="I203" s="24"/>
      <c r="J203" s="24"/>
      <c r="K203" s="24"/>
      <c r="L203" s="24" t="s">
        <v>173</v>
      </c>
      <c r="M203" s="24"/>
      <c r="N203" s="24"/>
      <c r="O203" s="24"/>
      <c r="P203" s="24"/>
      <c r="Q203" s="6"/>
      <c r="R203" s="16">
        <f t="shared" si="41"/>
        <v>1</v>
      </c>
      <c r="S203" s="18">
        <v>1</v>
      </c>
      <c r="T203" s="18"/>
      <c r="U203" s="18"/>
      <c r="V203" s="18"/>
      <c r="W203" s="18"/>
      <c r="X203" s="7">
        <f t="shared" si="42"/>
        <v>1</v>
      </c>
      <c r="Y203" s="7">
        <f>SUM(X$3:X203)</f>
        <v>302</v>
      </c>
      <c r="Z203" s="19">
        <f t="shared" si="43"/>
        <v>148</v>
      </c>
      <c r="AA203" s="19">
        <f>COUNTIF(Z$3:Z203,Z203)</f>
        <v>2</v>
      </c>
      <c r="AB203" s="7" t="str">
        <f t="shared" ca="1" si="44"/>
        <v>91340=5</v>
      </c>
      <c r="AC203" s="7" t="str">
        <f t="shared" ca="1" si="45"/>
        <v>100000=175</v>
      </c>
      <c r="AD203" s="19">
        <f t="shared" ca="1" si="46"/>
        <v>401122</v>
      </c>
      <c r="AE203" s="19">
        <f t="shared" ca="1" si="47"/>
        <v>401</v>
      </c>
      <c r="AF203" s="7">
        <f t="shared" ca="1" si="48"/>
        <v>12</v>
      </c>
      <c r="AG203" s="7" t="str">
        <f t="shared" ca="1" si="49"/>
        <v>{91340=5}</v>
      </c>
      <c r="AH203" s="7">
        <f t="shared" ca="1" si="39"/>
        <v>4000</v>
      </c>
      <c r="AI203" s="7" t="str">
        <f t="shared" ca="1" si="50"/>
        <v>{100000=175}</v>
      </c>
      <c r="AJ203" s="7">
        <f t="shared" ca="1" si="51"/>
        <v>0</v>
      </c>
      <c r="AK203" s="13" t="str">
        <f t="shared" ca="1" si="40"/>
        <v>1-1004-12-91340=5|100000=175|40%</v>
      </c>
    </row>
    <row r="204" spans="1:37" x14ac:dyDescent="0.15">
      <c r="A204" s="24">
        <f t="array" aca="1" ref="A204" ca="1">OFFSET(SHOP配置!$J$1,MATCH(SHOP商品!B204&amp;SHOP商品!C204,SHOP配置!$B$2:$B$395&amp;SHOP配置!$K$2:$K$395,0),)</f>
        <v>601</v>
      </c>
      <c r="B204" s="24">
        <v>6</v>
      </c>
      <c r="C204" s="24">
        <v>1</v>
      </c>
      <c r="D204" s="24">
        <v>7</v>
      </c>
      <c r="E204" s="18" t="str">
        <f ca="1">C204 &amp; "-" &amp; OFFSET(参数!$B$1,MATCH($B204,参数!A:A,0)-1,) &amp; "-" &amp; D204</f>
        <v>1-1006-7</v>
      </c>
      <c r="F204" s="18"/>
      <c r="G204" s="24" t="s">
        <v>179</v>
      </c>
      <c r="H204" s="24"/>
      <c r="I204" s="24"/>
      <c r="J204" s="24"/>
      <c r="K204" s="24"/>
      <c r="L204" s="24" t="s">
        <v>173</v>
      </c>
      <c r="M204" s="24"/>
      <c r="N204" s="24"/>
      <c r="O204" s="24"/>
      <c r="P204" s="24"/>
      <c r="Q204" s="6"/>
      <c r="R204" s="16">
        <f t="shared" si="41"/>
        <v>1</v>
      </c>
      <c r="S204" s="18">
        <v>1</v>
      </c>
      <c r="T204" s="18"/>
      <c r="U204" s="18"/>
      <c r="V204" s="18"/>
      <c r="W204" s="18"/>
      <c r="X204" s="7">
        <f t="shared" si="42"/>
        <v>1</v>
      </c>
      <c r="Y204" s="7">
        <f>SUM(X$3:X204)</f>
        <v>303</v>
      </c>
      <c r="Z204" s="19">
        <f t="shared" si="43"/>
        <v>149</v>
      </c>
      <c r="AA204" s="19">
        <f>COUNTIF(Z$3:Z204,Z204)</f>
        <v>1</v>
      </c>
      <c r="AB204" s="7" t="str">
        <f t="shared" ca="1" si="44"/>
        <v>91420=5</v>
      </c>
      <c r="AC204" s="7" t="str">
        <f t="shared" ca="1" si="45"/>
        <v>100000=200</v>
      </c>
      <c r="AD204" s="19">
        <f t="shared" ca="1" si="46"/>
        <v>401131</v>
      </c>
      <c r="AE204" s="19">
        <f t="shared" ca="1" si="47"/>
        <v>401</v>
      </c>
      <c r="AF204" s="7">
        <f t="shared" ca="1" si="48"/>
        <v>13</v>
      </c>
      <c r="AG204" s="7" t="str">
        <f t="shared" ca="1" si="49"/>
        <v>{91420=5}</v>
      </c>
      <c r="AH204" s="7">
        <f t="shared" ca="1" si="39"/>
        <v>6000</v>
      </c>
      <c r="AI204" s="7" t="str">
        <f t="shared" ca="1" si="50"/>
        <v>{100000=200}</v>
      </c>
      <c r="AJ204" s="7">
        <f t="shared" ca="1" si="51"/>
        <v>0</v>
      </c>
      <c r="AK204" s="13" t="str">
        <f t="shared" ca="1" si="40"/>
        <v>1-1004-13-91420=5|100000=200|60%</v>
      </c>
    </row>
    <row r="205" spans="1:37" x14ac:dyDescent="0.15">
      <c r="A205" s="24">
        <f t="array" aca="1" ref="A205" ca="1">OFFSET(SHOP配置!$J$1,MATCH(SHOP商品!B205&amp;SHOP商品!C205,SHOP配置!$B$2:$B$395&amp;SHOP配置!$K$2:$K$395,0),)</f>
        <v>601</v>
      </c>
      <c r="B205" s="24">
        <v>6</v>
      </c>
      <c r="C205" s="24">
        <v>1</v>
      </c>
      <c r="D205" s="24">
        <v>8</v>
      </c>
      <c r="E205" s="18" t="str">
        <f ca="1">C205 &amp; "-" &amp; OFFSET(参数!$B$1,MATCH($B205,参数!A:A,0)-1,) &amp; "-" &amp; D205</f>
        <v>1-1006-8</v>
      </c>
      <c r="F205" s="18"/>
      <c r="G205" s="24" t="s">
        <v>180</v>
      </c>
      <c r="H205" s="24"/>
      <c r="I205" s="24"/>
      <c r="J205" s="24"/>
      <c r="K205" s="24"/>
      <c r="L205" s="24" t="s">
        <v>173</v>
      </c>
      <c r="M205" s="24"/>
      <c r="N205" s="24"/>
      <c r="O205" s="24"/>
      <c r="P205" s="24"/>
      <c r="Q205" s="6"/>
      <c r="R205" s="16">
        <f t="shared" si="41"/>
        <v>1</v>
      </c>
      <c r="S205" s="18">
        <v>1</v>
      </c>
      <c r="T205" s="18"/>
      <c r="U205" s="18"/>
      <c r="V205" s="18"/>
      <c r="W205" s="18"/>
      <c r="X205" s="7">
        <f t="shared" si="42"/>
        <v>1</v>
      </c>
      <c r="Y205" s="7">
        <f>SUM(X$3:X205)</f>
        <v>304</v>
      </c>
      <c r="Z205" s="19">
        <f t="shared" si="43"/>
        <v>149</v>
      </c>
      <c r="AA205" s="19">
        <f>COUNTIF(Z$3:Z205,Z205)</f>
        <v>2</v>
      </c>
      <c r="AB205" s="7" t="str">
        <f t="shared" ca="1" si="44"/>
        <v>91520=5</v>
      </c>
      <c r="AC205" s="7" t="str">
        <f t="shared" ca="1" si="45"/>
        <v>100000=225</v>
      </c>
      <c r="AD205" s="19">
        <f t="shared" ca="1" si="46"/>
        <v>401132</v>
      </c>
      <c r="AE205" s="19">
        <f t="shared" ca="1" si="47"/>
        <v>401</v>
      </c>
      <c r="AF205" s="7">
        <f t="shared" ca="1" si="48"/>
        <v>13</v>
      </c>
      <c r="AG205" s="7" t="str">
        <f t="shared" ca="1" si="49"/>
        <v>{91520=5}</v>
      </c>
      <c r="AH205" s="7">
        <f t="shared" ca="1" si="39"/>
        <v>4000</v>
      </c>
      <c r="AI205" s="7" t="str">
        <f t="shared" ca="1" si="50"/>
        <v>{100000=225}</v>
      </c>
      <c r="AJ205" s="7">
        <f t="shared" ca="1" si="51"/>
        <v>0</v>
      </c>
      <c r="AK205" s="13" t="str">
        <f t="shared" ca="1" si="40"/>
        <v>1-1004-13-91520=5|100000=225|40%</v>
      </c>
    </row>
    <row r="206" spans="1:37" x14ac:dyDescent="0.15">
      <c r="A206" s="24">
        <f t="array" aca="1" ref="A206" ca="1">OFFSET(SHOP配置!$J$1,MATCH(SHOP商品!B206&amp;SHOP商品!C206,SHOP配置!$B$2:$B$395&amp;SHOP配置!$K$2:$K$395,0),)</f>
        <v>601</v>
      </c>
      <c r="B206" s="24">
        <v>6</v>
      </c>
      <c r="C206" s="24">
        <v>1</v>
      </c>
      <c r="D206" s="24">
        <v>9</v>
      </c>
      <c r="E206" s="18" t="str">
        <f ca="1">C206 &amp; "-" &amp; OFFSET(参数!$B$1,MATCH($B206,参数!A:A,0)-1,) &amp; "-" &amp; D206</f>
        <v>1-1006-9</v>
      </c>
      <c r="F206" s="18"/>
      <c r="G206" s="24" t="s">
        <v>181</v>
      </c>
      <c r="H206" s="24"/>
      <c r="I206" s="24"/>
      <c r="J206" s="24"/>
      <c r="K206" s="24"/>
      <c r="L206" s="24" t="s">
        <v>173</v>
      </c>
      <c r="M206" s="24"/>
      <c r="N206" s="24"/>
      <c r="O206" s="24"/>
      <c r="P206" s="24"/>
      <c r="Q206" s="6"/>
      <c r="R206" s="16">
        <f t="shared" si="41"/>
        <v>1</v>
      </c>
      <c r="S206" s="18">
        <v>1</v>
      </c>
      <c r="T206" s="18"/>
      <c r="U206" s="18"/>
      <c r="V206" s="18"/>
      <c r="W206" s="18"/>
      <c r="X206" s="7">
        <f t="shared" si="42"/>
        <v>1</v>
      </c>
      <c r="Y206" s="7">
        <f>SUM(X$3:X206)</f>
        <v>305</v>
      </c>
      <c r="Z206" s="19">
        <f t="shared" si="43"/>
        <v>150</v>
      </c>
      <c r="AA206" s="19">
        <f>COUNTIF(Z$3:Z206,Z206)</f>
        <v>1</v>
      </c>
      <c r="AB206" s="7" t="str">
        <f t="shared" ca="1" si="44"/>
        <v>91430=5</v>
      </c>
      <c r="AC206" s="7" t="str">
        <f t="shared" ca="1" si="45"/>
        <v>100000=200</v>
      </c>
      <c r="AD206" s="19">
        <f t="shared" ca="1" si="46"/>
        <v>401141</v>
      </c>
      <c r="AE206" s="19">
        <f t="shared" ca="1" si="47"/>
        <v>401</v>
      </c>
      <c r="AF206" s="7">
        <f t="shared" ca="1" si="48"/>
        <v>14</v>
      </c>
      <c r="AG206" s="7" t="str">
        <f t="shared" ca="1" si="49"/>
        <v>{91430=5}</v>
      </c>
      <c r="AH206" s="7">
        <f t="shared" ca="1" si="39"/>
        <v>6000</v>
      </c>
      <c r="AI206" s="7" t="str">
        <f t="shared" ca="1" si="50"/>
        <v>{100000=200}</v>
      </c>
      <c r="AJ206" s="7">
        <f t="shared" ca="1" si="51"/>
        <v>0</v>
      </c>
      <c r="AK206" s="13" t="str">
        <f t="shared" ca="1" si="40"/>
        <v>1-1004-14-91430=5|100000=200|60%</v>
      </c>
    </row>
    <row r="207" spans="1:37" x14ac:dyDescent="0.15">
      <c r="A207" s="24">
        <f t="array" aca="1" ref="A207" ca="1">OFFSET(SHOP配置!$J$1,MATCH(SHOP商品!B207&amp;SHOP商品!C207,SHOP配置!$B$2:$B$395&amp;SHOP配置!$K$2:$K$395,0),)</f>
        <v>601</v>
      </c>
      <c r="B207" s="24">
        <v>6</v>
      </c>
      <c r="C207" s="24">
        <v>1</v>
      </c>
      <c r="D207" s="24">
        <v>10</v>
      </c>
      <c r="E207" s="18" t="str">
        <f ca="1">C207 &amp; "-" &amp; OFFSET(参数!$B$1,MATCH($B207,参数!A:A,0)-1,) &amp; "-" &amp; D207</f>
        <v>1-1006-10</v>
      </c>
      <c r="F207" s="18"/>
      <c r="G207" s="24" t="s">
        <v>182</v>
      </c>
      <c r="H207" s="24"/>
      <c r="I207" s="24"/>
      <c r="J207" s="24"/>
      <c r="K207" s="24"/>
      <c r="L207" s="24" t="s">
        <v>173</v>
      </c>
      <c r="M207" s="24"/>
      <c r="N207" s="24"/>
      <c r="O207" s="24"/>
      <c r="P207" s="24"/>
      <c r="Q207" s="6"/>
      <c r="R207" s="16">
        <f t="shared" si="41"/>
        <v>1</v>
      </c>
      <c r="S207" s="18">
        <v>1</v>
      </c>
      <c r="T207" s="18"/>
      <c r="U207" s="18"/>
      <c r="V207" s="18"/>
      <c r="W207" s="18"/>
      <c r="X207" s="7">
        <f t="shared" si="42"/>
        <v>1</v>
      </c>
      <c r="Y207" s="7">
        <f>SUM(X$3:X207)</f>
        <v>306</v>
      </c>
      <c r="Z207" s="19">
        <f t="shared" si="43"/>
        <v>150</v>
      </c>
      <c r="AA207" s="19">
        <f>COUNTIF(Z$3:Z207,Z207)</f>
        <v>2</v>
      </c>
      <c r="AB207" s="7" t="str">
        <f t="shared" ca="1" si="44"/>
        <v>91530=5</v>
      </c>
      <c r="AC207" s="7" t="str">
        <f t="shared" ca="1" si="45"/>
        <v>100000=225</v>
      </c>
      <c r="AD207" s="19">
        <f t="shared" ca="1" si="46"/>
        <v>401142</v>
      </c>
      <c r="AE207" s="19">
        <f t="shared" ca="1" si="47"/>
        <v>401</v>
      </c>
      <c r="AF207" s="7">
        <f t="shared" ca="1" si="48"/>
        <v>14</v>
      </c>
      <c r="AG207" s="7" t="str">
        <f t="shared" ca="1" si="49"/>
        <v>{91530=5}</v>
      </c>
      <c r="AH207" s="7">
        <f t="shared" ca="1" si="39"/>
        <v>4000</v>
      </c>
      <c r="AI207" s="7" t="str">
        <f t="shared" ca="1" si="50"/>
        <v>{100000=225}</v>
      </c>
      <c r="AJ207" s="7">
        <f t="shared" ca="1" si="51"/>
        <v>0</v>
      </c>
      <c r="AK207" s="13" t="str">
        <f t="shared" ca="1" si="40"/>
        <v>1-1004-14-91530=5|100000=225|40%</v>
      </c>
    </row>
    <row r="208" spans="1:37" x14ac:dyDescent="0.15">
      <c r="A208" s="24">
        <f t="array" aca="1" ref="A208" ca="1">OFFSET(SHOP配置!$J$1,MATCH(SHOP商品!B208&amp;SHOP商品!C208,SHOP配置!$B$2:$B$395&amp;SHOP配置!$K$2:$K$395,0),)</f>
        <v>601</v>
      </c>
      <c r="B208" s="24">
        <v>6</v>
      </c>
      <c r="C208" s="24">
        <v>1</v>
      </c>
      <c r="D208" s="24">
        <v>11</v>
      </c>
      <c r="E208" s="18" t="str">
        <f ca="1">C208 &amp; "-" &amp; OFFSET(参数!$B$1,MATCH($B208,参数!A:A,0)-1,) &amp; "-" &amp; D208</f>
        <v>1-1006-11</v>
      </c>
      <c r="F208" s="18"/>
      <c r="G208" s="24" t="s">
        <v>183</v>
      </c>
      <c r="H208" s="24"/>
      <c r="I208" s="24"/>
      <c r="J208" s="24"/>
      <c r="K208" s="24"/>
      <c r="L208" s="24" t="s">
        <v>173</v>
      </c>
      <c r="M208" s="24"/>
      <c r="N208" s="24"/>
      <c r="O208" s="24"/>
      <c r="P208" s="24"/>
      <c r="Q208" s="6"/>
      <c r="R208" s="16">
        <f t="shared" si="41"/>
        <v>1</v>
      </c>
      <c r="S208" s="18">
        <v>1</v>
      </c>
      <c r="T208" s="18"/>
      <c r="U208" s="18"/>
      <c r="V208" s="18"/>
      <c r="W208" s="18"/>
      <c r="X208" s="7">
        <f t="shared" si="42"/>
        <v>1</v>
      </c>
      <c r="Y208" s="7">
        <f>SUM(X$3:X208)</f>
        <v>307</v>
      </c>
      <c r="Z208" s="19">
        <f t="shared" si="43"/>
        <v>151</v>
      </c>
      <c r="AA208" s="19">
        <f>COUNTIF(Z$3:Z208,Z208)</f>
        <v>1</v>
      </c>
      <c r="AB208" s="7" t="str">
        <f t="shared" ca="1" si="44"/>
        <v>91440=5</v>
      </c>
      <c r="AC208" s="7" t="str">
        <f t="shared" ca="1" si="45"/>
        <v>100000=200</v>
      </c>
      <c r="AD208" s="19">
        <f t="shared" ca="1" si="46"/>
        <v>401151</v>
      </c>
      <c r="AE208" s="19">
        <f t="shared" ca="1" si="47"/>
        <v>401</v>
      </c>
      <c r="AF208" s="7">
        <f t="shared" ca="1" si="48"/>
        <v>15</v>
      </c>
      <c r="AG208" s="7" t="str">
        <f t="shared" ca="1" si="49"/>
        <v>{91440=5}</v>
      </c>
      <c r="AH208" s="7">
        <f t="shared" ca="1" si="39"/>
        <v>6000</v>
      </c>
      <c r="AI208" s="7" t="str">
        <f t="shared" ca="1" si="50"/>
        <v>{100000=200}</v>
      </c>
      <c r="AJ208" s="7">
        <f t="shared" ca="1" si="51"/>
        <v>0</v>
      </c>
      <c r="AK208" s="13" t="str">
        <f t="shared" ca="1" si="40"/>
        <v>1-1004-15-91440=5|100000=200|60%</v>
      </c>
    </row>
    <row r="209" spans="1:37" x14ac:dyDescent="0.15">
      <c r="A209" s="24">
        <f t="array" aca="1" ref="A209" ca="1">OFFSET(SHOP配置!$J$1,MATCH(SHOP商品!B209&amp;SHOP商品!C209,SHOP配置!$B$2:$B$395&amp;SHOP配置!$K$2:$K$395,0),)</f>
        <v>601</v>
      </c>
      <c r="B209" s="24">
        <v>6</v>
      </c>
      <c r="C209" s="24">
        <v>1</v>
      </c>
      <c r="D209" s="24">
        <v>12</v>
      </c>
      <c r="E209" s="18" t="str">
        <f ca="1">C209 &amp; "-" &amp; OFFSET(参数!$B$1,MATCH($B209,参数!A:A,0)-1,) &amp; "-" &amp; D209</f>
        <v>1-1006-12</v>
      </c>
      <c r="F209" s="18"/>
      <c r="G209" s="24" t="s">
        <v>184</v>
      </c>
      <c r="H209" s="24"/>
      <c r="I209" s="24"/>
      <c r="J209" s="24"/>
      <c r="K209" s="24"/>
      <c r="L209" s="24" t="s">
        <v>173</v>
      </c>
      <c r="M209" s="24"/>
      <c r="N209" s="24"/>
      <c r="O209" s="24"/>
      <c r="P209" s="24"/>
      <c r="Q209" s="6"/>
      <c r="R209" s="16">
        <f t="shared" si="41"/>
        <v>1</v>
      </c>
      <c r="S209" s="18">
        <v>1</v>
      </c>
      <c r="T209" s="18"/>
      <c r="U209" s="18"/>
      <c r="V209" s="18"/>
      <c r="W209" s="18"/>
      <c r="X209" s="7">
        <f t="shared" si="42"/>
        <v>1</v>
      </c>
      <c r="Y209" s="7">
        <f>SUM(X$3:X209)</f>
        <v>308</v>
      </c>
      <c r="Z209" s="19">
        <f t="shared" si="43"/>
        <v>151</v>
      </c>
      <c r="AA209" s="19">
        <f>COUNTIF(Z$3:Z209,Z209)</f>
        <v>2</v>
      </c>
      <c r="AB209" s="7" t="str">
        <f t="shared" ca="1" si="44"/>
        <v>91540=5</v>
      </c>
      <c r="AC209" s="7" t="str">
        <f t="shared" ca="1" si="45"/>
        <v>100000=225</v>
      </c>
      <c r="AD209" s="19">
        <f t="shared" ca="1" si="46"/>
        <v>401152</v>
      </c>
      <c r="AE209" s="19">
        <f t="shared" ca="1" si="47"/>
        <v>401</v>
      </c>
      <c r="AF209" s="7">
        <f t="shared" ca="1" si="48"/>
        <v>15</v>
      </c>
      <c r="AG209" s="7" t="str">
        <f t="shared" ca="1" si="49"/>
        <v>{91540=5}</v>
      </c>
      <c r="AH209" s="7">
        <f t="shared" ca="1" si="39"/>
        <v>4000</v>
      </c>
      <c r="AI209" s="7" t="str">
        <f t="shared" ca="1" si="50"/>
        <v>{100000=225}</v>
      </c>
      <c r="AJ209" s="7">
        <f t="shared" ca="1" si="51"/>
        <v>0</v>
      </c>
      <c r="AK209" s="13" t="str">
        <f t="shared" ca="1" si="40"/>
        <v>1-1004-15-91540=5|100000=225|40%</v>
      </c>
    </row>
    <row r="210" spans="1:37" x14ac:dyDescent="0.15">
      <c r="A210" s="24">
        <f t="array" aca="1" ref="A210" ca="1">OFFSET(SHOP配置!$J$1,MATCH(SHOP商品!B210&amp;SHOP商品!C210,SHOP配置!$B$2:$B$395&amp;SHOP配置!$K$2:$K$395,0),)</f>
        <v>601</v>
      </c>
      <c r="B210" s="24">
        <v>6</v>
      </c>
      <c r="C210" s="24">
        <v>1</v>
      </c>
      <c r="D210" s="24">
        <v>13</v>
      </c>
      <c r="E210" s="18" t="str">
        <f ca="1">C210 &amp; "-" &amp; OFFSET(参数!$B$1,MATCH($B210,参数!A:A,0)-1,) &amp; "-" &amp; D210</f>
        <v>1-1006-13</v>
      </c>
      <c r="F210" s="18"/>
      <c r="G210" s="24" t="s">
        <v>185</v>
      </c>
      <c r="H210" s="24"/>
      <c r="I210" s="24"/>
      <c r="J210" s="24"/>
      <c r="K210" s="24"/>
      <c r="L210" s="24" t="s">
        <v>173</v>
      </c>
      <c r="M210" s="24"/>
      <c r="N210" s="24"/>
      <c r="O210" s="24"/>
      <c r="P210" s="24"/>
      <c r="Q210" s="6"/>
      <c r="R210" s="16">
        <f t="shared" si="41"/>
        <v>1</v>
      </c>
      <c r="S210" s="18">
        <v>1</v>
      </c>
      <c r="T210" s="18"/>
      <c r="U210" s="18"/>
      <c r="V210" s="18"/>
      <c r="W210" s="18"/>
      <c r="X210" s="7">
        <f t="shared" si="42"/>
        <v>1</v>
      </c>
      <c r="Y210" s="7">
        <f>SUM(X$3:X210)</f>
        <v>309</v>
      </c>
      <c r="Z210" s="19">
        <f t="shared" si="43"/>
        <v>152</v>
      </c>
      <c r="AA210" s="19">
        <f>COUNTIF(Z$3:Z210,Z210)</f>
        <v>1</v>
      </c>
      <c r="AB210" s="7" t="str">
        <f t="shared" ca="1" si="44"/>
        <v>71150=1</v>
      </c>
      <c r="AC210" s="7" t="str">
        <f t="shared" ca="1" si="45"/>
        <v>100000=500</v>
      </c>
      <c r="AD210" s="19">
        <f t="shared" ca="1" si="46"/>
        <v>402011</v>
      </c>
      <c r="AE210" s="19">
        <f t="shared" ca="1" si="47"/>
        <v>402</v>
      </c>
      <c r="AF210" s="7">
        <f t="shared" ca="1" si="48"/>
        <v>1</v>
      </c>
      <c r="AG210" s="7" t="str">
        <f t="shared" ca="1" si="49"/>
        <v>{71150=1}</v>
      </c>
      <c r="AH210" s="7">
        <f t="shared" ca="1" si="39"/>
        <v>10000</v>
      </c>
      <c r="AI210" s="7" t="str">
        <f t="shared" ca="1" si="50"/>
        <v>{100000=500}</v>
      </c>
      <c r="AJ210" s="7">
        <f t="shared" ca="1" si="51"/>
        <v>0</v>
      </c>
      <c r="AK210" s="13" t="str">
        <f t="shared" ca="1" si="40"/>
        <v>2-1004-1-71150=1|100000=500|100%</v>
      </c>
    </row>
    <row r="211" spans="1:37" x14ac:dyDescent="0.15">
      <c r="A211" s="24">
        <f t="array" aca="1" ref="A211" ca="1">OFFSET(SHOP配置!$J$1,MATCH(SHOP商品!B211&amp;SHOP商品!C211,SHOP配置!$B$2:$B$395&amp;SHOP配置!$K$2:$K$395,0),)</f>
        <v>601</v>
      </c>
      <c r="B211" s="24">
        <v>6</v>
      </c>
      <c r="C211" s="24">
        <v>1</v>
      </c>
      <c r="D211" s="24">
        <v>14</v>
      </c>
      <c r="E211" s="18" t="str">
        <f ca="1">C211 &amp; "-" &amp; OFFSET(参数!$B$1,MATCH($B211,参数!A:A,0)-1,) &amp; "-" &amp; D211</f>
        <v>1-1006-14</v>
      </c>
      <c r="F211" s="18"/>
      <c r="G211" s="24" t="s">
        <v>186</v>
      </c>
      <c r="H211" s="24"/>
      <c r="I211" s="24"/>
      <c r="J211" s="24"/>
      <c r="K211" s="24"/>
      <c r="L211" s="24" t="s">
        <v>173</v>
      </c>
      <c r="M211" s="24"/>
      <c r="N211" s="24"/>
      <c r="O211" s="24"/>
      <c r="P211" s="24"/>
      <c r="Q211" s="6"/>
      <c r="R211" s="16">
        <f t="shared" si="41"/>
        <v>1</v>
      </c>
      <c r="S211" s="18">
        <v>1</v>
      </c>
      <c r="T211" s="18"/>
      <c r="U211" s="18"/>
      <c r="V211" s="18"/>
      <c r="W211" s="18"/>
      <c r="X211" s="7">
        <f t="shared" si="42"/>
        <v>1</v>
      </c>
      <c r="Y211" s="7">
        <f>SUM(X$3:X211)</f>
        <v>310</v>
      </c>
      <c r="Z211" s="19">
        <f t="shared" si="43"/>
        <v>153</v>
      </c>
      <c r="AA211" s="19">
        <f>COUNTIF(Z$3:Z211,Z211)</f>
        <v>1</v>
      </c>
      <c r="AB211" s="7" t="str">
        <f t="shared" ca="1" si="44"/>
        <v>82110=5</v>
      </c>
      <c r="AC211" s="7" t="str">
        <f t="shared" ca="1" si="45"/>
        <v>100000=400</v>
      </c>
      <c r="AD211" s="19">
        <f t="shared" ca="1" si="46"/>
        <v>402021</v>
      </c>
      <c r="AE211" s="19">
        <f t="shared" ca="1" si="47"/>
        <v>402</v>
      </c>
      <c r="AF211" s="7">
        <f t="shared" ca="1" si="48"/>
        <v>2</v>
      </c>
      <c r="AG211" s="7" t="str">
        <f t="shared" ca="1" si="49"/>
        <v>{82110=5}</v>
      </c>
      <c r="AH211" s="7">
        <f t="shared" ca="1" si="39"/>
        <v>10000</v>
      </c>
      <c r="AI211" s="7" t="str">
        <f t="shared" ca="1" si="50"/>
        <v>{100000=400}</v>
      </c>
      <c r="AJ211" s="7">
        <f t="shared" ca="1" si="51"/>
        <v>0</v>
      </c>
      <c r="AK211" s="13" t="str">
        <f t="shared" ca="1" si="40"/>
        <v>2-1004-2-82110=5|100000=400|100%</v>
      </c>
    </row>
    <row r="212" spans="1:37" x14ac:dyDescent="0.15">
      <c r="A212" s="24">
        <f t="array" aca="1" ref="A212" ca="1">OFFSET(SHOP配置!$J$1,MATCH(SHOP商品!B212&amp;SHOP商品!C212,SHOP配置!$B$2:$B$395&amp;SHOP配置!$K$2:$K$395,0),)</f>
        <v>601</v>
      </c>
      <c r="B212" s="24">
        <v>6</v>
      </c>
      <c r="C212" s="24">
        <v>1</v>
      </c>
      <c r="D212" s="24">
        <v>15</v>
      </c>
      <c r="E212" s="18" t="str">
        <f ca="1">C212 &amp; "-" &amp; OFFSET(参数!$B$1,MATCH($B212,参数!A:A,0)-1,) &amp; "-" &amp; D212</f>
        <v>1-1006-15</v>
      </c>
      <c r="F212" s="18"/>
      <c r="G212" s="24" t="s">
        <v>187</v>
      </c>
      <c r="H212" s="24"/>
      <c r="I212" s="24"/>
      <c r="J212" s="24"/>
      <c r="K212" s="24"/>
      <c r="L212" s="24" t="s">
        <v>173</v>
      </c>
      <c r="M212" s="24"/>
      <c r="N212" s="24"/>
      <c r="O212" s="24"/>
      <c r="P212" s="24"/>
      <c r="Q212" s="6"/>
      <c r="R212" s="16">
        <f t="shared" si="41"/>
        <v>1</v>
      </c>
      <c r="S212" s="18">
        <v>1</v>
      </c>
      <c r="T212" s="18"/>
      <c r="U212" s="18"/>
      <c r="V212" s="18"/>
      <c r="W212" s="18"/>
      <c r="X212" s="7">
        <f t="shared" si="42"/>
        <v>1</v>
      </c>
      <c r="Y212" s="7">
        <f>SUM(X$3:X212)</f>
        <v>311</v>
      </c>
      <c r="Z212" s="19">
        <f t="shared" si="43"/>
        <v>154</v>
      </c>
      <c r="AA212" s="19">
        <f>COUNTIF(Z$3:Z212,Z212)</f>
        <v>1</v>
      </c>
      <c r="AB212" s="7" t="str">
        <f t="shared" ca="1" si="44"/>
        <v>92320=5</v>
      </c>
      <c r="AC212" s="7" t="str">
        <f t="shared" ca="1" si="45"/>
        <v>100000=700</v>
      </c>
      <c r="AD212" s="19">
        <f t="shared" ca="1" si="46"/>
        <v>402031</v>
      </c>
      <c r="AE212" s="19">
        <f t="shared" ca="1" si="47"/>
        <v>402</v>
      </c>
      <c r="AF212" s="7">
        <f t="shared" ca="1" si="48"/>
        <v>3</v>
      </c>
      <c r="AG212" s="7" t="str">
        <f t="shared" ca="1" si="49"/>
        <v>{92320=5}</v>
      </c>
      <c r="AH212" s="7">
        <f t="shared" ca="1" si="39"/>
        <v>6000</v>
      </c>
      <c r="AI212" s="7" t="str">
        <f t="shared" ca="1" si="50"/>
        <v>{100000=700}</v>
      </c>
      <c r="AJ212" s="7">
        <f t="shared" ca="1" si="51"/>
        <v>0</v>
      </c>
      <c r="AK212" s="13" t="str">
        <f t="shared" ca="1" si="40"/>
        <v>2-1004-3-92320=5|100000=700|60%</v>
      </c>
    </row>
    <row r="213" spans="1:37" x14ac:dyDescent="0.15">
      <c r="A213" s="24">
        <f t="array" aca="1" ref="A213" ca="1">OFFSET(SHOP配置!$J$1,MATCH(SHOP商品!B213&amp;SHOP商品!C213,SHOP配置!$B$2:$B$395&amp;SHOP配置!$K$2:$K$395,0),)</f>
        <v>601</v>
      </c>
      <c r="B213" s="24">
        <v>6</v>
      </c>
      <c r="C213" s="24">
        <v>1</v>
      </c>
      <c r="D213" s="24">
        <v>16</v>
      </c>
      <c r="E213" s="18" t="str">
        <f ca="1">C213 &amp; "-" &amp; OFFSET(参数!$B$1,MATCH($B213,参数!A:A,0)-1,) &amp; "-" &amp; D213</f>
        <v>1-1006-16</v>
      </c>
      <c r="F213" s="18"/>
      <c r="G213" s="24" t="s">
        <v>188</v>
      </c>
      <c r="H213" s="24"/>
      <c r="I213" s="24"/>
      <c r="J213" s="24"/>
      <c r="K213" s="24"/>
      <c r="L213" s="24" t="s">
        <v>173</v>
      </c>
      <c r="M213" s="24"/>
      <c r="N213" s="24"/>
      <c r="O213" s="24"/>
      <c r="P213" s="24"/>
      <c r="Q213" s="6"/>
      <c r="R213" s="16">
        <f t="shared" si="41"/>
        <v>1</v>
      </c>
      <c r="S213" s="18">
        <v>1</v>
      </c>
      <c r="T213" s="18"/>
      <c r="U213" s="18"/>
      <c r="V213" s="18"/>
      <c r="W213" s="18"/>
      <c r="X213" s="7">
        <f t="shared" si="42"/>
        <v>1</v>
      </c>
      <c r="Y213" s="7">
        <f>SUM(X$3:X213)</f>
        <v>312</v>
      </c>
      <c r="Z213" s="19">
        <f t="shared" si="43"/>
        <v>154</v>
      </c>
      <c r="AA213" s="19">
        <f>COUNTIF(Z$3:Z213,Z213)</f>
        <v>2</v>
      </c>
      <c r="AB213" s="7" t="str">
        <f t="shared" ca="1" si="44"/>
        <v>92420=5</v>
      </c>
      <c r="AC213" s="7" t="str">
        <f t="shared" ca="1" si="45"/>
        <v>100000=800</v>
      </c>
      <c r="AD213" s="19">
        <f t="shared" ca="1" si="46"/>
        <v>402032</v>
      </c>
      <c r="AE213" s="19">
        <f t="shared" ca="1" si="47"/>
        <v>402</v>
      </c>
      <c r="AF213" s="7">
        <f t="shared" ca="1" si="48"/>
        <v>3</v>
      </c>
      <c r="AG213" s="7" t="str">
        <f t="shared" ca="1" si="49"/>
        <v>{92420=5}</v>
      </c>
      <c r="AH213" s="7">
        <f t="shared" ca="1" si="39"/>
        <v>4000</v>
      </c>
      <c r="AI213" s="7" t="str">
        <f t="shared" ca="1" si="50"/>
        <v>{100000=800}</v>
      </c>
      <c r="AJ213" s="7">
        <f t="shared" ca="1" si="51"/>
        <v>0</v>
      </c>
      <c r="AK213" s="13" t="str">
        <f t="shared" ca="1" si="40"/>
        <v>2-1004-3-92420=5|100000=800|40%</v>
      </c>
    </row>
    <row r="214" spans="1:37" x14ac:dyDescent="0.15">
      <c r="A214" s="24">
        <f t="array" aca="1" ref="A214" ca="1">OFFSET(SHOP配置!$J$1,MATCH(SHOP商品!B214&amp;SHOP商品!C214,SHOP配置!$B$2:$B$395&amp;SHOP配置!$K$2:$K$395,0),)</f>
        <v>601</v>
      </c>
      <c r="B214" s="24">
        <v>6</v>
      </c>
      <c r="C214" s="24">
        <v>1</v>
      </c>
      <c r="D214" s="24">
        <v>17</v>
      </c>
      <c r="E214" s="18" t="str">
        <f ca="1">C214 &amp; "-" &amp; OFFSET(参数!$B$1,MATCH($B214,参数!A:A,0)-1,) &amp; "-" &amp; D214</f>
        <v>1-1006-17</v>
      </c>
      <c r="F214" s="18"/>
      <c r="G214" s="24" t="s">
        <v>171</v>
      </c>
      <c r="H214" s="24"/>
      <c r="I214" s="24"/>
      <c r="J214" s="24"/>
      <c r="K214" s="24"/>
      <c r="L214" s="24" t="s">
        <v>189</v>
      </c>
      <c r="M214" s="24"/>
      <c r="N214" s="24"/>
      <c r="O214" s="24"/>
      <c r="P214" s="24"/>
      <c r="Q214" s="6"/>
      <c r="R214" s="16">
        <f t="shared" si="41"/>
        <v>1</v>
      </c>
      <c r="S214" s="18">
        <v>1</v>
      </c>
      <c r="T214" s="18"/>
      <c r="U214" s="18"/>
      <c r="V214" s="18"/>
      <c r="W214" s="18"/>
      <c r="X214" s="7">
        <f t="shared" si="42"/>
        <v>1</v>
      </c>
      <c r="Y214" s="7">
        <f>SUM(X$3:X214)</f>
        <v>313</v>
      </c>
      <c r="Z214" s="19">
        <f t="shared" si="43"/>
        <v>155</v>
      </c>
      <c r="AA214" s="19">
        <f>COUNTIF(Z$3:Z214,Z214)</f>
        <v>1</v>
      </c>
      <c r="AB214" s="7" t="str">
        <f t="shared" ca="1" si="44"/>
        <v>92330=5</v>
      </c>
      <c r="AC214" s="7" t="str">
        <f t="shared" ca="1" si="45"/>
        <v>100000=700</v>
      </c>
      <c r="AD214" s="19">
        <f t="shared" ca="1" si="46"/>
        <v>402041</v>
      </c>
      <c r="AE214" s="19">
        <f t="shared" ca="1" si="47"/>
        <v>402</v>
      </c>
      <c r="AF214" s="7">
        <f t="shared" ca="1" si="48"/>
        <v>4</v>
      </c>
      <c r="AG214" s="7" t="str">
        <f t="shared" ca="1" si="49"/>
        <v>{92330=5}</v>
      </c>
      <c r="AH214" s="7">
        <f t="shared" ca="1" si="39"/>
        <v>6000</v>
      </c>
      <c r="AI214" s="7" t="str">
        <f t="shared" ca="1" si="50"/>
        <v>{100000=700}</v>
      </c>
      <c r="AJ214" s="7">
        <f t="shared" ca="1" si="51"/>
        <v>0</v>
      </c>
      <c r="AK214" s="13" t="str">
        <f t="shared" ca="1" si="40"/>
        <v>2-1004-4-92330=5|100000=700|60%</v>
      </c>
    </row>
    <row r="215" spans="1:37" x14ac:dyDescent="0.15">
      <c r="A215" s="24">
        <f t="array" aca="1" ref="A215" ca="1">OFFSET(SHOP配置!$J$1,MATCH(SHOP商品!B215&amp;SHOP商品!C215,SHOP配置!$B$2:$B$395&amp;SHOP配置!$K$2:$K$395,0),)</f>
        <v>601</v>
      </c>
      <c r="B215" s="24">
        <v>6</v>
      </c>
      <c r="C215" s="24">
        <v>1</v>
      </c>
      <c r="D215" s="24">
        <v>18</v>
      </c>
      <c r="E215" s="18" t="str">
        <f ca="1">C215 &amp; "-" &amp; OFFSET(参数!$B$1,MATCH($B215,参数!A:A,0)-1,) &amp; "-" &amp; D215</f>
        <v>1-1006-18</v>
      </c>
      <c r="F215" s="18"/>
      <c r="G215" s="24" t="s">
        <v>190</v>
      </c>
      <c r="H215" s="24"/>
      <c r="I215" s="24"/>
      <c r="J215" s="24"/>
      <c r="K215" s="24"/>
      <c r="L215" s="24" t="s">
        <v>189</v>
      </c>
      <c r="M215" s="24"/>
      <c r="N215" s="24"/>
      <c r="O215" s="24"/>
      <c r="P215" s="24"/>
      <c r="Q215" s="6"/>
      <c r="R215" s="16">
        <f t="shared" si="41"/>
        <v>1</v>
      </c>
      <c r="S215" s="18">
        <v>1</v>
      </c>
      <c r="T215" s="18"/>
      <c r="U215" s="18"/>
      <c r="V215" s="18"/>
      <c r="W215" s="18"/>
      <c r="X215" s="7">
        <f t="shared" si="42"/>
        <v>1</v>
      </c>
      <c r="Y215" s="7">
        <f>SUM(X$3:X215)</f>
        <v>314</v>
      </c>
      <c r="Z215" s="19">
        <f t="shared" si="43"/>
        <v>155</v>
      </c>
      <c r="AA215" s="19">
        <f>COUNTIF(Z$3:Z215,Z215)</f>
        <v>2</v>
      </c>
      <c r="AB215" s="7" t="str">
        <f t="shared" ca="1" si="44"/>
        <v>92430=5</v>
      </c>
      <c r="AC215" s="7" t="str">
        <f t="shared" ca="1" si="45"/>
        <v>100000=800</v>
      </c>
      <c r="AD215" s="19">
        <f t="shared" ca="1" si="46"/>
        <v>402042</v>
      </c>
      <c r="AE215" s="19">
        <f t="shared" ca="1" si="47"/>
        <v>402</v>
      </c>
      <c r="AF215" s="7">
        <f t="shared" ca="1" si="48"/>
        <v>4</v>
      </c>
      <c r="AG215" s="7" t="str">
        <f t="shared" ca="1" si="49"/>
        <v>{92430=5}</v>
      </c>
      <c r="AH215" s="7">
        <f t="shared" ca="1" si="39"/>
        <v>4000</v>
      </c>
      <c r="AI215" s="7" t="str">
        <f t="shared" ca="1" si="50"/>
        <v>{100000=800}</v>
      </c>
      <c r="AJ215" s="7">
        <f t="shared" ca="1" si="51"/>
        <v>0</v>
      </c>
      <c r="AK215" s="13" t="str">
        <f t="shared" ca="1" si="40"/>
        <v>2-1004-4-92430=5|100000=800|40%</v>
      </c>
    </row>
    <row r="216" spans="1:37" x14ac:dyDescent="0.15">
      <c r="A216" s="24">
        <f t="array" aca="1" ref="A216" ca="1">OFFSET(SHOP配置!$J$1,MATCH(SHOP商品!B216&amp;SHOP商品!C216,SHOP配置!$B$2:$B$395&amp;SHOP配置!$K$2:$K$395,0),)</f>
        <v>601</v>
      </c>
      <c r="B216" s="24">
        <v>6</v>
      </c>
      <c r="C216" s="24">
        <v>1</v>
      </c>
      <c r="D216" s="24">
        <v>19</v>
      </c>
      <c r="E216" s="18" t="str">
        <f ca="1">C216 &amp; "-" &amp; OFFSET(参数!$B$1,MATCH($B216,参数!A:A,0)-1,) &amp; "-" &amp; D216</f>
        <v>1-1006-19</v>
      </c>
      <c r="F216" s="18"/>
      <c r="G216" s="24" t="s">
        <v>191</v>
      </c>
      <c r="H216" s="24"/>
      <c r="I216" s="24"/>
      <c r="J216" s="24"/>
      <c r="K216" s="24"/>
      <c r="L216" s="24" t="s">
        <v>189</v>
      </c>
      <c r="M216" s="24"/>
      <c r="N216" s="24"/>
      <c r="O216" s="24"/>
      <c r="P216" s="24"/>
      <c r="Q216" s="6"/>
      <c r="R216" s="16">
        <f t="shared" si="41"/>
        <v>1</v>
      </c>
      <c r="S216" s="18">
        <v>1</v>
      </c>
      <c r="T216" s="18"/>
      <c r="U216" s="18"/>
      <c r="V216" s="18"/>
      <c r="W216" s="18"/>
      <c r="X216" s="7">
        <f t="shared" si="42"/>
        <v>1</v>
      </c>
      <c r="Y216" s="7">
        <f>SUM(X$3:X216)</f>
        <v>315</v>
      </c>
      <c r="Z216" s="19">
        <f t="shared" si="43"/>
        <v>156</v>
      </c>
      <c r="AA216" s="19">
        <f>COUNTIF(Z$3:Z216,Z216)</f>
        <v>1</v>
      </c>
      <c r="AB216" s="7" t="str">
        <f t="shared" ca="1" si="44"/>
        <v>92340=5</v>
      </c>
      <c r="AC216" s="7" t="str">
        <f t="shared" ca="1" si="45"/>
        <v>100000=700</v>
      </c>
      <c r="AD216" s="19">
        <f t="shared" ca="1" si="46"/>
        <v>402051</v>
      </c>
      <c r="AE216" s="19">
        <f t="shared" ca="1" si="47"/>
        <v>402</v>
      </c>
      <c r="AF216" s="7">
        <f t="shared" ca="1" si="48"/>
        <v>5</v>
      </c>
      <c r="AG216" s="7" t="str">
        <f t="shared" ca="1" si="49"/>
        <v>{92340=5}</v>
      </c>
      <c r="AH216" s="7">
        <f t="shared" ca="1" si="39"/>
        <v>6000</v>
      </c>
      <c r="AI216" s="7" t="str">
        <f t="shared" ca="1" si="50"/>
        <v>{100000=700}</v>
      </c>
      <c r="AJ216" s="7">
        <f t="shared" ca="1" si="51"/>
        <v>0</v>
      </c>
      <c r="AK216" s="13" t="str">
        <f t="shared" ca="1" si="40"/>
        <v>2-1004-5-92340=5|100000=700|60%</v>
      </c>
    </row>
    <row r="217" spans="1:37" x14ac:dyDescent="0.15">
      <c r="A217" s="24">
        <f t="array" aca="1" ref="A217" ca="1">OFFSET(SHOP配置!$J$1,MATCH(SHOP商品!B217&amp;SHOP商品!C217,SHOP配置!$B$2:$B$395&amp;SHOP配置!$K$2:$K$395,0),)</f>
        <v>601</v>
      </c>
      <c r="B217" s="24">
        <v>6</v>
      </c>
      <c r="C217" s="24">
        <v>1</v>
      </c>
      <c r="D217" s="24">
        <v>20</v>
      </c>
      <c r="E217" s="18" t="str">
        <f ca="1">C217 &amp; "-" &amp; OFFSET(参数!$B$1,MATCH($B217,参数!A:A,0)-1,) &amp; "-" &amp; D217</f>
        <v>1-1006-20</v>
      </c>
      <c r="F217" s="18"/>
      <c r="G217" s="24" t="s">
        <v>192</v>
      </c>
      <c r="H217" s="24"/>
      <c r="I217" s="24"/>
      <c r="J217" s="24"/>
      <c r="K217" s="24"/>
      <c r="L217" s="24" t="s">
        <v>189</v>
      </c>
      <c r="M217" s="24"/>
      <c r="N217" s="24"/>
      <c r="O217" s="24"/>
      <c r="P217" s="24"/>
      <c r="Q217" s="6"/>
      <c r="R217" s="16">
        <f t="shared" si="41"/>
        <v>1</v>
      </c>
      <c r="S217" s="18">
        <v>1</v>
      </c>
      <c r="T217" s="18"/>
      <c r="U217" s="18"/>
      <c r="V217" s="18"/>
      <c r="W217" s="18"/>
      <c r="X217" s="7">
        <f t="shared" si="42"/>
        <v>1</v>
      </c>
      <c r="Y217" s="7">
        <f>SUM(X$3:X217)</f>
        <v>316</v>
      </c>
      <c r="Z217" s="19">
        <f t="shared" si="43"/>
        <v>156</v>
      </c>
      <c r="AA217" s="19">
        <f>COUNTIF(Z$3:Z217,Z217)</f>
        <v>2</v>
      </c>
      <c r="AB217" s="7" t="str">
        <f t="shared" ca="1" si="44"/>
        <v>92440=5</v>
      </c>
      <c r="AC217" s="7" t="str">
        <f t="shared" ca="1" si="45"/>
        <v>100000=800</v>
      </c>
      <c r="AD217" s="19">
        <f t="shared" ca="1" si="46"/>
        <v>402052</v>
      </c>
      <c r="AE217" s="19">
        <f t="shared" ca="1" si="47"/>
        <v>402</v>
      </c>
      <c r="AF217" s="7">
        <f t="shared" ca="1" si="48"/>
        <v>5</v>
      </c>
      <c r="AG217" s="7" t="str">
        <f t="shared" ca="1" si="49"/>
        <v>{92440=5}</v>
      </c>
      <c r="AH217" s="7">
        <f t="shared" ca="1" si="39"/>
        <v>4000</v>
      </c>
      <c r="AI217" s="7" t="str">
        <f t="shared" ca="1" si="50"/>
        <v>{100000=800}</v>
      </c>
      <c r="AJ217" s="7">
        <f t="shared" ca="1" si="51"/>
        <v>0</v>
      </c>
      <c r="AK217" s="13" t="str">
        <f t="shared" ca="1" si="40"/>
        <v>2-1004-5-92440=5|100000=800|40%</v>
      </c>
    </row>
    <row r="218" spans="1:37" x14ac:dyDescent="0.15">
      <c r="A218" s="24">
        <f t="array" aca="1" ref="A218" ca="1">OFFSET(SHOP配置!$J$1,MATCH(SHOP商品!B218&amp;SHOP商品!C218,SHOP配置!$B$2:$B$395&amp;SHOP配置!$K$2:$K$395,0),)</f>
        <v>601</v>
      </c>
      <c r="B218" s="24">
        <v>6</v>
      </c>
      <c r="C218" s="24">
        <v>1</v>
      </c>
      <c r="D218" s="24">
        <v>21</v>
      </c>
      <c r="E218" s="18" t="str">
        <f ca="1">C218 &amp; "-" &amp; OFFSET(参数!$B$1,MATCH($B218,参数!A:A,0)-1,) &amp; "-" &amp; D218</f>
        <v>1-1006-21</v>
      </c>
      <c r="F218" s="18"/>
      <c r="G218" s="24" t="s">
        <v>193</v>
      </c>
      <c r="H218" s="24"/>
      <c r="I218" s="24"/>
      <c r="J218" s="24"/>
      <c r="K218" s="24"/>
      <c r="L218" s="24" t="s">
        <v>189</v>
      </c>
      <c r="M218" s="24"/>
      <c r="N218" s="24"/>
      <c r="O218" s="24"/>
      <c r="P218" s="24"/>
      <c r="Q218" s="6"/>
      <c r="R218" s="16">
        <f t="shared" si="41"/>
        <v>1</v>
      </c>
      <c r="S218" s="18">
        <v>1</v>
      </c>
      <c r="T218" s="18"/>
      <c r="U218" s="18"/>
      <c r="V218" s="18"/>
      <c r="W218" s="18"/>
      <c r="X218" s="7">
        <f t="shared" si="42"/>
        <v>1</v>
      </c>
      <c r="Y218" s="7">
        <f>SUM(X$3:X218)</f>
        <v>317</v>
      </c>
      <c r="Z218" s="19">
        <f t="shared" si="43"/>
        <v>157</v>
      </c>
      <c r="AA218" s="19">
        <f>COUNTIF(Z$3:Z218,Z218)</f>
        <v>1</v>
      </c>
      <c r="AB218" s="7" t="str">
        <f t="shared" ca="1" si="44"/>
        <v>92520=5</v>
      </c>
      <c r="AC218" s="7" t="str">
        <f t="shared" ca="1" si="45"/>
        <v>100000=900</v>
      </c>
      <c r="AD218" s="19">
        <f t="shared" ca="1" si="46"/>
        <v>402061</v>
      </c>
      <c r="AE218" s="19">
        <f t="shared" ca="1" si="47"/>
        <v>402</v>
      </c>
      <c r="AF218" s="7">
        <f t="shared" ca="1" si="48"/>
        <v>6</v>
      </c>
      <c r="AG218" s="7" t="str">
        <f t="shared" ca="1" si="49"/>
        <v>{92520=5}</v>
      </c>
      <c r="AH218" s="7">
        <f t="shared" ca="1" si="39"/>
        <v>6000</v>
      </c>
      <c r="AI218" s="7" t="str">
        <f t="shared" ca="1" si="50"/>
        <v>{100000=900}</v>
      </c>
      <c r="AJ218" s="7">
        <f t="shared" ca="1" si="51"/>
        <v>0</v>
      </c>
      <c r="AK218" s="13" t="str">
        <f t="shared" ca="1" si="40"/>
        <v>2-1004-6-92520=5|100000=900|60%</v>
      </c>
    </row>
    <row r="219" spans="1:37" x14ac:dyDescent="0.15">
      <c r="A219" s="24">
        <f t="array" aca="1" ref="A219" ca="1">OFFSET(SHOP配置!$J$1,MATCH(SHOP商品!B219&amp;SHOP商品!C219,SHOP配置!$B$2:$B$395&amp;SHOP配置!$K$2:$K$395,0),)</f>
        <v>601</v>
      </c>
      <c r="B219" s="24">
        <v>6</v>
      </c>
      <c r="C219" s="24">
        <v>1</v>
      </c>
      <c r="D219" s="24">
        <v>22</v>
      </c>
      <c r="E219" s="18" t="str">
        <f ca="1">C219 &amp; "-" &amp; OFFSET(参数!$B$1,MATCH($B219,参数!A:A,0)-1,) &amp; "-" &amp; D219</f>
        <v>1-1006-22</v>
      </c>
      <c r="F219" s="18"/>
      <c r="G219" s="24" t="s">
        <v>194</v>
      </c>
      <c r="H219" s="24"/>
      <c r="I219" s="24"/>
      <c r="J219" s="24"/>
      <c r="K219" s="24"/>
      <c r="L219" s="24" t="s">
        <v>189</v>
      </c>
      <c r="M219" s="24"/>
      <c r="N219" s="24"/>
      <c r="O219" s="24"/>
      <c r="P219" s="24"/>
      <c r="Q219" s="6"/>
      <c r="R219" s="16">
        <f t="shared" si="41"/>
        <v>1</v>
      </c>
      <c r="S219" s="18">
        <v>1</v>
      </c>
      <c r="T219" s="18"/>
      <c r="U219" s="18"/>
      <c r="V219" s="18"/>
      <c r="W219" s="18"/>
      <c r="X219" s="7">
        <f t="shared" si="42"/>
        <v>1</v>
      </c>
      <c r="Y219" s="7">
        <f>SUM(X$3:X219)</f>
        <v>318</v>
      </c>
      <c r="Z219" s="19">
        <f t="shared" si="43"/>
        <v>157</v>
      </c>
      <c r="AA219" s="19">
        <f>COUNTIF(Z$3:Z219,Z219)</f>
        <v>2</v>
      </c>
      <c r="AB219" s="7" t="str">
        <f t="shared" ca="1" si="44"/>
        <v>92620=5</v>
      </c>
      <c r="AC219" s="7" t="str">
        <f t="shared" ca="1" si="45"/>
        <v>100000=1000</v>
      </c>
      <c r="AD219" s="19">
        <f t="shared" ca="1" si="46"/>
        <v>402062</v>
      </c>
      <c r="AE219" s="19">
        <f t="shared" ca="1" si="47"/>
        <v>402</v>
      </c>
      <c r="AF219" s="7">
        <f t="shared" ca="1" si="48"/>
        <v>6</v>
      </c>
      <c r="AG219" s="7" t="str">
        <f t="shared" ca="1" si="49"/>
        <v>{92620=5}</v>
      </c>
      <c r="AH219" s="7">
        <f t="shared" ca="1" si="39"/>
        <v>4000</v>
      </c>
      <c r="AI219" s="7" t="str">
        <f t="shared" ca="1" si="50"/>
        <v>{100000=1000}</v>
      </c>
      <c r="AJ219" s="7">
        <f t="shared" ca="1" si="51"/>
        <v>0</v>
      </c>
      <c r="AK219" s="13" t="str">
        <f t="shared" ca="1" si="40"/>
        <v>2-1004-6-92620=5|100000=1000|40%</v>
      </c>
    </row>
    <row r="220" spans="1:37" x14ac:dyDescent="0.15">
      <c r="A220" s="24">
        <f t="array" aca="1" ref="A220" ca="1">OFFSET(SHOP配置!$J$1,MATCH(SHOP商品!B220&amp;SHOP商品!C220,SHOP配置!$B$2:$B$395&amp;SHOP配置!$K$2:$K$395,0),)</f>
        <v>601</v>
      </c>
      <c r="B220" s="24">
        <v>6</v>
      </c>
      <c r="C220" s="24">
        <v>1</v>
      </c>
      <c r="D220" s="24">
        <v>23</v>
      </c>
      <c r="E220" s="18" t="str">
        <f ca="1">C220 &amp; "-" &amp; OFFSET(参数!$B$1,MATCH($B220,参数!A:A,0)-1,) &amp; "-" &amp; D220</f>
        <v>1-1006-23</v>
      </c>
      <c r="F220" s="18"/>
      <c r="G220" s="24" t="s">
        <v>195</v>
      </c>
      <c r="H220" s="24"/>
      <c r="I220" s="24"/>
      <c r="J220" s="24"/>
      <c r="K220" s="24"/>
      <c r="L220" s="24" t="s">
        <v>189</v>
      </c>
      <c r="M220" s="24"/>
      <c r="N220" s="24"/>
      <c r="O220" s="24"/>
      <c r="P220" s="24"/>
      <c r="Q220" s="6"/>
      <c r="R220" s="16">
        <f t="shared" si="41"/>
        <v>1</v>
      </c>
      <c r="S220" s="18">
        <v>1</v>
      </c>
      <c r="T220" s="18"/>
      <c r="U220" s="18"/>
      <c r="V220" s="18"/>
      <c r="W220" s="18"/>
      <c r="X220" s="7">
        <f t="shared" si="42"/>
        <v>1</v>
      </c>
      <c r="Y220" s="7">
        <f>SUM(X$3:X220)</f>
        <v>319</v>
      </c>
      <c r="Z220" s="19">
        <f t="shared" si="43"/>
        <v>158</v>
      </c>
      <c r="AA220" s="19">
        <f>COUNTIF(Z$3:Z220,Z220)</f>
        <v>1</v>
      </c>
      <c r="AB220" s="7" t="str">
        <f t="shared" ca="1" si="44"/>
        <v>92530=5</v>
      </c>
      <c r="AC220" s="7" t="str">
        <f t="shared" ca="1" si="45"/>
        <v>100000=900</v>
      </c>
      <c r="AD220" s="19">
        <f t="shared" ca="1" si="46"/>
        <v>402071</v>
      </c>
      <c r="AE220" s="19">
        <f t="shared" ca="1" si="47"/>
        <v>402</v>
      </c>
      <c r="AF220" s="7">
        <f t="shared" ca="1" si="48"/>
        <v>7</v>
      </c>
      <c r="AG220" s="7" t="str">
        <f t="shared" ca="1" si="49"/>
        <v>{92530=5}</v>
      </c>
      <c r="AH220" s="7">
        <f t="shared" ca="1" si="39"/>
        <v>6000</v>
      </c>
      <c r="AI220" s="7" t="str">
        <f t="shared" ca="1" si="50"/>
        <v>{100000=900}</v>
      </c>
      <c r="AJ220" s="7">
        <f t="shared" ca="1" si="51"/>
        <v>0</v>
      </c>
      <c r="AK220" s="13" t="str">
        <f t="shared" ca="1" si="40"/>
        <v>2-1004-7-92530=5|100000=900|60%</v>
      </c>
    </row>
    <row r="221" spans="1:37" x14ac:dyDescent="0.15">
      <c r="A221" s="24">
        <f t="array" aca="1" ref="A221" ca="1">OFFSET(SHOP配置!$J$1,MATCH(SHOP商品!B221&amp;SHOP商品!C221,SHOP配置!$B$2:$B$395&amp;SHOP配置!$K$2:$K$395,0),)</f>
        <v>601</v>
      </c>
      <c r="B221" s="24">
        <v>6</v>
      </c>
      <c r="C221" s="24">
        <v>1</v>
      </c>
      <c r="D221" s="24">
        <v>24</v>
      </c>
      <c r="E221" s="18" t="str">
        <f ca="1">C221 &amp; "-" &amp; OFFSET(参数!$B$1,MATCH($B221,参数!A:A,0)-1,) &amp; "-" &amp; D221</f>
        <v>1-1006-24</v>
      </c>
      <c r="F221" s="18"/>
      <c r="G221" s="24" t="s">
        <v>196</v>
      </c>
      <c r="H221" s="24"/>
      <c r="I221" s="24"/>
      <c r="J221" s="24"/>
      <c r="K221" s="24"/>
      <c r="L221" s="24" t="s">
        <v>189</v>
      </c>
      <c r="M221" s="24"/>
      <c r="N221" s="24"/>
      <c r="O221" s="24"/>
      <c r="P221" s="24"/>
      <c r="Q221" s="6"/>
      <c r="R221" s="16">
        <f t="shared" si="41"/>
        <v>1</v>
      </c>
      <c r="S221" s="18">
        <v>1</v>
      </c>
      <c r="T221" s="18"/>
      <c r="U221" s="18"/>
      <c r="V221" s="18"/>
      <c r="W221" s="18"/>
      <c r="X221" s="7">
        <f t="shared" si="42"/>
        <v>1</v>
      </c>
      <c r="Y221" s="7">
        <f>SUM(X$3:X221)</f>
        <v>320</v>
      </c>
      <c r="Z221" s="19">
        <f t="shared" si="43"/>
        <v>158</v>
      </c>
      <c r="AA221" s="19">
        <f>COUNTIF(Z$3:Z221,Z221)</f>
        <v>2</v>
      </c>
      <c r="AB221" s="7" t="str">
        <f t="shared" ca="1" si="44"/>
        <v>92630=5</v>
      </c>
      <c r="AC221" s="7" t="str">
        <f t="shared" ca="1" si="45"/>
        <v>100000=1000</v>
      </c>
      <c r="AD221" s="19">
        <f t="shared" ca="1" si="46"/>
        <v>402072</v>
      </c>
      <c r="AE221" s="19">
        <f t="shared" ca="1" si="47"/>
        <v>402</v>
      </c>
      <c r="AF221" s="7">
        <f t="shared" ca="1" si="48"/>
        <v>7</v>
      </c>
      <c r="AG221" s="7" t="str">
        <f t="shared" ca="1" si="49"/>
        <v>{92630=5}</v>
      </c>
      <c r="AH221" s="7">
        <f t="shared" ca="1" si="39"/>
        <v>4000</v>
      </c>
      <c r="AI221" s="7" t="str">
        <f t="shared" ca="1" si="50"/>
        <v>{100000=1000}</v>
      </c>
      <c r="AJ221" s="7">
        <f t="shared" ca="1" si="51"/>
        <v>0</v>
      </c>
      <c r="AK221" s="13" t="str">
        <f t="shared" ca="1" si="40"/>
        <v>2-1004-7-92630=5|100000=1000|40%</v>
      </c>
    </row>
    <row r="222" spans="1:37" x14ac:dyDescent="0.15">
      <c r="A222" s="24">
        <f t="array" aca="1" ref="A222" ca="1">OFFSET(SHOP配置!$J$1,MATCH(SHOP商品!B222&amp;SHOP商品!C222,SHOP配置!$B$2:$B$395&amp;SHOP配置!$K$2:$K$395,0),)</f>
        <v>601</v>
      </c>
      <c r="B222" s="24">
        <v>6</v>
      </c>
      <c r="C222" s="24">
        <v>1</v>
      </c>
      <c r="D222" s="24">
        <v>25</v>
      </c>
      <c r="E222" s="18" t="str">
        <f ca="1">C222 &amp; "-" &amp; OFFSET(参数!$B$1,MATCH($B222,参数!A:A,0)-1,) &amp; "-" &amp; D222</f>
        <v>1-1006-25</v>
      </c>
      <c r="F222" s="18"/>
      <c r="G222" s="24" t="s">
        <v>197</v>
      </c>
      <c r="H222" s="24"/>
      <c r="I222" s="24"/>
      <c r="J222" s="24"/>
      <c r="K222" s="24"/>
      <c r="L222" s="24" t="s">
        <v>189</v>
      </c>
      <c r="M222" s="24"/>
      <c r="N222" s="24"/>
      <c r="O222" s="24"/>
      <c r="P222" s="24"/>
      <c r="Q222" s="6"/>
      <c r="R222" s="16">
        <f t="shared" si="41"/>
        <v>1</v>
      </c>
      <c r="S222" s="18">
        <v>1</v>
      </c>
      <c r="T222" s="18"/>
      <c r="U222" s="18"/>
      <c r="V222" s="18"/>
      <c r="W222" s="18"/>
      <c r="X222" s="7">
        <f t="shared" si="42"/>
        <v>1</v>
      </c>
      <c r="Y222" s="7">
        <f>SUM(X$3:X222)</f>
        <v>321</v>
      </c>
      <c r="Z222" s="19">
        <f t="shared" si="43"/>
        <v>159</v>
      </c>
      <c r="AA222" s="19">
        <f>COUNTIF(Z$3:Z222,Z222)</f>
        <v>1</v>
      </c>
      <c r="AB222" s="7" t="str">
        <f t="shared" ca="1" si="44"/>
        <v>92540=5</v>
      </c>
      <c r="AC222" s="7" t="str">
        <f t="shared" ca="1" si="45"/>
        <v>100000=900</v>
      </c>
      <c r="AD222" s="19">
        <f t="shared" ca="1" si="46"/>
        <v>402081</v>
      </c>
      <c r="AE222" s="19">
        <f t="shared" ca="1" si="47"/>
        <v>402</v>
      </c>
      <c r="AF222" s="7">
        <f t="shared" ca="1" si="48"/>
        <v>8</v>
      </c>
      <c r="AG222" s="7" t="str">
        <f t="shared" ca="1" si="49"/>
        <v>{92540=5}</v>
      </c>
      <c r="AH222" s="7">
        <f t="shared" ca="1" si="39"/>
        <v>6000</v>
      </c>
      <c r="AI222" s="7" t="str">
        <f t="shared" ca="1" si="50"/>
        <v>{100000=900}</v>
      </c>
      <c r="AJ222" s="7">
        <f t="shared" ca="1" si="51"/>
        <v>0</v>
      </c>
      <c r="AK222" s="13" t="str">
        <f t="shared" ca="1" si="40"/>
        <v>2-1004-8-92540=5|100000=900|60%</v>
      </c>
    </row>
    <row r="223" spans="1:37" x14ac:dyDescent="0.15">
      <c r="A223" s="24">
        <f t="array" aca="1" ref="A223" ca="1">OFFSET(SHOP配置!$J$1,MATCH(SHOP商品!B223&amp;SHOP商品!C223,SHOP配置!$B$2:$B$395&amp;SHOP配置!$K$2:$K$395,0),)</f>
        <v>601</v>
      </c>
      <c r="B223" s="24">
        <v>6</v>
      </c>
      <c r="C223" s="24">
        <v>1</v>
      </c>
      <c r="D223" s="24">
        <v>26</v>
      </c>
      <c r="E223" s="18" t="str">
        <f ca="1">C223 &amp; "-" &amp; OFFSET(参数!$B$1,MATCH($B223,参数!A:A,0)-1,) &amp; "-" &amp; D223</f>
        <v>1-1006-26</v>
      </c>
      <c r="F223" s="18"/>
      <c r="G223" s="24" t="s">
        <v>198</v>
      </c>
      <c r="H223" s="24"/>
      <c r="I223" s="24"/>
      <c r="J223" s="24"/>
      <c r="K223" s="24"/>
      <c r="L223" s="24" t="s">
        <v>189</v>
      </c>
      <c r="M223" s="24"/>
      <c r="N223" s="24"/>
      <c r="O223" s="24"/>
      <c r="P223" s="24"/>
      <c r="Q223" s="6"/>
      <c r="R223" s="16">
        <f t="shared" si="41"/>
        <v>1</v>
      </c>
      <c r="S223" s="18">
        <v>1</v>
      </c>
      <c r="T223" s="18"/>
      <c r="U223" s="18"/>
      <c r="V223" s="18"/>
      <c r="W223" s="18"/>
      <c r="X223" s="7">
        <f t="shared" si="42"/>
        <v>1</v>
      </c>
      <c r="Y223" s="7">
        <f>SUM(X$3:X223)</f>
        <v>322</v>
      </c>
      <c r="Z223" s="19">
        <f t="shared" si="43"/>
        <v>159</v>
      </c>
      <c r="AA223" s="19">
        <f>COUNTIF(Z$3:Z223,Z223)</f>
        <v>2</v>
      </c>
      <c r="AB223" s="7" t="str">
        <f t="shared" ca="1" si="44"/>
        <v>92640=5</v>
      </c>
      <c r="AC223" s="7" t="str">
        <f t="shared" ca="1" si="45"/>
        <v>100000=1000</v>
      </c>
      <c r="AD223" s="19">
        <f t="shared" ca="1" si="46"/>
        <v>402082</v>
      </c>
      <c r="AE223" s="19">
        <f t="shared" ca="1" si="47"/>
        <v>402</v>
      </c>
      <c r="AF223" s="7">
        <f t="shared" ca="1" si="48"/>
        <v>8</v>
      </c>
      <c r="AG223" s="7" t="str">
        <f t="shared" ca="1" si="49"/>
        <v>{92640=5}</v>
      </c>
      <c r="AH223" s="7">
        <f t="shared" ca="1" si="39"/>
        <v>4000</v>
      </c>
      <c r="AI223" s="7" t="str">
        <f t="shared" ca="1" si="50"/>
        <v>{100000=1000}</v>
      </c>
      <c r="AJ223" s="7">
        <f t="shared" ca="1" si="51"/>
        <v>0</v>
      </c>
      <c r="AK223" s="13" t="str">
        <f t="shared" ca="1" si="40"/>
        <v>2-1004-8-92640=5|100000=1000|40%</v>
      </c>
    </row>
    <row r="224" spans="1:37" x14ac:dyDescent="0.15">
      <c r="A224" s="24">
        <f t="array" aca="1" ref="A224" ca="1">OFFSET(SHOP配置!$J$1,MATCH(SHOP商品!B224&amp;SHOP商品!C224,SHOP配置!$B$2:$B$395&amp;SHOP配置!$K$2:$K$395,0),)</f>
        <v>601</v>
      </c>
      <c r="B224" s="24">
        <v>6</v>
      </c>
      <c r="C224" s="24">
        <v>1</v>
      </c>
      <c r="D224" s="24">
        <v>27</v>
      </c>
      <c r="E224" s="18" t="str">
        <f ca="1">C224 &amp; "-" &amp; OFFSET(参数!$B$1,MATCH($B224,参数!A:A,0)-1,) &amp; "-" &amp; D224</f>
        <v>1-1006-27</v>
      </c>
      <c r="F224" s="18"/>
      <c r="G224" s="24" t="s">
        <v>199</v>
      </c>
      <c r="H224" s="24"/>
      <c r="I224" s="24"/>
      <c r="J224" s="24"/>
      <c r="K224" s="24"/>
      <c r="L224" s="24" t="s">
        <v>189</v>
      </c>
      <c r="M224" s="24"/>
      <c r="N224" s="24"/>
      <c r="O224" s="24"/>
      <c r="P224" s="24"/>
      <c r="Q224" s="6"/>
      <c r="R224" s="16">
        <f t="shared" si="41"/>
        <v>1</v>
      </c>
      <c r="S224" s="18">
        <v>1</v>
      </c>
      <c r="T224" s="18"/>
      <c r="U224" s="18"/>
      <c r="V224" s="18"/>
      <c r="W224" s="18"/>
      <c r="X224" s="7">
        <f t="shared" si="42"/>
        <v>1</v>
      </c>
      <c r="Y224" s="7">
        <f>SUM(X$3:X224)</f>
        <v>323</v>
      </c>
      <c r="Z224" s="19">
        <f t="shared" si="43"/>
        <v>160</v>
      </c>
      <c r="AA224" s="19">
        <f>COUNTIF(Z$3:Z224,Z224)</f>
        <v>1</v>
      </c>
      <c r="AB224" s="7" t="str">
        <f t="shared" ca="1" si="44"/>
        <v>81110=5</v>
      </c>
      <c r="AC224" s="7" t="str">
        <f t="shared" ca="1" si="45"/>
        <v>100000=100</v>
      </c>
      <c r="AD224" s="19">
        <f t="shared" ca="1" si="46"/>
        <v>402091</v>
      </c>
      <c r="AE224" s="19">
        <f t="shared" ca="1" si="47"/>
        <v>402</v>
      </c>
      <c r="AF224" s="7">
        <f t="shared" ca="1" si="48"/>
        <v>9</v>
      </c>
      <c r="AG224" s="7" t="str">
        <f t="shared" ca="1" si="49"/>
        <v>{81110=5}</v>
      </c>
      <c r="AH224" s="7">
        <f t="shared" ca="1" si="39"/>
        <v>10000</v>
      </c>
      <c r="AI224" s="7" t="str">
        <f t="shared" ca="1" si="50"/>
        <v>{100000=100}</v>
      </c>
      <c r="AJ224" s="7">
        <f t="shared" ca="1" si="51"/>
        <v>0</v>
      </c>
      <c r="AK224" s="13" t="str">
        <f t="shared" ca="1" si="40"/>
        <v>2-1004-9-81110=5|100000=100|100%</v>
      </c>
    </row>
    <row r="225" spans="1:37" x14ac:dyDescent="0.15">
      <c r="A225" s="24">
        <f t="array" aca="1" ref="A225" ca="1">OFFSET(SHOP配置!$J$1,MATCH(SHOP商品!B225&amp;SHOP商品!C225,SHOP配置!$B$2:$B$395&amp;SHOP配置!$K$2:$K$395,0),)</f>
        <v>601</v>
      </c>
      <c r="B225" s="24">
        <v>6</v>
      </c>
      <c r="C225" s="24">
        <v>1</v>
      </c>
      <c r="D225" s="24">
        <v>28</v>
      </c>
      <c r="E225" s="18" t="str">
        <f ca="1">C225 &amp; "-" &amp; OFFSET(参数!$B$1,MATCH($B225,参数!A:A,0)-1,) &amp; "-" &amp; D225</f>
        <v>1-1006-28</v>
      </c>
      <c r="F225" s="18"/>
      <c r="G225" s="24" t="s">
        <v>200</v>
      </c>
      <c r="H225" s="24"/>
      <c r="I225" s="24"/>
      <c r="J225" s="24"/>
      <c r="K225" s="24"/>
      <c r="L225" s="24" t="s">
        <v>189</v>
      </c>
      <c r="M225" s="24"/>
      <c r="N225" s="24"/>
      <c r="O225" s="24"/>
      <c r="P225" s="24"/>
      <c r="Q225" s="6"/>
      <c r="R225" s="16">
        <f t="shared" si="41"/>
        <v>1</v>
      </c>
      <c r="S225" s="18">
        <v>1</v>
      </c>
      <c r="T225" s="18"/>
      <c r="U225" s="18"/>
      <c r="V225" s="18"/>
      <c r="W225" s="18"/>
      <c r="X225" s="7">
        <f t="shared" si="42"/>
        <v>1</v>
      </c>
      <c r="Y225" s="7">
        <f>SUM(X$3:X225)</f>
        <v>324</v>
      </c>
      <c r="Z225" s="19">
        <f t="shared" si="43"/>
        <v>161</v>
      </c>
      <c r="AA225" s="19">
        <f>COUNTIF(Z$3:Z225,Z225)</f>
        <v>1</v>
      </c>
      <c r="AB225" s="7" t="str">
        <f t="shared" ca="1" si="44"/>
        <v>91320=5</v>
      </c>
      <c r="AC225" s="7" t="str">
        <f t="shared" ca="1" si="45"/>
        <v>100000=175</v>
      </c>
      <c r="AD225" s="19">
        <f t="shared" ca="1" si="46"/>
        <v>402101</v>
      </c>
      <c r="AE225" s="19">
        <f t="shared" ca="1" si="47"/>
        <v>402</v>
      </c>
      <c r="AF225" s="7">
        <f t="shared" ca="1" si="48"/>
        <v>10</v>
      </c>
      <c r="AG225" s="7" t="str">
        <f t="shared" ca="1" si="49"/>
        <v>{91320=5}</v>
      </c>
      <c r="AH225" s="7">
        <f t="shared" ca="1" si="39"/>
        <v>6000</v>
      </c>
      <c r="AI225" s="7" t="str">
        <f t="shared" ca="1" si="50"/>
        <v>{100000=175}</v>
      </c>
      <c r="AJ225" s="7">
        <f t="shared" ca="1" si="51"/>
        <v>0</v>
      </c>
      <c r="AK225" s="13" t="str">
        <f t="shared" ca="1" si="40"/>
        <v>2-1004-10-91320=5|100000=175|60%</v>
      </c>
    </row>
    <row r="226" spans="1:37" x14ac:dyDescent="0.15">
      <c r="A226" s="24">
        <f t="array" aca="1" ref="A226" ca="1">OFFSET(SHOP配置!$J$1,MATCH(SHOP商品!B226&amp;SHOP商品!C226,SHOP配置!$B$2:$B$395&amp;SHOP配置!$K$2:$K$395,0),)</f>
        <v>601</v>
      </c>
      <c r="B226" s="24">
        <v>6</v>
      </c>
      <c r="C226" s="24">
        <v>1</v>
      </c>
      <c r="D226" s="24">
        <v>29</v>
      </c>
      <c r="E226" s="18" t="str">
        <f ca="1">C226 &amp; "-" &amp; OFFSET(参数!$B$1,MATCH($B226,参数!A:A,0)-1,) &amp; "-" &amp; D226</f>
        <v>1-1006-29</v>
      </c>
      <c r="F226" s="18"/>
      <c r="G226" s="24" t="s">
        <v>201</v>
      </c>
      <c r="H226" s="24"/>
      <c r="I226" s="24"/>
      <c r="J226" s="24"/>
      <c r="K226" s="24"/>
      <c r="L226" s="24" t="s">
        <v>189</v>
      </c>
      <c r="M226" s="24"/>
      <c r="N226" s="24"/>
      <c r="O226" s="24"/>
      <c r="P226" s="24"/>
      <c r="Q226" s="6"/>
      <c r="R226" s="16">
        <f t="shared" si="41"/>
        <v>1</v>
      </c>
      <c r="S226" s="18">
        <v>1</v>
      </c>
      <c r="T226" s="18"/>
      <c r="U226" s="18"/>
      <c r="V226" s="18"/>
      <c r="W226" s="18"/>
      <c r="X226" s="7">
        <f t="shared" si="42"/>
        <v>1</v>
      </c>
      <c r="Y226" s="7">
        <f>SUM(X$3:X226)</f>
        <v>325</v>
      </c>
      <c r="Z226" s="19">
        <f t="shared" si="43"/>
        <v>161</v>
      </c>
      <c r="AA226" s="19">
        <f>COUNTIF(Z$3:Z226,Z226)</f>
        <v>2</v>
      </c>
      <c r="AB226" s="7" t="str">
        <f t="shared" ca="1" si="44"/>
        <v>91420=5</v>
      </c>
      <c r="AC226" s="7" t="str">
        <f t="shared" ca="1" si="45"/>
        <v>100000=200</v>
      </c>
      <c r="AD226" s="19">
        <f t="shared" ca="1" si="46"/>
        <v>402102</v>
      </c>
      <c r="AE226" s="19">
        <f t="shared" ca="1" si="47"/>
        <v>402</v>
      </c>
      <c r="AF226" s="7">
        <f t="shared" ca="1" si="48"/>
        <v>10</v>
      </c>
      <c r="AG226" s="7" t="str">
        <f t="shared" ca="1" si="49"/>
        <v>{91420=5}</v>
      </c>
      <c r="AH226" s="7">
        <f t="shared" ca="1" si="39"/>
        <v>4000</v>
      </c>
      <c r="AI226" s="7" t="str">
        <f t="shared" ca="1" si="50"/>
        <v>{100000=200}</v>
      </c>
      <c r="AJ226" s="7">
        <f t="shared" ca="1" si="51"/>
        <v>0</v>
      </c>
      <c r="AK226" s="13" t="str">
        <f t="shared" ca="1" si="40"/>
        <v>2-1004-10-91420=5|100000=200|40%</v>
      </c>
    </row>
    <row r="227" spans="1:37" x14ac:dyDescent="0.15">
      <c r="A227" s="24">
        <f t="array" aca="1" ref="A227" ca="1">OFFSET(SHOP配置!$J$1,MATCH(SHOP商品!B227&amp;SHOP商品!C227,SHOP配置!$B$2:$B$395&amp;SHOP配置!$K$2:$K$395,0),)</f>
        <v>601</v>
      </c>
      <c r="B227" s="24">
        <v>6</v>
      </c>
      <c r="C227" s="24">
        <v>1</v>
      </c>
      <c r="D227" s="24">
        <v>30</v>
      </c>
      <c r="E227" s="18" t="str">
        <f ca="1">C227 &amp; "-" &amp; OFFSET(参数!$B$1,MATCH($B227,参数!A:A,0)-1,) &amp; "-" &amp; D227</f>
        <v>1-1006-30</v>
      </c>
      <c r="F227" s="18"/>
      <c r="G227" s="24" t="s">
        <v>202</v>
      </c>
      <c r="H227" s="24"/>
      <c r="I227" s="24"/>
      <c r="J227" s="24"/>
      <c r="K227" s="24"/>
      <c r="L227" s="24" t="s">
        <v>189</v>
      </c>
      <c r="M227" s="24"/>
      <c r="N227" s="24"/>
      <c r="O227" s="24"/>
      <c r="P227" s="24"/>
      <c r="Q227" s="6"/>
      <c r="R227" s="16">
        <f t="shared" si="41"/>
        <v>1</v>
      </c>
      <c r="S227" s="18">
        <v>1</v>
      </c>
      <c r="T227" s="18"/>
      <c r="U227" s="18"/>
      <c r="V227" s="18"/>
      <c r="W227" s="18"/>
      <c r="X227" s="7">
        <f t="shared" si="42"/>
        <v>1</v>
      </c>
      <c r="Y227" s="7">
        <f>SUM(X$3:X227)</f>
        <v>326</v>
      </c>
      <c r="Z227" s="19">
        <f t="shared" si="43"/>
        <v>162</v>
      </c>
      <c r="AA227" s="19">
        <f>COUNTIF(Z$3:Z227,Z227)</f>
        <v>1</v>
      </c>
      <c r="AB227" s="7" t="str">
        <f t="shared" ca="1" si="44"/>
        <v>91330=5</v>
      </c>
      <c r="AC227" s="7" t="str">
        <f t="shared" ca="1" si="45"/>
        <v>100000=175</v>
      </c>
      <c r="AD227" s="19">
        <f t="shared" ca="1" si="46"/>
        <v>402111</v>
      </c>
      <c r="AE227" s="19">
        <f t="shared" ca="1" si="47"/>
        <v>402</v>
      </c>
      <c r="AF227" s="7">
        <f t="shared" ca="1" si="48"/>
        <v>11</v>
      </c>
      <c r="AG227" s="7" t="str">
        <f t="shared" ca="1" si="49"/>
        <v>{91330=5}</v>
      </c>
      <c r="AH227" s="7">
        <f t="shared" ca="1" si="39"/>
        <v>6000</v>
      </c>
      <c r="AI227" s="7" t="str">
        <f t="shared" ca="1" si="50"/>
        <v>{100000=175}</v>
      </c>
      <c r="AJ227" s="7">
        <f t="shared" ca="1" si="51"/>
        <v>0</v>
      </c>
      <c r="AK227" s="13" t="str">
        <f t="shared" ca="1" si="40"/>
        <v>2-1004-11-91330=5|100000=175|60%</v>
      </c>
    </row>
    <row r="228" spans="1:37" x14ac:dyDescent="0.15">
      <c r="A228" s="24">
        <f t="array" aca="1" ref="A228" ca="1">OFFSET(SHOP配置!$J$1,MATCH(SHOP商品!B228&amp;SHOP商品!C228,SHOP配置!$B$2:$B$395&amp;SHOP配置!$K$2:$K$395,0),)</f>
        <v>601</v>
      </c>
      <c r="B228" s="24">
        <v>6</v>
      </c>
      <c r="C228" s="24">
        <v>1</v>
      </c>
      <c r="D228" s="24">
        <v>31</v>
      </c>
      <c r="E228" s="18" t="str">
        <f ca="1">C228 &amp; "-" &amp; OFFSET(参数!$B$1,MATCH($B228,参数!A:A,0)-1,) &amp; "-" &amp; D228</f>
        <v>1-1006-31</v>
      </c>
      <c r="F228" s="18"/>
      <c r="G228" s="24" t="s">
        <v>203</v>
      </c>
      <c r="H228" s="24"/>
      <c r="I228" s="24"/>
      <c r="J228" s="24"/>
      <c r="K228" s="24"/>
      <c r="L228" s="24" t="s">
        <v>189</v>
      </c>
      <c r="M228" s="24"/>
      <c r="N228" s="24"/>
      <c r="O228" s="24"/>
      <c r="P228" s="24"/>
      <c r="Q228" s="6"/>
      <c r="R228" s="16">
        <f t="shared" si="41"/>
        <v>1</v>
      </c>
      <c r="S228" s="18">
        <v>1</v>
      </c>
      <c r="T228" s="18"/>
      <c r="U228" s="18"/>
      <c r="V228" s="18"/>
      <c r="W228" s="18"/>
      <c r="X228" s="7">
        <f t="shared" si="42"/>
        <v>1</v>
      </c>
      <c r="Y228" s="7">
        <f>SUM(X$3:X228)</f>
        <v>327</v>
      </c>
      <c r="Z228" s="19">
        <f t="shared" si="43"/>
        <v>162</v>
      </c>
      <c r="AA228" s="19">
        <f>COUNTIF(Z$3:Z228,Z228)</f>
        <v>2</v>
      </c>
      <c r="AB228" s="7" t="str">
        <f t="shared" ca="1" si="44"/>
        <v>91430=5</v>
      </c>
      <c r="AC228" s="7" t="str">
        <f t="shared" ca="1" si="45"/>
        <v>100000=200</v>
      </c>
      <c r="AD228" s="19">
        <f t="shared" ca="1" si="46"/>
        <v>402112</v>
      </c>
      <c r="AE228" s="19">
        <f t="shared" ca="1" si="47"/>
        <v>402</v>
      </c>
      <c r="AF228" s="7">
        <f t="shared" ca="1" si="48"/>
        <v>11</v>
      </c>
      <c r="AG228" s="7" t="str">
        <f t="shared" ca="1" si="49"/>
        <v>{91430=5}</v>
      </c>
      <c r="AH228" s="7">
        <f t="shared" ca="1" si="39"/>
        <v>4000</v>
      </c>
      <c r="AI228" s="7" t="str">
        <f t="shared" ca="1" si="50"/>
        <v>{100000=200}</v>
      </c>
      <c r="AJ228" s="7">
        <f t="shared" ca="1" si="51"/>
        <v>0</v>
      </c>
      <c r="AK228" s="13" t="str">
        <f t="shared" ca="1" si="40"/>
        <v>2-1004-11-91430=5|100000=200|40%</v>
      </c>
    </row>
    <row r="229" spans="1:37" x14ac:dyDescent="0.15">
      <c r="A229" s="24">
        <f t="array" aca="1" ref="A229" ca="1">OFFSET(SHOP配置!$J$1,MATCH(SHOP商品!B229&amp;SHOP商品!C229,SHOP配置!$B$2:$B$395&amp;SHOP配置!$K$2:$K$395,0),)</f>
        <v>601</v>
      </c>
      <c r="B229" s="24">
        <v>6</v>
      </c>
      <c r="C229" s="24">
        <v>1</v>
      </c>
      <c r="D229" s="24">
        <v>32</v>
      </c>
      <c r="E229" s="18" t="str">
        <f ca="1">C229 &amp; "-" &amp; OFFSET(参数!$B$1,MATCH($B229,参数!A:A,0)-1,) &amp; "-" &amp; D229</f>
        <v>1-1006-32</v>
      </c>
      <c r="F229" s="18"/>
      <c r="G229" s="24" t="s">
        <v>204</v>
      </c>
      <c r="H229" s="24"/>
      <c r="I229" s="24"/>
      <c r="J229" s="24"/>
      <c r="K229" s="24"/>
      <c r="L229" s="24" t="s">
        <v>189</v>
      </c>
      <c r="M229" s="24"/>
      <c r="N229" s="24"/>
      <c r="O229" s="24"/>
      <c r="P229" s="24"/>
      <c r="Q229" s="6"/>
      <c r="R229" s="16">
        <f t="shared" si="41"/>
        <v>1</v>
      </c>
      <c r="S229" s="18">
        <v>1</v>
      </c>
      <c r="T229" s="18"/>
      <c r="U229" s="18"/>
      <c r="V229" s="18"/>
      <c r="W229" s="18"/>
      <c r="X229" s="7">
        <f t="shared" si="42"/>
        <v>1</v>
      </c>
      <c r="Y229" s="7">
        <f>SUM(X$3:X229)</f>
        <v>328</v>
      </c>
      <c r="Z229" s="19">
        <f t="shared" si="43"/>
        <v>163</v>
      </c>
      <c r="AA229" s="19">
        <f>COUNTIF(Z$3:Z229,Z229)</f>
        <v>1</v>
      </c>
      <c r="AB229" s="7" t="str">
        <f t="shared" ca="1" si="44"/>
        <v>91340=5</v>
      </c>
      <c r="AC229" s="7" t="str">
        <f t="shared" ca="1" si="45"/>
        <v>100000=175</v>
      </c>
      <c r="AD229" s="19">
        <f t="shared" ca="1" si="46"/>
        <v>402121</v>
      </c>
      <c r="AE229" s="19">
        <f t="shared" ca="1" si="47"/>
        <v>402</v>
      </c>
      <c r="AF229" s="7">
        <f t="shared" ca="1" si="48"/>
        <v>12</v>
      </c>
      <c r="AG229" s="7" t="str">
        <f t="shared" ca="1" si="49"/>
        <v>{91340=5}</v>
      </c>
      <c r="AH229" s="7">
        <f t="shared" ca="1" si="39"/>
        <v>6000</v>
      </c>
      <c r="AI229" s="7" t="str">
        <f t="shared" ca="1" si="50"/>
        <v>{100000=175}</v>
      </c>
      <c r="AJ229" s="7">
        <f t="shared" ca="1" si="51"/>
        <v>0</v>
      </c>
      <c r="AK229" s="13" t="str">
        <f t="shared" ca="1" si="40"/>
        <v>2-1004-12-91340=5|100000=175|60%</v>
      </c>
    </row>
    <row r="230" spans="1:37" x14ac:dyDescent="0.15">
      <c r="A230" s="24">
        <f t="array" aca="1" ref="A230" ca="1">OFFSET(SHOP配置!$J$1,MATCH(SHOP商品!B230&amp;SHOP商品!C230,SHOP配置!$B$2:$B$395&amp;SHOP配置!$K$2:$K$395,0),)</f>
        <v>701</v>
      </c>
      <c r="B230" s="24">
        <v>7</v>
      </c>
      <c r="C230" s="24">
        <v>1</v>
      </c>
      <c r="D230" s="24">
        <v>1</v>
      </c>
      <c r="E230" s="18" t="str">
        <f ca="1">C230 &amp; "-" &amp; OFFSET(参数!$B$1,MATCH($B230,参数!A:A,0)-1,) &amp; "-" &amp; D230</f>
        <v>1-1007-1</v>
      </c>
      <c r="F230" s="18"/>
      <c r="G230" s="24" t="s">
        <v>84</v>
      </c>
      <c r="H230" s="24"/>
      <c r="I230" s="24"/>
      <c r="J230" s="24"/>
      <c r="K230" s="24"/>
      <c r="L230" s="24" t="s">
        <v>189</v>
      </c>
      <c r="M230" s="24"/>
      <c r="N230" s="24"/>
      <c r="O230" s="24"/>
      <c r="P230" s="24"/>
      <c r="Q230" s="6"/>
      <c r="R230" s="16">
        <f t="shared" si="41"/>
        <v>1</v>
      </c>
      <c r="S230" s="18">
        <v>1</v>
      </c>
      <c r="T230" s="18"/>
      <c r="U230" s="18"/>
      <c r="V230" s="18"/>
      <c r="W230" s="18"/>
      <c r="X230" s="7">
        <f t="shared" si="42"/>
        <v>1</v>
      </c>
      <c r="Y230" s="7">
        <f>SUM(X$3:X230)</f>
        <v>329</v>
      </c>
      <c r="Z230" s="19">
        <f t="shared" si="43"/>
        <v>163</v>
      </c>
      <c r="AA230" s="19">
        <f>COUNTIF(Z$3:Z230,Z230)</f>
        <v>2</v>
      </c>
      <c r="AB230" s="7" t="str">
        <f t="shared" ca="1" si="44"/>
        <v>91440=5</v>
      </c>
      <c r="AC230" s="7" t="str">
        <f t="shared" ca="1" si="45"/>
        <v>100000=200</v>
      </c>
      <c r="AD230" s="19">
        <f t="shared" ca="1" si="46"/>
        <v>402122</v>
      </c>
      <c r="AE230" s="19">
        <f t="shared" ca="1" si="47"/>
        <v>402</v>
      </c>
      <c r="AF230" s="7">
        <f t="shared" ca="1" si="48"/>
        <v>12</v>
      </c>
      <c r="AG230" s="7" t="str">
        <f t="shared" ca="1" si="49"/>
        <v>{91440=5}</v>
      </c>
      <c r="AH230" s="7">
        <f t="shared" ca="1" si="39"/>
        <v>4000</v>
      </c>
      <c r="AI230" s="7" t="str">
        <f t="shared" ca="1" si="50"/>
        <v>{100000=200}</v>
      </c>
      <c r="AJ230" s="7">
        <f t="shared" ca="1" si="51"/>
        <v>0</v>
      </c>
      <c r="AK230" s="13" t="str">
        <f t="shared" ca="1" si="40"/>
        <v>2-1004-12-91440=5|100000=200|40%</v>
      </c>
    </row>
    <row r="231" spans="1:37" x14ac:dyDescent="0.15">
      <c r="A231" s="24">
        <f t="array" aca="1" ref="A231" ca="1">OFFSET(SHOP配置!$J$1,MATCH(SHOP商品!B231&amp;SHOP商品!C231,SHOP配置!$B$2:$B$395&amp;SHOP配置!$K$2:$K$395,0),)</f>
        <v>701</v>
      </c>
      <c r="B231" s="24">
        <v>7</v>
      </c>
      <c r="C231" s="24">
        <v>1</v>
      </c>
      <c r="D231" s="24">
        <v>2</v>
      </c>
      <c r="E231" s="18" t="str">
        <f ca="1">C231 &amp; "-" &amp; OFFSET(参数!$B$1,MATCH($B231,参数!A:A,0)-1,) &amp; "-" &amp; D231</f>
        <v>1-1007-2</v>
      </c>
      <c r="F231" s="18"/>
      <c r="G231" s="24" t="s">
        <v>91</v>
      </c>
      <c r="H231" s="24" t="s">
        <v>97</v>
      </c>
      <c r="I231" s="24"/>
      <c r="J231" s="24"/>
      <c r="K231" s="24"/>
      <c r="L231" s="24" t="s">
        <v>189</v>
      </c>
      <c r="M231" s="24" t="s">
        <v>189</v>
      </c>
      <c r="N231" s="24"/>
      <c r="O231" s="24"/>
      <c r="P231" s="24"/>
      <c r="Q231" s="6"/>
      <c r="R231" s="16">
        <f t="shared" si="41"/>
        <v>1</v>
      </c>
      <c r="S231" s="18">
        <v>0.5</v>
      </c>
      <c r="T231" s="18">
        <v>0.5</v>
      </c>
      <c r="U231" s="18"/>
      <c r="V231" s="18"/>
      <c r="W231" s="18"/>
      <c r="X231" s="7">
        <f t="shared" si="42"/>
        <v>2</v>
      </c>
      <c r="Y231" s="7">
        <f>SUM(X$3:X231)</f>
        <v>331</v>
      </c>
      <c r="Z231" s="19">
        <f t="shared" si="43"/>
        <v>164</v>
      </c>
      <c r="AA231" s="19">
        <f>COUNTIF(Z$3:Z231,Z231)</f>
        <v>1</v>
      </c>
      <c r="AB231" s="7" t="str">
        <f t="shared" ca="1" si="44"/>
        <v>91520=5</v>
      </c>
      <c r="AC231" s="7" t="str">
        <f t="shared" ca="1" si="45"/>
        <v>100000=225</v>
      </c>
      <c r="AD231" s="19">
        <f t="shared" ca="1" si="46"/>
        <v>402131</v>
      </c>
      <c r="AE231" s="19">
        <f t="shared" ca="1" si="47"/>
        <v>402</v>
      </c>
      <c r="AF231" s="7">
        <f t="shared" ca="1" si="48"/>
        <v>13</v>
      </c>
      <c r="AG231" s="7" t="str">
        <f t="shared" ca="1" si="49"/>
        <v>{91520=5}</v>
      </c>
      <c r="AH231" s="7">
        <f t="shared" ca="1" si="39"/>
        <v>3000</v>
      </c>
      <c r="AI231" s="7" t="str">
        <f t="shared" ca="1" si="50"/>
        <v>{100000=225}</v>
      </c>
      <c r="AJ231" s="7">
        <f t="shared" ca="1" si="51"/>
        <v>0</v>
      </c>
      <c r="AK231" s="13" t="str">
        <f t="shared" ca="1" si="40"/>
        <v>2-1004-13-91520=5|100000=225|30%</v>
      </c>
    </row>
    <row r="232" spans="1:37" x14ac:dyDescent="0.15">
      <c r="A232" s="24">
        <f t="array" aca="1" ref="A232" ca="1">OFFSET(SHOP配置!$J$1,MATCH(SHOP商品!B232&amp;SHOP商品!C232,SHOP配置!$B$2:$B$395&amp;SHOP配置!$K$2:$K$395,0),)</f>
        <v>701</v>
      </c>
      <c r="B232" s="24">
        <v>7</v>
      </c>
      <c r="C232" s="24">
        <v>1</v>
      </c>
      <c r="D232" s="24">
        <v>3</v>
      </c>
      <c r="E232" s="18" t="str">
        <f ca="1">C232 &amp; "-" &amp; OFFSET(参数!$B$1,MATCH($B232,参数!A:A,0)-1,) &amp; "-" &amp; D232</f>
        <v>1-1007-3</v>
      </c>
      <c r="F232" s="18"/>
      <c r="G232" s="24" t="s">
        <v>94</v>
      </c>
      <c r="H232" s="24" t="s">
        <v>99</v>
      </c>
      <c r="I232" s="24"/>
      <c r="J232" s="24"/>
      <c r="K232" s="24"/>
      <c r="L232" s="24" t="s">
        <v>189</v>
      </c>
      <c r="M232" s="24" t="s">
        <v>189</v>
      </c>
      <c r="N232" s="24"/>
      <c r="O232" s="24"/>
      <c r="P232" s="24"/>
      <c r="Q232" s="6"/>
      <c r="R232" s="16">
        <f t="shared" si="41"/>
        <v>1</v>
      </c>
      <c r="S232" s="18">
        <v>0.5</v>
      </c>
      <c r="T232" s="18">
        <v>0.5</v>
      </c>
      <c r="U232" s="18"/>
      <c r="V232" s="18"/>
      <c r="W232" s="18"/>
      <c r="X232" s="7">
        <f t="shared" si="42"/>
        <v>2</v>
      </c>
      <c r="Y232" s="7">
        <f>SUM(X$3:X232)</f>
        <v>333</v>
      </c>
      <c r="Z232" s="19">
        <f t="shared" si="43"/>
        <v>164</v>
      </c>
      <c r="AA232" s="19">
        <f>COUNTIF(Z$3:Z232,Z232)</f>
        <v>2</v>
      </c>
      <c r="AB232" s="7" t="str">
        <f t="shared" ca="1" si="44"/>
        <v>91620=5</v>
      </c>
      <c r="AC232" s="7" t="str">
        <f t="shared" ca="1" si="45"/>
        <v>100000=250</v>
      </c>
      <c r="AD232" s="19">
        <f t="shared" ca="1" si="46"/>
        <v>402132</v>
      </c>
      <c r="AE232" s="19">
        <f t="shared" ca="1" si="47"/>
        <v>402</v>
      </c>
      <c r="AF232" s="7">
        <f t="shared" ca="1" si="48"/>
        <v>13</v>
      </c>
      <c r="AG232" s="7" t="str">
        <f t="shared" ca="1" si="49"/>
        <v>{91620=5}</v>
      </c>
      <c r="AH232" s="7">
        <f t="shared" ca="1" si="39"/>
        <v>4000</v>
      </c>
      <c r="AI232" s="7" t="str">
        <f t="shared" ca="1" si="50"/>
        <v>{100000=250}</v>
      </c>
      <c r="AJ232" s="7">
        <f t="shared" ca="1" si="51"/>
        <v>0</v>
      </c>
      <c r="AK232" s="13" t="str">
        <f t="shared" ca="1" si="40"/>
        <v>2-1004-13-91620=5|100000=250|40%</v>
      </c>
    </row>
    <row r="233" spans="1:37" x14ac:dyDescent="0.15">
      <c r="A233" s="24">
        <f t="array" aca="1" ref="A233" ca="1">OFFSET(SHOP配置!$J$1,MATCH(SHOP商品!B233&amp;SHOP商品!C233,SHOP配置!$B$2:$B$395&amp;SHOP配置!$K$2:$K$395,0),)</f>
        <v>701</v>
      </c>
      <c r="B233" s="24">
        <v>7</v>
      </c>
      <c r="C233" s="24">
        <v>1</v>
      </c>
      <c r="D233" s="24">
        <v>4</v>
      </c>
      <c r="E233" s="18" t="str">
        <f ca="1">C233 &amp; "-" &amp; OFFSET(参数!$B$1,MATCH($B233,参数!A:A,0)-1,) &amp; "-" &amp; D233</f>
        <v>1-1007-4</v>
      </c>
      <c r="F233" s="18"/>
      <c r="G233" s="24" t="s">
        <v>96</v>
      </c>
      <c r="H233" s="24" t="s">
        <v>100</v>
      </c>
      <c r="I233" s="24"/>
      <c r="J233" s="24"/>
      <c r="K233" s="24"/>
      <c r="L233" s="24" t="s">
        <v>189</v>
      </c>
      <c r="M233" s="24" t="s">
        <v>189</v>
      </c>
      <c r="N233" s="24"/>
      <c r="O233" s="24"/>
      <c r="P233" s="24"/>
      <c r="Q233" s="6"/>
      <c r="R233" s="16">
        <f t="shared" si="41"/>
        <v>1</v>
      </c>
      <c r="S233" s="18">
        <v>0.5</v>
      </c>
      <c r="T233" s="18">
        <v>0.5</v>
      </c>
      <c r="U233" s="18"/>
      <c r="V233" s="18"/>
      <c r="W233" s="18"/>
      <c r="X233" s="7">
        <f t="shared" si="42"/>
        <v>2</v>
      </c>
      <c r="Y233" s="7">
        <f>SUM(X$3:X233)</f>
        <v>335</v>
      </c>
      <c r="Z233" s="19">
        <f t="shared" si="43"/>
        <v>164</v>
      </c>
      <c r="AA233" s="19">
        <f>COUNTIF(Z$3:Z233,Z233)</f>
        <v>3</v>
      </c>
      <c r="AB233" s="7" t="str">
        <f t="shared" ca="1" si="44"/>
        <v>91720=5</v>
      </c>
      <c r="AC233" s="7" t="str">
        <f t="shared" ca="1" si="45"/>
        <v>100000=275</v>
      </c>
      <c r="AD233" s="19">
        <f t="shared" ca="1" si="46"/>
        <v>402133</v>
      </c>
      <c r="AE233" s="19">
        <f t="shared" ca="1" si="47"/>
        <v>402</v>
      </c>
      <c r="AF233" s="7">
        <f t="shared" ca="1" si="48"/>
        <v>13</v>
      </c>
      <c r="AG233" s="7" t="str">
        <f t="shared" ca="1" si="49"/>
        <v>{91720=5}</v>
      </c>
      <c r="AH233" s="7">
        <f t="shared" ca="1" si="39"/>
        <v>3000</v>
      </c>
      <c r="AI233" s="7" t="str">
        <f t="shared" ca="1" si="50"/>
        <v>{100000=275}</v>
      </c>
      <c r="AJ233" s="7">
        <f t="shared" ca="1" si="51"/>
        <v>0</v>
      </c>
      <c r="AK233" s="13" t="str">
        <f t="shared" ca="1" si="40"/>
        <v>2-1004-13-91720=5|100000=275|30%</v>
      </c>
    </row>
    <row r="234" spans="1:37" x14ac:dyDescent="0.15">
      <c r="A234" s="24">
        <f t="array" aca="1" ref="A234" ca="1">OFFSET(SHOP配置!$J$1,MATCH(SHOP商品!B234&amp;SHOP商品!C234,SHOP配置!$B$2:$B$395&amp;SHOP配置!$K$2:$K$395,0),)</f>
        <v>701</v>
      </c>
      <c r="B234" s="24">
        <v>7</v>
      </c>
      <c r="C234" s="24">
        <v>1</v>
      </c>
      <c r="D234" s="24">
        <v>5</v>
      </c>
      <c r="E234" s="18" t="str">
        <f ca="1">C234 &amp; "-" &amp; OFFSET(参数!$B$1,MATCH($B234,参数!A:A,0)-1,) &amp; "-" &amp; D234</f>
        <v>1-1007-5</v>
      </c>
      <c r="F234" s="18"/>
      <c r="G234" s="24" t="s">
        <v>101</v>
      </c>
      <c r="H234" s="24" t="s">
        <v>105</v>
      </c>
      <c r="I234" s="24"/>
      <c r="J234" s="24"/>
      <c r="K234" s="24"/>
      <c r="L234" s="24" t="s">
        <v>189</v>
      </c>
      <c r="M234" s="24" t="s">
        <v>189</v>
      </c>
      <c r="N234" s="24"/>
      <c r="O234" s="24"/>
      <c r="P234" s="24"/>
      <c r="Q234" s="6"/>
      <c r="R234" s="16">
        <f t="shared" si="41"/>
        <v>1</v>
      </c>
      <c r="S234" s="18">
        <v>0.5</v>
      </c>
      <c r="T234" s="18">
        <v>0.5</v>
      </c>
      <c r="U234" s="18"/>
      <c r="V234" s="18"/>
      <c r="W234" s="18"/>
      <c r="X234" s="7">
        <f t="shared" si="42"/>
        <v>2</v>
      </c>
      <c r="Y234" s="7">
        <f>SUM(X$3:X234)</f>
        <v>337</v>
      </c>
      <c r="Z234" s="19">
        <f t="shared" si="43"/>
        <v>165</v>
      </c>
      <c r="AA234" s="19">
        <f>COUNTIF(Z$3:Z234,Z234)</f>
        <v>1</v>
      </c>
      <c r="AB234" s="7" t="str">
        <f t="shared" ca="1" si="44"/>
        <v>91530=5</v>
      </c>
      <c r="AC234" s="7" t="str">
        <f t="shared" ca="1" si="45"/>
        <v>100000=225</v>
      </c>
      <c r="AD234" s="19">
        <f t="shared" ca="1" si="46"/>
        <v>402141</v>
      </c>
      <c r="AE234" s="19">
        <f t="shared" ca="1" si="47"/>
        <v>402</v>
      </c>
      <c r="AF234" s="7">
        <f t="shared" ca="1" si="48"/>
        <v>14</v>
      </c>
      <c r="AG234" s="7" t="str">
        <f t="shared" ca="1" si="49"/>
        <v>{91530=5}</v>
      </c>
      <c r="AH234" s="7">
        <f t="shared" ca="1" si="39"/>
        <v>3000</v>
      </c>
      <c r="AI234" s="7" t="str">
        <f t="shared" ca="1" si="50"/>
        <v>{100000=225}</v>
      </c>
      <c r="AJ234" s="7">
        <f t="shared" ca="1" si="51"/>
        <v>0</v>
      </c>
      <c r="AK234" s="13" t="str">
        <f t="shared" ca="1" si="40"/>
        <v>2-1004-14-91530=5|100000=225|30%</v>
      </c>
    </row>
    <row r="235" spans="1:37" x14ac:dyDescent="0.15">
      <c r="A235" s="24">
        <f t="array" aca="1" ref="A235" ca="1">OFFSET(SHOP配置!$J$1,MATCH(SHOP商品!B235&amp;SHOP商品!C235,SHOP配置!$B$2:$B$395&amp;SHOP配置!$K$2:$K$395,0),)</f>
        <v>701</v>
      </c>
      <c r="B235" s="24">
        <v>7</v>
      </c>
      <c r="C235" s="24">
        <v>1</v>
      </c>
      <c r="D235" s="24">
        <v>6</v>
      </c>
      <c r="E235" s="18" t="str">
        <f ca="1">C235 &amp; "-" &amp; OFFSET(参数!$B$1,MATCH($B235,参数!A:A,0)-1,) &amp; "-" &amp; D235</f>
        <v>1-1007-6</v>
      </c>
      <c r="F235" s="18"/>
      <c r="G235" s="24" t="s">
        <v>103</v>
      </c>
      <c r="H235" s="24" t="s">
        <v>106</v>
      </c>
      <c r="I235" s="24"/>
      <c r="J235" s="24"/>
      <c r="K235" s="24"/>
      <c r="L235" s="24" t="s">
        <v>189</v>
      </c>
      <c r="M235" s="24" t="s">
        <v>189</v>
      </c>
      <c r="N235" s="24"/>
      <c r="O235" s="24"/>
      <c r="P235" s="24"/>
      <c r="Q235" s="6"/>
      <c r="R235" s="16">
        <f t="shared" si="41"/>
        <v>1</v>
      </c>
      <c r="S235" s="18">
        <v>0.5</v>
      </c>
      <c r="T235" s="18">
        <v>0.5</v>
      </c>
      <c r="U235" s="18"/>
      <c r="V235" s="18"/>
      <c r="W235" s="18"/>
      <c r="X235" s="7">
        <f t="shared" si="42"/>
        <v>2</v>
      </c>
      <c r="Y235" s="7">
        <f>SUM(X$3:X235)</f>
        <v>339</v>
      </c>
      <c r="Z235" s="19">
        <f t="shared" si="43"/>
        <v>165</v>
      </c>
      <c r="AA235" s="19">
        <f>COUNTIF(Z$3:Z235,Z235)</f>
        <v>2</v>
      </c>
      <c r="AB235" s="7" t="str">
        <f t="shared" ca="1" si="44"/>
        <v>91630=5</v>
      </c>
      <c r="AC235" s="7" t="str">
        <f t="shared" ca="1" si="45"/>
        <v>100000=250</v>
      </c>
      <c r="AD235" s="19">
        <f t="shared" ca="1" si="46"/>
        <v>402142</v>
      </c>
      <c r="AE235" s="19">
        <f t="shared" ca="1" si="47"/>
        <v>402</v>
      </c>
      <c r="AF235" s="7">
        <f t="shared" ca="1" si="48"/>
        <v>14</v>
      </c>
      <c r="AG235" s="7" t="str">
        <f t="shared" ca="1" si="49"/>
        <v>{91630=5}</v>
      </c>
      <c r="AH235" s="7">
        <f t="shared" ca="1" si="39"/>
        <v>4000</v>
      </c>
      <c r="AI235" s="7" t="str">
        <f t="shared" ca="1" si="50"/>
        <v>{100000=250}</v>
      </c>
      <c r="AJ235" s="7">
        <f t="shared" ca="1" si="51"/>
        <v>0</v>
      </c>
      <c r="AK235" s="13" t="str">
        <f t="shared" ca="1" si="40"/>
        <v>2-1004-14-91630=5|100000=250|40%</v>
      </c>
    </row>
    <row r="236" spans="1:37" x14ac:dyDescent="0.15">
      <c r="A236" s="24">
        <f t="array" aca="1" ref="A236" ca="1">OFFSET(SHOP配置!$J$1,MATCH(SHOP商品!B236&amp;SHOP商品!C236,SHOP配置!$B$2:$B$395&amp;SHOP配置!$K$2:$K$395,0),)</f>
        <v>701</v>
      </c>
      <c r="B236" s="24">
        <v>7</v>
      </c>
      <c r="C236" s="24">
        <v>1</v>
      </c>
      <c r="D236" s="24">
        <v>7</v>
      </c>
      <c r="E236" s="18" t="str">
        <f ca="1">C236 &amp; "-" &amp; OFFSET(参数!$B$1,MATCH($B236,参数!A:A,0)-1,) &amp; "-" &amp; D236</f>
        <v>1-1007-7</v>
      </c>
      <c r="F236" s="18"/>
      <c r="G236" s="24" t="s">
        <v>104</v>
      </c>
      <c r="H236" s="24" t="s">
        <v>107</v>
      </c>
      <c r="I236" s="24"/>
      <c r="J236" s="24"/>
      <c r="K236" s="24"/>
      <c r="L236" s="24" t="s">
        <v>189</v>
      </c>
      <c r="M236" s="24" t="s">
        <v>189</v>
      </c>
      <c r="N236" s="24"/>
      <c r="O236" s="24"/>
      <c r="P236" s="24"/>
      <c r="Q236" s="6"/>
      <c r="R236" s="16">
        <f t="shared" si="41"/>
        <v>1</v>
      </c>
      <c r="S236" s="18">
        <v>0.5</v>
      </c>
      <c r="T236" s="18">
        <v>0.5</v>
      </c>
      <c r="U236" s="18"/>
      <c r="V236" s="18"/>
      <c r="W236" s="18"/>
      <c r="X236" s="7">
        <f t="shared" si="42"/>
        <v>2</v>
      </c>
      <c r="Y236" s="7">
        <f>SUM(X$3:X236)</f>
        <v>341</v>
      </c>
      <c r="Z236" s="19">
        <f t="shared" si="43"/>
        <v>165</v>
      </c>
      <c r="AA236" s="19">
        <f>COUNTIF(Z$3:Z236,Z236)</f>
        <v>3</v>
      </c>
      <c r="AB236" s="7" t="str">
        <f t="shared" ca="1" si="44"/>
        <v>91730=5</v>
      </c>
      <c r="AC236" s="7" t="str">
        <f t="shared" ca="1" si="45"/>
        <v>100000=275</v>
      </c>
      <c r="AD236" s="19">
        <f t="shared" ca="1" si="46"/>
        <v>402143</v>
      </c>
      <c r="AE236" s="19">
        <f t="shared" ca="1" si="47"/>
        <v>402</v>
      </c>
      <c r="AF236" s="7">
        <f t="shared" ca="1" si="48"/>
        <v>14</v>
      </c>
      <c r="AG236" s="7" t="str">
        <f t="shared" ca="1" si="49"/>
        <v>{91730=5}</v>
      </c>
      <c r="AH236" s="7">
        <f t="shared" ca="1" si="39"/>
        <v>3000</v>
      </c>
      <c r="AI236" s="7" t="str">
        <f t="shared" ca="1" si="50"/>
        <v>{100000=275}</v>
      </c>
      <c r="AJ236" s="7">
        <f t="shared" ca="1" si="51"/>
        <v>0</v>
      </c>
      <c r="AK236" s="13" t="str">
        <f t="shared" ca="1" si="40"/>
        <v>2-1004-14-91730=5|100000=275|30%</v>
      </c>
    </row>
    <row r="237" spans="1:37" x14ac:dyDescent="0.15">
      <c r="A237" s="24">
        <f t="array" aca="1" ref="A237" ca="1">OFFSET(SHOP配置!$J$1,MATCH(SHOP商品!B237&amp;SHOP商品!C237,SHOP配置!$B$2:$B$395&amp;SHOP配置!$K$2:$K$395,0),)</f>
        <v>701</v>
      </c>
      <c r="B237" s="24">
        <v>7</v>
      </c>
      <c r="C237" s="24">
        <v>1</v>
      </c>
      <c r="D237" s="24">
        <v>8</v>
      </c>
      <c r="E237" s="18" t="str">
        <f ca="1">C237 &amp; "-" &amp; OFFSET(参数!$B$1,MATCH($B237,参数!A:A,0)-1,) &amp; "-" &amp; D237</f>
        <v>1-1007-8</v>
      </c>
      <c r="F237" s="18"/>
      <c r="G237" s="24" t="s">
        <v>114</v>
      </c>
      <c r="H237" s="24"/>
      <c r="I237" s="24"/>
      <c r="J237" s="24"/>
      <c r="K237" s="24"/>
      <c r="L237" s="24" t="s">
        <v>189</v>
      </c>
      <c r="M237" s="24"/>
      <c r="N237" s="24"/>
      <c r="O237" s="24"/>
      <c r="P237" s="24"/>
      <c r="Q237" s="6"/>
      <c r="R237" s="16">
        <f t="shared" si="41"/>
        <v>1</v>
      </c>
      <c r="S237" s="18">
        <v>1</v>
      </c>
      <c r="T237" s="18"/>
      <c r="U237" s="18"/>
      <c r="V237" s="18"/>
      <c r="W237" s="18"/>
      <c r="X237" s="7">
        <f t="shared" si="42"/>
        <v>1</v>
      </c>
      <c r="Y237" s="7">
        <f>SUM(X$3:X237)</f>
        <v>342</v>
      </c>
      <c r="Z237" s="19">
        <f t="shared" si="43"/>
        <v>166</v>
      </c>
      <c r="AA237" s="19">
        <f>COUNTIF(Z$3:Z237,Z237)</f>
        <v>1</v>
      </c>
      <c r="AB237" s="7" t="str">
        <f t="shared" ca="1" si="44"/>
        <v>91540=5</v>
      </c>
      <c r="AC237" s="7" t="str">
        <f t="shared" ca="1" si="45"/>
        <v>100000=225</v>
      </c>
      <c r="AD237" s="19">
        <f t="shared" ca="1" si="46"/>
        <v>402151</v>
      </c>
      <c r="AE237" s="19">
        <f t="shared" ca="1" si="47"/>
        <v>402</v>
      </c>
      <c r="AF237" s="7">
        <f t="shared" ca="1" si="48"/>
        <v>15</v>
      </c>
      <c r="AG237" s="7" t="str">
        <f t="shared" ca="1" si="49"/>
        <v>{91540=5}</v>
      </c>
      <c r="AH237" s="7">
        <f t="shared" ca="1" si="39"/>
        <v>3000</v>
      </c>
      <c r="AI237" s="7" t="str">
        <f t="shared" ca="1" si="50"/>
        <v>{100000=225}</v>
      </c>
      <c r="AJ237" s="7">
        <f t="shared" ca="1" si="51"/>
        <v>0</v>
      </c>
      <c r="AK237" s="13" t="str">
        <f t="shared" ca="1" si="40"/>
        <v>2-1004-15-91540=5|100000=225|30%</v>
      </c>
    </row>
    <row r="238" spans="1:37" x14ac:dyDescent="0.15">
      <c r="A238" s="24">
        <f t="array" aca="1" ref="A238" ca="1">OFFSET(SHOP配置!$J$1,MATCH(SHOP商品!B238&amp;SHOP商品!C238,SHOP配置!$B$2:$B$395&amp;SHOP配置!$K$2:$K$395,0),)</f>
        <v>701</v>
      </c>
      <c r="B238" s="24">
        <v>7</v>
      </c>
      <c r="C238" s="24">
        <v>1</v>
      </c>
      <c r="D238" s="24">
        <v>9</v>
      </c>
      <c r="E238" s="18" t="str">
        <f ca="1">C238 &amp; "-" &amp; OFFSET(参数!$B$1,MATCH($B238,参数!A:A,0)-1,) &amp; "-" &amp; D238</f>
        <v>1-1007-9</v>
      </c>
      <c r="F238" s="18"/>
      <c r="G238" s="24" t="s">
        <v>121</v>
      </c>
      <c r="H238" s="24" t="s">
        <v>128</v>
      </c>
      <c r="I238" s="24"/>
      <c r="J238" s="24"/>
      <c r="K238" s="24"/>
      <c r="L238" s="24" t="s">
        <v>189</v>
      </c>
      <c r="M238" s="24" t="s">
        <v>189</v>
      </c>
      <c r="N238" s="24"/>
      <c r="O238" s="24"/>
      <c r="P238" s="24"/>
      <c r="Q238" s="6"/>
      <c r="R238" s="16">
        <f t="shared" si="41"/>
        <v>1</v>
      </c>
      <c r="S238" s="18">
        <v>0.5</v>
      </c>
      <c r="T238" s="18">
        <v>0.5</v>
      </c>
      <c r="U238" s="18"/>
      <c r="V238" s="18"/>
      <c r="W238" s="18"/>
      <c r="X238" s="7">
        <f t="shared" si="42"/>
        <v>2</v>
      </c>
      <c r="Y238" s="7">
        <f>SUM(X$3:X238)</f>
        <v>344</v>
      </c>
      <c r="Z238" s="19">
        <f t="shared" si="43"/>
        <v>166</v>
      </c>
      <c r="AA238" s="19">
        <f>COUNTIF(Z$3:Z238,Z238)</f>
        <v>2</v>
      </c>
      <c r="AB238" s="7" t="str">
        <f t="shared" ca="1" si="44"/>
        <v>91640=5</v>
      </c>
      <c r="AC238" s="7" t="str">
        <f t="shared" ca="1" si="45"/>
        <v>100000=250</v>
      </c>
      <c r="AD238" s="19">
        <f t="shared" ca="1" si="46"/>
        <v>402152</v>
      </c>
      <c r="AE238" s="19">
        <f t="shared" ca="1" si="47"/>
        <v>402</v>
      </c>
      <c r="AF238" s="7">
        <f t="shared" ca="1" si="48"/>
        <v>15</v>
      </c>
      <c r="AG238" s="7" t="str">
        <f t="shared" ca="1" si="49"/>
        <v>{91640=5}</v>
      </c>
      <c r="AH238" s="7">
        <f t="shared" ca="1" si="39"/>
        <v>4000</v>
      </c>
      <c r="AI238" s="7" t="str">
        <f t="shared" ca="1" si="50"/>
        <v>{100000=250}</v>
      </c>
      <c r="AJ238" s="7">
        <f t="shared" ca="1" si="51"/>
        <v>0</v>
      </c>
      <c r="AK238" s="13" t="str">
        <f t="shared" ca="1" si="40"/>
        <v>2-1004-15-91640=5|100000=250|40%</v>
      </c>
    </row>
    <row r="239" spans="1:37" x14ac:dyDescent="0.15">
      <c r="A239" s="24">
        <f t="array" aca="1" ref="A239" ca="1">OFFSET(SHOP配置!$J$1,MATCH(SHOP商品!B239&amp;SHOP商品!C239,SHOP配置!$B$2:$B$395&amp;SHOP配置!$K$2:$K$395,0),)</f>
        <v>701</v>
      </c>
      <c r="B239" s="24">
        <v>7</v>
      </c>
      <c r="C239" s="24">
        <v>1</v>
      </c>
      <c r="D239" s="24">
        <v>10</v>
      </c>
      <c r="E239" s="18" t="str">
        <f ca="1">C239 &amp; "-" &amp; OFFSET(参数!$B$1,MATCH($B239,参数!A:A,0)-1,) &amp; "-" &amp; D239</f>
        <v>1-1007-10</v>
      </c>
      <c r="F239" s="18"/>
      <c r="G239" s="24" t="s">
        <v>121</v>
      </c>
      <c r="H239" s="24" t="s">
        <v>128</v>
      </c>
      <c r="I239" s="24"/>
      <c r="J239" s="24"/>
      <c r="K239" s="24"/>
      <c r="L239" s="24" t="s">
        <v>189</v>
      </c>
      <c r="M239" s="24" t="s">
        <v>189</v>
      </c>
      <c r="N239" s="24"/>
      <c r="O239" s="24"/>
      <c r="P239" s="24"/>
      <c r="Q239" s="6"/>
      <c r="R239" s="16">
        <f t="shared" si="41"/>
        <v>1</v>
      </c>
      <c r="S239" s="18">
        <v>0.5</v>
      </c>
      <c r="T239" s="18">
        <v>0.5</v>
      </c>
      <c r="U239" s="18"/>
      <c r="V239" s="18"/>
      <c r="W239" s="18"/>
      <c r="X239" s="7">
        <f t="shared" si="42"/>
        <v>2</v>
      </c>
      <c r="Y239" s="7">
        <f>SUM(X$3:X239)</f>
        <v>346</v>
      </c>
      <c r="Z239" s="19">
        <f t="shared" si="43"/>
        <v>166</v>
      </c>
      <c r="AA239" s="19">
        <f>COUNTIF(Z$3:Z239,Z239)</f>
        <v>3</v>
      </c>
      <c r="AB239" s="7" t="str">
        <f t="shared" ca="1" si="44"/>
        <v>91740=5</v>
      </c>
      <c r="AC239" s="7" t="str">
        <f t="shared" ca="1" si="45"/>
        <v>100000=275</v>
      </c>
      <c r="AD239" s="19">
        <f t="shared" ca="1" si="46"/>
        <v>402153</v>
      </c>
      <c r="AE239" s="19">
        <f t="shared" ca="1" si="47"/>
        <v>402</v>
      </c>
      <c r="AF239" s="7">
        <f t="shared" ca="1" si="48"/>
        <v>15</v>
      </c>
      <c r="AG239" s="7" t="str">
        <f t="shared" ca="1" si="49"/>
        <v>{91740=5}</v>
      </c>
      <c r="AH239" s="7">
        <f t="shared" ca="1" si="39"/>
        <v>3000</v>
      </c>
      <c r="AI239" s="7" t="str">
        <f t="shared" ca="1" si="50"/>
        <v>{100000=275}</v>
      </c>
      <c r="AJ239" s="7">
        <f t="shared" ca="1" si="51"/>
        <v>0</v>
      </c>
      <c r="AK239" s="13" t="str">
        <f t="shared" ca="1" si="40"/>
        <v>2-1004-15-91740=5|100000=275|30%</v>
      </c>
    </row>
    <row r="240" spans="1:37" x14ac:dyDescent="0.15">
      <c r="A240" s="24"/>
      <c r="B240" s="24"/>
      <c r="C240" s="24"/>
      <c r="D240" s="24"/>
      <c r="E240" s="18"/>
      <c r="F240" s="18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6"/>
      <c r="R240" s="16">
        <f t="shared" si="41"/>
        <v>0</v>
      </c>
      <c r="S240" s="18"/>
      <c r="T240" s="18"/>
      <c r="U240" s="18"/>
      <c r="V240" s="18"/>
      <c r="W240" s="18"/>
      <c r="X240" s="7">
        <f t="shared" si="42"/>
        <v>0</v>
      </c>
      <c r="Y240" s="7">
        <f>SUM(X$3:X240)</f>
        <v>346</v>
      </c>
      <c r="Z240" s="19">
        <f t="shared" si="43"/>
        <v>167</v>
      </c>
      <c r="AA240" s="19">
        <f>COUNTIF(Z$3:Z240,Z240)</f>
        <v>1</v>
      </c>
      <c r="AB240" s="7" t="str">
        <f t="shared" ca="1" si="44"/>
        <v>71150=1</v>
      </c>
      <c r="AC240" s="7" t="str">
        <f t="shared" ca="1" si="45"/>
        <v>100000=500</v>
      </c>
      <c r="AD240" s="19">
        <f t="shared" ca="1" si="46"/>
        <v>403011</v>
      </c>
      <c r="AE240" s="19">
        <f t="shared" ca="1" si="47"/>
        <v>403</v>
      </c>
      <c r="AF240" s="7">
        <f t="shared" ca="1" si="48"/>
        <v>1</v>
      </c>
      <c r="AG240" s="7" t="str">
        <f t="shared" ca="1" si="49"/>
        <v>{71150=1}</v>
      </c>
      <c r="AH240" s="7">
        <f t="shared" ca="1" si="39"/>
        <v>6000</v>
      </c>
      <c r="AI240" s="7" t="str">
        <f t="shared" ca="1" si="50"/>
        <v>{100000=500}</v>
      </c>
      <c r="AJ240" s="7">
        <f t="shared" ca="1" si="51"/>
        <v>0</v>
      </c>
      <c r="AK240" s="13" t="str">
        <f t="shared" ca="1" si="40"/>
        <v>3-1004-1-71150=1|100000=500|60%</v>
      </c>
    </row>
    <row r="241" spans="1:37" x14ac:dyDescent="0.15">
      <c r="A241" s="24"/>
      <c r="B241" s="24"/>
      <c r="C241" s="24"/>
      <c r="D241" s="24"/>
      <c r="E241" s="18"/>
      <c r="F241" s="18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6"/>
      <c r="R241" s="16">
        <f t="shared" si="41"/>
        <v>0</v>
      </c>
      <c r="S241" s="18"/>
      <c r="T241" s="18"/>
      <c r="U241" s="18"/>
      <c r="V241" s="18"/>
      <c r="W241" s="18"/>
      <c r="X241" s="7">
        <f t="shared" si="42"/>
        <v>0</v>
      </c>
      <c r="Y241" s="7">
        <f>SUM(X$3:X241)</f>
        <v>346</v>
      </c>
      <c r="Z241" s="19">
        <f t="shared" si="43"/>
        <v>167</v>
      </c>
      <c r="AA241" s="19">
        <f>COUNTIF(Z$3:Z241,Z241)</f>
        <v>2</v>
      </c>
      <c r="AB241" s="7" t="str">
        <f t="shared" ca="1" si="44"/>
        <v>72150=1</v>
      </c>
      <c r="AC241" s="7" t="str">
        <f t="shared" ca="1" si="45"/>
        <v>100000=2000</v>
      </c>
      <c r="AD241" s="19">
        <f t="shared" ca="1" si="46"/>
        <v>403012</v>
      </c>
      <c r="AE241" s="19">
        <f t="shared" ca="1" si="47"/>
        <v>403</v>
      </c>
      <c r="AF241" s="7">
        <f t="shared" ca="1" si="48"/>
        <v>1</v>
      </c>
      <c r="AG241" s="7" t="str">
        <f t="shared" ca="1" si="49"/>
        <v>{72150=1}</v>
      </c>
      <c r="AH241" s="7">
        <f t="shared" ca="1" si="39"/>
        <v>4000</v>
      </c>
      <c r="AI241" s="7" t="str">
        <f t="shared" ca="1" si="50"/>
        <v>{100000=2000}</v>
      </c>
      <c r="AJ241" s="7">
        <f t="shared" ca="1" si="51"/>
        <v>0</v>
      </c>
      <c r="AK241" s="13" t="str">
        <f t="shared" ca="1" si="40"/>
        <v>3-1004-1-72150=1|100000=2000|40%</v>
      </c>
    </row>
    <row r="242" spans="1:37" x14ac:dyDescent="0.15">
      <c r="A242" s="24"/>
      <c r="B242" s="24"/>
      <c r="C242" s="24"/>
      <c r="D242" s="24"/>
      <c r="E242" s="18"/>
      <c r="F242" s="18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6"/>
      <c r="R242" s="16">
        <f t="shared" si="41"/>
        <v>0</v>
      </c>
      <c r="S242" s="18"/>
      <c r="T242" s="18"/>
      <c r="U242" s="18"/>
      <c r="V242" s="18"/>
      <c r="W242" s="18"/>
      <c r="X242" s="7">
        <f t="shared" si="42"/>
        <v>0</v>
      </c>
      <c r="Y242" s="7">
        <f>SUM(X$3:X242)</f>
        <v>346</v>
      </c>
      <c r="Z242" s="19">
        <f t="shared" si="43"/>
        <v>168</v>
      </c>
      <c r="AA242" s="19">
        <f>COUNTIF(Z$3:Z242,Z242)</f>
        <v>1</v>
      </c>
      <c r="AB242" s="7" t="str">
        <f t="shared" ca="1" si="44"/>
        <v>82110=5</v>
      </c>
      <c r="AC242" s="7" t="str">
        <f t="shared" ca="1" si="45"/>
        <v>100000=400</v>
      </c>
      <c r="AD242" s="19">
        <f t="shared" ca="1" si="46"/>
        <v>403021</v>
      </c>
      <c r="AE242" s="19">
        <f t="shared" ca="1" si="47"/>
        <v>403</v>
      </c>
      <c r="AF242" s="7">
        <f t="shared" ca="1" si="48"/>
        <v>2</v>
      </c>
      <c r="AG242" s="7" t="str">
        <f t="shared" ca="1" si="49"/>
        <v>{82110=5}</v>
      </c>
      <c r="AH242" s="7">
        <f t="shared" ca="1" si="39"/>
        <v>10000</v>
      </c>
      <c r="AI242" s="7" t="str">
        <f t="shared" ca="1" si="50"/>
        <v>{100000=400}</v>
      </c>
      <c r="AJ242" s="7">
        <f t="shared" ca="1" si="51"/>
        <v>0</v>
      </c>
      <c r="AK242" s="13" t="str">
        <f t="shared" ca="1" si="40"/>
        <v>3-1004-2-82110=5|100000=400|100%</v>
      </c>
    </row>
    <row r="243" spans="1:37" x14ac:dyDescent="0.15">
      <c r="A243" s="24"/>
      <c r="B243" s="24"/>
      <c r="C243" s="24"/>
      <c r="D243" s="24"/>
      <c r="E243" s="18"/>
      <c r="F243" s="18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6"/>
      <c r="R243" s="16">
        <f t="shared" si="41"/>
        <v>0</v>
      </c>
      <c r="S243" s="18"/>
      <c r="T243" s="18"/>
      <c r="U243" s="18"/>
      <c r="V243" s="18"/>
      <c r="W243" s="18"/>
      <c r="X243" s="7">
        <f t="shared" si="42"/>
        <v>0</v>
      </c>
      <c r="Y243" s="7">
        <f>SUM(X$3:X243)</f>
        <v>346</v>
      </c>
      <c r="Z243" s="19">
        <f t="shared" si="43"/>
        <v>169</v>
      </c>
      <c r="AA243" s="19">
        <f>COUNTIF(Z$3:Z243,Z243)</f>
        <v>1</v>
      </c>
      <c r="AB243" s="7" t="str">
        <f t="shared" ca="1" si="44"/>
        <v>92220=5</v>
      </c>
      <c r="AC243" s="7" t="str">
        <f t="shared" ca="1" si="45"/>
        <v>100000=600</v>
      </c>
      <c r="AD243" s="19">
        <f t="shared" ca="1" si="46"/>
        <v>403031</v>
      </c>
      <c r="AE243" s="19">
        <f t="shared" ca="1" si="47"/>
        <v>403</v>
      </c>
      <c r="AF243" s="7">
        <f t="shared" ca="1" si="48"/>
        <v>3</v>
      </c>
      <c r="AG243" s="7" t="str">
        <f t="shared" ca="1" si="49"/>
        <v>{92220=5}</v>
      </c>
      <c r="AH243" s="7">
        <f t="shared" ca="1" si="39"/>
        <v>6000</v>
      </c>
      <c r="AI243" s="7" t="str">
        <f t="shared" ca="1" si="50"/>
        <v>{100000=600}</v>
      </c>
      <c r="AJ243" s="7">
        <f t="shared" ca="1" si="51"/>
        <v>0</v>
      </c>
      <c r="AK243" s="13" t="str">
        <f t="shared" ca="1" si="40"/>
        <v>3-1004-3-92220=5|100000=600|60%</v>
      </c>
    </row>
    <row r="244" spans="1:37" x14ac:dyDescent="0.15">
      <c r="A244" s="24"/>
      <c r="B244" s="24"/>
      <c r="C244" s="24"/>
      <c r="D244" s="24"/>
      <c r="E244" s="18"/>
      <c r="F244" s="18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6"/>
      <c r="R244" s="16">
        <f t="shared" si="41"/>
        <v>0</v>
      </c>
      <c r="S244" s="18"/>
      <c r="T244" s="18"/>
      <c r="U244" s="18"/>
      <c r="V244" s="18"/>
      <c r="W244" s="18"/>
      <c r="X244" s="7">
        <f t="shared" si="42"/>
        <v>0</v>
      </c>
      <c r="Y244" s="7">
        <f>SUM(X$3:X244)</f>
        <v>346</v>
      </c>
      <c r="Z244" s="19">
        <f t="shared" si="43"/>
        <v>169</v>
      </c>
      <c r="AA244" s="19">
        <f>COUNTIF(Z$3:Z244,Z244)</f>
        <v>2</v>
      </c>
      <c r="AB244" s="7" t="str">
        <f t="shared" ca="1" si="44"/>
        <v>92320=5</v>
      </c>
      <c r="AC244" s="7" t="str">
        <f t="shared" ca="1" si="45"/>
        <v>100000=700</v>
      </c>
      <c r="AD244" s="19">
        <f t="shared" ca="1" si="46"/>
        <v>403032</v>
      </c>
      <c r="AE244" s="19">
        <f t="shared" ca="1" si="47"/>
        <v>403</v>
      </c>
      <c r="AF244" s="7">
        <f t="shared" ca="1" si="48"/>
        <v>3</v>
      </c>
      <c r="AG244" s="7" t="str">
        <f t="shared" ca="1" si="49"/>
        <v>{92320=5}</v>
      </c>
      <c r="AH244" s="7">
        <f t="shared" ca="1" si="39"/>
        <v>4000</v>
      </c>
      <c r="AI244" s="7" t="str">
        <f t="shared" ca="1" si="50"/>
        <v>{100000=700}</v>
      </c>
      <c r="AJ244" s="7">
        <f t="shared" ca="1" si="51"/>
        <v>0</v>
      </c>
      <c r="AK244" s="13" t="str">
        <f t="shared" ca="1" si="40"/>
        <v>3-1004-3-92320=5|100000=700|40%</v>
      </c>
    </row>
    <row r="245" spans="1:37" x14ac:dyDescent="0.15">
      <c r="A245" s="24"/>
      <c r="B245" s="24"/>
      <c r="C245" s="24"/>
      <c r="D245" s="24"/>
      <c r="E245" s="18"/>
      <c r="F245" s="18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6"/>
      <c r="R245" s="16">
        <f t="shared" si="41"/>
        <v>0</v>
      </c>
      <c r="S245" s="18"/>
      <c r="T245" s="18"/>
      <c r="U245" s="18"/>
      <c r="V245" s="18"/>
      <c r="W245" s="18"/>
      <c r="X245" s="7">
        <f t="shared" si="42"/>
        <v>0</v>
      </c>
      <c r="Y245" s="7">
        <f>SUM(X$3:X245)</f>
        <v>346</v>
      </c>
      <c r="Z245" s="19">
        <f t="shared" si="43"/>
        <v>170</v>
      </c>
      <c r="AA245" s="19">
        <f>COUNTIF(Z$3:Z245,Z245)</f>
        <v>1</v>
      </c>
      <c r="AB245" s="7" t="str">
        <f t="shared" ca="1" si="44"/>
        <v>92230=5</v>
      </c>
      <c r="AC245" s="7" t="str">
        <f t="shared" ca="1" si="45"/>
        <v>100000=600</v>
      </c>
      <c r="AD245" s="19">
        <f t="shared" ca="1" si="46"/>
        <v>403041</v>
      </c>
      <c r="AE245" s="19">
        <f t="shared" ca="1" si="47"/>
        <v>403</v>
      </c>
      <c r="AF245" s="7">
        <f t="shared" ca="1" si="48"/>
        <v>4</v>
      </c>
      <c r="AG245" s="7" t="str">
        <f t="shared" ca="1" si="49"/>
        <v>{92230=5}</v>
      </c>
      <c r="AH245" s="7">
        <f t="shared" ca="1" si="39"/>
        <v>6000</v>
      </c>
      <c r="AI245" s="7" t="str">
        <f t="shared" ca="1" si="50"/>
        <v>{100000=600}</v>
      </c>
      <c r="AJ245" s="7">
        <f t="shared" ca="1" si="51"/>
        <v>0</v>
      </c>
      <c r="AK245" s="13" t="str">
        <f t="shared" ca="1" si="40"/>
        <v>3-1004-4-92230=5|100000=600|60%</v>
      </c>
    </row>
    <row r="246" spans="1:37" x14ac:dyDescent="0.15">
      <c r="A246" s="24"/>
      <c r="B246" s="24"/>
      <c r="C246" s="24"/>
      <c r="D246" s="24"/>
      <c r="E246" s="18"/>
      <c r="F246" s="18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6"/>
      <c r="R246" s="16">
        <f t="shared" si="41"/>
        <v>0</v>
      </c>
      <c r="S246" s="18"/>
      <c r="T246" s="18"/>
      <c r="U246" s="18"/>
      <c r="V246" s="18"/>
      <c r="W246" s="18"/>
      <c r="X246" s="7">
        <f t="shared" si="42"/>
        <v>0</v>
      </c>
      <c r="Y246" s="7">
        <f>SUM(X$3:X246)</f>
        <v>346</v>
      </c>
      <c r="Z246" s="19">
        <f t="shared" si="43"/>
        <v>170</v>
      </c>
      <c r="AA246" s="19">
        <f>COUNTIF(Z$3:Z246,Z246)</f>
        <v>2</v>
      </c>
      <c r="AB246" s="7" t="str">
        <f t="shared" ca="1" si="44"/>
        <v>92330=5</v>
      </c>
      <c r="AC246" s="7" t="str">
        <f t="shared" ca="1" si="45"/>
        <v>100000=700</v>
      </c>
      <c r="AD246" s="19">
        <f t="shared" ca="1" si="46"/>
        <v>403042</v>
      </c>
      <c r="AE246" s="19">
        <f t="shared" ca="1" si="47"/>
        <v>403</v>
      </c>
      <c r="AF246" s="7">
        <f t="shared" ca="1" si="48"/>
        <v>4</v>
      </c>
      <c r="AG246" s="7" t="str">
        <f t="shared" ca="1" si="49"/>
        <v>{92330=5}</v>
      </c>
      <c r="AH246" s="7">
        <f t="shared" ca="1" si="39"/>
        <v>4000</v>
      </c>
      <c r="AI246" s="7" t="str">
        <f t="shared" ca="1" si="50"/>
        <v>{100000=700}</v>
      </c>
      <c r="AJ246" s="7">
        <f t="shared" ca="1" si="51"/>
        <v>0</v>
      </c>
      <c r="AK246" s="13" t="str">
        <f t="shared" ca="1" si="40"/>
        <v>3-1004-4-92330=5|100000=700|40%</v>
      </c>
    </row>
    <row r="247" spans="1:37" x14ac:dyDescent="0.15">
      <c r="A247" s="24"/>
      <c r="B247" s="24"/>
      <c r="C247" s="24"/>
      <c r="D247" s="24"/>
      <c r="E247" s="18"/>
      <c r="F247" s="18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6"/>
      <c r="R247" s="16">
        <f t="shared" si="41"/>
        <v>0</v>
      </c>
      <c r="S247" s="18"/>
      <c r="T247" s="18"/>
      <c r="U247" s="18"/>
      <c r="V247" s="18"/>
      <c r="W247" s="18"/>
      <c r="X247" s="7">
        <f t="shared" si="42"/>
        <v>0</v>
      </c>
      <c r="Y247" s="7">
        <f>SUM(X$3:X247)</f>
        <v>346</v>
      </c>
      <c r="Z247" s="19">
        <f t="shared" si="43"/>
        <v>171</v>
      </c>
      <c r="AA247" s="19">
        <f>COUNTIF(Z$3:Z247,Z247)</f>
        <v>1</v>
      </c>
      <c r="AB247" s="7" t="str">
        <f t="shared" ca="1" si="44"/>
        <v>92240=5</v>
      </c>
      <c r="AC247" s="7" t="str">
        <f t="shared" ca="1" si="45"/>
        <v>100000=600</v>
      </c>
      <c r="AD247" s="19">
        <f t="shared" ca="1" si="46"/>
        <v>403051</v>
      </c>
      <c r="AE247" s="19">
        <f t="shared" ca="1" si="47"/>
        <v>403</v>
      </c>
      <c r="AF247" s="7">
        <f t="shared" ca="1" si="48"/>
        <v>5</v>
      </c>
      <c r="AG247" s="7" t="str">
        <f t="shared" ca="1" si="49"/>
        <v>{92240=5}</v>
      </c>
      <c r="AH247" s="7">
        <f t="shared" ca="1" si="39"/>
        <v>6000</v>
      </c>
      <c r="AI247" s="7" t="str">
        <f t="shared" ca="1" si="50"/>
        <v>{100000=600}</v>
      </c>
      <c r="AJ247" s="7">
        <f t="shared" ca="1" si="51"/>
        <v>0</v>
      </c>
      <c r="AK247" s="13" t="str">
        <f t="shared" ca="1" si="40"/>
        <v>3-1004-5-92240=5|100000=600|60%</v>
      </c>
    </row>
    <row r="248" spans="1:37" x14ac:dyDescent="0.15">
      <c r="A248" s="24"/>
      <c r="B248" s="24"/>
      <c r="C248" s="24"/>
      <c r="D248" s="24"/>
      <c r="E248" s="18"/>
      <c r="F248" s="18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6"/>
      <c r="R248" s="16">
        <f t="shared" si="41"/>
        <v>0</v>
      </c>
      <c r="S248" s="18"/>
      <c r="T248" s="18"/>
      <c r="U248" s="18"/>
      <c r="V248" s="18"/>
      <c r="W248" s="18"/>
      <c r="X248" s="7">
        <f t="shared" si="42"/>
        <v>0</v>
      </c>
      <c r="Y248" s="7">
        <f>SUM(X$3:X248)</f>
        <v>346</v>
      </c>
      <c r="Z248" s="19">
        <f t="shared" si="43"/>
        <v>171</v>
      </c>
      <c r="AA248" s="19">
        <f>COUNTIF(Z$3:Z248,Z248)</f>
        <v>2</v>
      </c>
      <c r="AB248" s="7" t="str">
        <f t="shared" ca="1" si="44"/>
        <v>92340=5</v>
      </c>
      <c r="AC248" s="7" t="str">
        <f t="shared" ca="1" si="45"/>
        <v>100000=700</v>
      </c>
      <c r="AD248" s="19">
        <f t="shared" ca="1" si="46"/>
        <v>403052</v>
      </c>
      <c r="AE248" s="19">
        <f t="shared" ca="1" si="47"/>
        <v>403</v>
      </c>
      <c r="AF248" s="7">
        <f t="shared" ca="1" si="48"/>
        <v>5</v>
      </c>
      <c r="AG248" s="7" t="str">
        <f t="shared" ca="1" si="49"/>
        <v>{92340=5}</v>
      </c>
      <c r="AH248" s="7">
        <f t="shared" ca="1" si="39"/>
        <v>4000</v>
      </c>
      <c r="AI248" s="7" t="str">
        <f t="shared" ca="1" si="50"/>
        <v>{100000=700}</v>
      </c>
      <c r="AJ248" s="7">
        <f t="shared" ca="1" si="51"/>
        <v>0</v>
      </c>
      <c r="AK248" s="13" t="str">
        <f t="shared" ca="1" si="40"/>
        <v>3-1004-5-92340=5|100000=700|40%</v>
      </c>
    </row>
    <row r="249" spans="1:37" x14ac:dyDescent="0.15">
      <c r="A249" s="24"/>
      <c r="B249" s="24"/>
      <c r="C249" s="24"/>
      <c r="D249" s="24"/>
      <c r="E249" s="18"/>
      <c r="F249" s="18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6"/>
      <c r="R249" s="16">
        <f t="shared" si="41"/>
        <v>0</v>
      </c>
      <c r="S249" s="18"/>
      <c r="T249" s="18"/>
      <c r="U249" s="18"/>
      <c r="V249" s="18"/>
      <c r="W249" s="18"/>
      <c r="X249" s="7">
        <f t="shared" si="42"/>
        <v>0</v>
      </c>
      <c r="Y249" s="7">
        <f>SUM(X$3:X249)</f>
        <v>346</v>
      </c>
      <c r="Z249" s="19">
        <f t="shared" si="43"/>
        <v>172</v>
      </c>
      <c r="AA249" s="19">
        <f>COUNTIF(Z$3:Z249,Z249)</f>
        <v>1</v>
      </c>
      <c r="AB249" s="7" t="str">
        <f t="shared" ca="1" si="44"/>
        <v>92420=5</v>
      </c>
      <c r="AC249" s="7" t="str">
        <f t="shared" ca="1" si="45"/>
        <v>100000=800</v>
      </c>
      <c r="AD249" s="19">
        <f t="shared" ca="1" si="46"/>
        <v>403061</v>
      </c>
      <c r="AE249" s="19">
        <f t="shared" ca="1" si="47"/>
        <v>403</v>
      </c>
      <c r="AF249" s="7">
        <f t="shared" ca="1" si="48"/>
        <v>6</v>
      </c>
      <c r="AG249" s="7" t="str">
        <f t="shared" ca="1" si="49"/>
        <v>{92420=5}</v>
      </c>
      <c r="AH249" s="7">
        <f t="shared" ca="1" si="39"/>
        <v>6000</v>
      </c>
      <c r="AI249" s="7" t="str">
        <f t="shared" ca="1" si="50"/>
        <v>{100000=800}</v>
      </c>
      <c r="AJ249" s="7">
        <f t="shared" ca="1" si="51"/>
        <v>0</v>
      </c>
      <c r="AK249" s="13" t="str">
        <f t="shared" ca="1" si="40"/>
        <v>3-1004-6-92420=5|100000=800|60%</v>
      </c>
    </row>
    <row r="250" spans="1:37" x14ac:dyDescent="0.15">
      <c r="A250" s="24"/>
      <c r="B250" s="24"/>
      <c r="C250" s="24"/>
      <c r="D250" s="24"/>
      <c r="E250" s="18"/>
      <c r="F250" s="18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6"/>
      <c r="R250" s="16">
        <f t="shared" si="41"/>
        <v>0</v>
      </c>
      <c r="S250" s="18"/>
      <c r="T250" s="18"/>
      <c r="U250" s="18"/>
      <c r="V250" s="18"/>
      <c r="W250" s="18"/>
      <c r="X250" s="7">
        <f t="shared" si="42"/>
        <v>0</v>
      </c>
      <c r="Y250" s="7">
        <f>SUM(X$3:X250)</f>
        <v>346</v>
      </c>
      <c r="Z250" s="19">
        <f t="shared" si="43"/>
        <v>172</v>
      </c>
      <c r="AA250" s="19">
        <f>COUNTIF(Z$3:Z250,Z250)</f>
        <v>2</v>
      </c>
      <c r="AB250" s="7" t="str">
        <f t="shared" ca="1" si="44"/>
        <v>92520=5</v>
      </c>
      <c r="AC250" s="7" t="str">
        <f t="shared" ca="1" si="45"/>
        <v>100000=900</v>
      </c>
      <c r="AD250" s="19">
        <f t="shared" ca="1" si="46"/>
        <v>403062</v>
      </c>
      <c r="AE250" s="19">
        <f t="shared" ca="1" si="47"/>
        <v>403</v>
      </c>
      <c r="AF250" s="7">
        <f t="shared" ca="1" si="48"/>
        <v>6</v>
      </c>
      <c r="AG250" s="7" t="str">
        <f t="shared" ca="1" si="49"/>
        <v>{92520=5}</v>
      </c>
      <c r="AH250" s="7">
        <f t="shared" ca="1" si="39"/>
        <v>4000</v>
      </c>
      <c r="AI250" s="7" t="str">
        <f t="shared" ca="1" si="50"/>
        <v>{100000=900}</v>
      </c>
      <c r="AJ250" s="7">
        <f t="shared" ca="1" si="51"/>
        <v>0</v>
      </c>
      <c r="AK250" s="13" t="str">
        <f t="shared" ca="1" si="40"/>
        <v>3-1004-6-92520=5|100000=900|40%</v>
      </c>
    </row>
    <row r="251" spans="1:37" x14ac:dyDescent="0.15">
      <c r="A251" s="24"/>
      <c r="B251" s="24"/>
      <c r="C251" s="24"/>
      <c r="D251" s="24"/>
      <c r="E251" s="18"/>
      <c r="F251" s="18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6"/>
      <c r="R251" s="16">
        <f t="shared" si="41"/>
        <v>0</v>
      </c>
      <c r="S251" s="18"/>
      <c r="T251" s="18"/>
      <c r="U251" s="18"/>
      <c r="V251" s="18"/>
      <c r="W251" s="18"/>
      <c r="X251" s="7">
        <f t="shared" si="42"/>
        <v>0</v>
      </c>
      <c r="Y251" s="7">
        <f>SUM(X$3:X251)</f>
        <v>346</v>
      </c>
      <c r="Z251" s="19">
        <f t="shared" si="43"/>
        <v>173</v>
      </c>
      <c r="AA251" s="19">
        <f>COUNTIF(Z$3:Z251,Z251)</f>
        <v>1</v>
      </c>
      <c r="AB251" s="7" t="str">
        <f t="shared" ca="1" si="44"/>
        <v>92430=5</v>
      </c>
      <c r="AC251" s="7" t="str">
        <f t="shared" ca="1" si="45"/>
        <v>100000=800</v>
      </c>
      <c r="AD251" s="19">
        <f t="shared" ca="1" si="46"/>
        <v>403071</v>
      </c>
      <c r="AE251" s="19">
        <f t="shared" ca="1" si="47"/>
        <v>403</v>
      </c>
      <c r="AF251" s="7">
        <f t="shared" ca="1" si="48"/>
        <v>7</v>
      </c>
      <c r="AG251" s="7" t="str">
        <f t="shared" ca="1" si="49"/>
        <v>{92430=5}</v>
      </c>
      <c r="AH251" s="7">
        <f t="shared" ca="1" si="39"/>
        <v>6000</v>
      </c>
      <c r="AI251" s="7" t="str">
        <f t="shared" ca="1" si="50"/>
        <v>{100000=800}</v>
      </c>
      <c r="AJ251" s="7">
        <f t="shared" ca="1" si="51"/>
        <v>0</v>
      </c>
      <c r="AK251" s="13" t="str">
        <f t="shared" ca="1" si="40"/>
        <v>3-1004-7-92430=5|100000=800|60%</v>
      </c>
    </row>
    <row r="252" spans="1:37" x14ac:dyDescent="0.15">
      <c r="A252" s="24"/>
      <c r="B252" s="24"/>
      <c r="C252" s="24"/>
      <c r="D252" s="24"/>
      <c r="E252" s="18"/>
      <c r="F252" s="18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6"/>
      <c r="R252" s="16">
        <f t="shared" si="41"/>
        <v>0</v>
      </c>
      <c r="S252" s="18"/>
      <c r="T252" s="18"/>
      <c r="U252" s="18"/>
      <c r="V252" s="18"/>
      <c r="W252" s="18"/>
      <c r="X252" s="7">
        <f t="shared" si="42"/>
        <v>0</v>
      </c>
      <c r="Y252" s="7">
        <f>SUM(X$3:X252)</f>
        <v>346</v>
      </c>
      <c r="Z252" s="19">
        <f t="shared" si="43"/>
        <v>173</v>
      </c>
      <c r="AA252" s="19">
        <f>COUNTIF(Z$3:Z252,Z252)</f>
        <v>2</v>
      </c>
      <c r="AB252" s="7" t="str">
        <f t="shared" ca="1" si="44"/>
        <v>92530=5</v>
      </c>
      <c r="AC252" s="7" t="str">
        <f t="shared" ca="1" si="45"/>
        <v>100000=900</v>
      </c>
      <c r="AD252" s="19">
        <f t="shared" ca="1" si="46"/>
        <v>403072</v>
      </c>
      <c r="AE252" s="19">
        <f t="shared" ca="1" si="47"/>
        <v>403</v>
      </c>
      <c r="AF252" s="7">
        <f t="shared" ca="1" si="48"/>
        <v>7</v>
      </c>
      <c r="AG252" s="7" t="str">
        <f t="shared" ca="1" si="49"/>
        <v>{92530=5}</v>
      </c>
      <c r="AH252" s="7">
        <f t="shared" ca="1" si="39"/>
        <v>4000</v>
      </c>
      <c r="AI252" s="7" t="str">
        <f t="shared" ca="1" si="50"/>
        <v>{100000=900}</v>
      </c>
      <c r="AJ252" s="7">
        <f t="shared" ca="1" si="51"/>
        <v>0</v>
      </c>
      <c r="AK252" s="13" t="str">
        <f t="shared" ca="1" si="40"/>
        <v>3-1004-7-92530=5|100000=900|40%</v>
      </c>
    </row>
    <row r="253" spans="1:37" x14ac:dyDescent="0.15">
      <c r="A253" s="24"/>
      <c r="B253" s="24"/>
      <c r="C253" s="24"/>
      <c r="D253" s="24"/>
      <c r="E253" s="18"/>
      <c r="F253" s="18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6"/>
      <c r="R253" s="16">
        <f t="shared" si="41"/>
        <v>0</v>
      </c>
      <c r="S253" s="18"/>
      <c r="T253" s="18"/>
      <c r="U253" s="18"/>
      <c r="V253" s="18"/>
      <c r="W253" s="18"/>
      <c r="X253" s="7">
        <f t="shared" si="42"/>
        <v>0</v>
      </c>
      <c r="Y253" s="7">
        <f>SUM(X$3:X253)</f>
        <v>346</v>
      </c>
      <c r="Z253" s="19">
        <f t="shared" si="43"/>
        <v>174</v>
      </c>
      <c r="AA253" s="19">
        <f>COUNTIF(Z$3:Z253,Z253)</f>
        <v>1</v>
      </c>
      <c r="AB253" s="7" t="str">
        <f t="shared" ca="1" si="44"/>
        <v>92440=5</v>
      </c>
      <c r="AC253" s="7" t="str">
        <f t="shared" ca="1" si="45"/>
        <v>100000=800</v>
      </c>
      <c r="AD253" s="19">
        <f t="shared" ca="1" si="46"/>
        <v>403081</v>
      </c>
      <c r="AE253" s="19">
        <f t="shared" ca="1" si="47"/>
        <v>403</v>
      </c>
      <c r="AF253" s="7">
        <f t="shared" ca="1" si="48"/>
        <v>8</v>
      </c>
      <c r="AG253" s="7" t="str">
        <f t="shared" ca="1" si="49"/>
        <v>{92440=5}</v>
      </c>
      <c r="AH253" s="7">
        <f t="shared" ca="1" si="39"/>
        <v>6000</v>
      </c>
      <c r="AI253" s="7" t="str">
        <f t="shared" ca="1" si="50"/>
        <v>{100000=800}</v>
      </c>
      <c r="AJ253" s="7">
        <f t="shared" ca="1" si="51"/>
        <v>0</v>
      </c>
      <c r="AK253" s="13" t="str">
        <f t="shared" ca="1" si="40"/>
        <v>3-1004-8-92440=5|100000=800|60%</v>
      </c>
    </row>
    <row r="254" spans="1:37" x14ac:dyDescent="0.15">
      <c r="A254" s="24"/>
      <c r="B254" s="24"/>
      <c r="C254" s="24"/>
      <c r="D254" s="24"/>
      <c r="E254" s="18"/>
      <c r="F254" s="18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6"/>
      <c r="R254" s="16">
        <f t="shared" si="41"/>
        <v>0</v>
      </c>
      <c r="S254" s="18"/>
      <c r="T254" s="18"/>
      <c r="U254" s="18"/>
      <c r="V254" s="18"/>
      <c r="W254" s="18"/>
      <c r="X254" s="7">
        <f t="shared" si="42"/>
        <v>0</v>
      </c>
      <c r="Y254" s="7">
        <f>SUM(X$3:X254)</f>
        <v>346</v>
      </c>
      <c r="Z254" s="19">
        <f t="shared" si="43"/>
        <v>174</v>
      </c>
      <c r="AA254" s="19">
        <f>COUNTIF(Z$3:Z254,Z254)</f>
        <v>2</v>
      </c>
      <c r="AB254" s="7" t="str">
        <f t="shared" ca="1" si="44"/>
        <v>92540=5</v>
      </c>
      <c r="AC254" s="7" t="str">
        <f t="shared" ca="1" si="45"/>
        <v>100000=900</v>
      </c>
      <c r="AD254" s="19">
        <f t="shared" ca="1" si="46"/>
        <v>403082</v>
      </c>
      <c r="AE254" s="19">
        <f t="shared" ca="1" si="47"/>
        <v>403</v>
      </c>
      <c r="AF254" s="7">
        <f t="shared" ca="1" si="48"/>
        <v>8</v>
      </c>
      <c r="AG254" s="7" t="str">
        <f t="shared" ca="1" si="49"/>
        <v>{92540=5}</v>
      </c>
      <c r="AH254" s="7">
        <f t="shared" ca="1" si="39"/>
        <v>4000</v>
      </c>
      <c r="AI254" s="7" t="str">
        <f t="shared" ca="1" si="50"/>
        <v>{100000=900}</v>
      </c>
      <c r="AJ254" s="7">
        <f t="shared" ca="1" si="51"/>
        <v>0</v>
      </c>
      <c r="AK254" s="13" t="str">
        <f t="shared" ca="1" si="40"/>
        <v>3-1004-8-92540=5|100000=900|40%</v>
      </c>
    </row>
    <row r="255" spans="1:37" x14ac:dyDescent="0.15">
      <c r="A255" s="24"/>
      <c r="B255" s="24"/>
      <c r="C255" s="24"/>
      <c r="D255" s="24"/>
      <c r="E255" s="18"/>
      <c r="F255" s="18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6"/>
      <c r="R255" s="16">
        <f t="shared" si="41"/>
        <v>0</v>
      </c>
      <c r="S255" s="18"/>
      <c r="T255" s="18"/>
      <c r="U255" s="18"/>
      <c r="V255" s="18"/>
      <c r="W255" s="18"/>
      <c r="X255" s="7">
        <f t="shared" si="42"/>
        <v>0</v>
      </c>
      <c r="Y255" s="7">
        <f>SUM(X$3:X255)</f>
        <v>346</v>
      </c>
      <c r="Z255" s="19">
        <f t="shared" si="43"/>
        <v>175</v>
      </c>
      <c r="AA255" s="19">
        <f>COUNTIF(Z$3:Z255,Z255)</f>
        <v>1</v>
      </c>
      <c r="AB255" s="7" t="str">
        <f t="shared" ca="1" si="44"/>
        <v>81110=5</v>
      </c>
      <c r="AC255" s="7" t="str">
        <f t="shared" ca="1" si="45"/>
        <v>100000=100</v>
      </c>
      <c r="AD255" s="19">
        <f t="shared" ca="1" si="46"/>
        <v>403091</v>
      </c>
      <c r="AE255" s="19">
        <f t="shared" ca="1" si="47"/>
        <v>403</v>
      </c>
      <c r="AF255" s="7">
        <f t="shared" ca="1" si="48"/>
        <v>9</v>
      </c>
      <c r="AG255" s="7" t="str">
        <f t="shared" ca="1" si="49"/>
        <v>{81110=5}</v>
      </c>
      <c r="AH255" s="7">
        <f t="shared" ca="1" si="39"/>
        <v>10000</v>
      </c>
      <c r="AI255" s="7" t="str">
        <f t="shared" ca="1" si="50"/>
        <v>{100000=100}</v>
      </c>
      <c r="AJ255" s="7">
        <f t="shared" ca="1" si="51"/>
        <v>0</v>
      </c>
      <c r="AK255" s="13" t="str">
        <f t="shared" ca="1" si="40"/>
        <v>3-1004-9-81110=5|100000=100|100%</v>
      </c>
    </row>
    <row r="256" spans="1:37" x14ac:dyDescent="0.15">
      <c r="A256" s="24"/>
      <c r="B256" s="24"/>
      <c r="C256" s="24"/>
      <c r="D256" s="24"/>
      <c r="E256" s="18"/>
      <c r="F256" s="18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6"/>
      <c r="R256" s="16">
        <f t="shared" si="41"/>
        <v>0</v>
      </c>
      <c r="S256" s="18"/>
      <c r="T256" s="18"/>
      <c r="U256" s="18"/>
      <c r="V256" s="18"/>
      <c r="W256" s="18"/>
      <c r="X256" s="7">
        <f t="shared" si="42"/>
        <v>0</v>
      </c>
      <c r="Y256" s="7">
        <f>SUM(X$3:X256)</f>
        <v>346</v>
      </c>
      <c r="Z256" s="19">
        <f t="shared" si="43"/>
        <v>176</v>
      </c>
      <c r="AA256" s="19">
        <f>COUNTIF(Z$3:Z256,Z256)</f>
        <v>1</v>
      </c>
      <c r="AB256" s="7" t="str">
        <f t="shared" ca="1" si="44"/>
        <v>91220=5</v>
      </c>
      <c r="AC256" s="7" t="str">
        <f t="shared" ca="1" si="45"/>
        <v>100000=150</v>
      </c>
      <c r="AD256" s="19">
        <f t="shared" ca="1" si="46"/>
        <v>403101</v>
      </c>
      <c r="AE256" s="19">
        <f t="shared" ca="1" si="47"/>
        <v>403</v>
      </c>
      <c r="AF256" s="7">
        <f t="shared" ca="1" si="48"/>
        <v>10</v>
      </c>
      <c r="AG256" s="7" t="str">
        <f t="shared" ca="1" si="49"/>
        <v>{91220=5}</v>
      </c>
      <c r="AH256" s="7">
        <f t="shared" ca="1" si="39"/>
        <v>6000</v>
      </c>
      <c r="AI256" s="7" t="str">
        <f t="shared" ca="1" si="50"/>
        <v>{100000=150}</v>
      </c>
      <c r="AJ256" s="7">
        <f t="shared" ca="1" si="51"/>
        <v>0</v>
      </c>
      <c r="AK256" s="13" t="str">
        <f t="shared" ca="1" si="40"/>
        <v>3-1004-10-91220=5|100000=150|60%</v>
      </c>
    </row>
    <row r="257" spans="1:37" x14ac:dyDescent="0.15">
      <c r="A257" s="24"/>
      <c r="B257" s="24"/>
      <c r="C257" s="24"/>
      <c r="D257" s="24"/>
      <c r="E257" s="18"/>
      <c r="F257" s="18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6"/>
      <c r="R257" s="16">
        <f t="shared" si="41"/>
        <v>0</v>
      </c>
      <c r="S257" s="18"/>
      <c r="T257" s="18"/>
      <c r="U257" s="18"/>
      <c r="V257" s="18"/>
      <c r="W257" s="18"/>
      <c r="X257" s="7">
        <f t="shared" si="42"/>
        <v>0</v>
      </c>
      <c r="Y257" s="7">
        <f>SUM(X$3:X257)</f>
        <v>346</v>
      </c>
      <c r="Z257" s="19">
        <f t="shared" si="43"/>
        <v>176</v>
      </c>
      <c r="AA257" s="19">
        <f>COUNTIF(Z$3:Z257,Z257)</f>
        <v>2</v>
      </c>
      <c r="AB257" s="7" t="str">
        <f t="shared" ca="1" si="44"/>
        <v>91320=5</v>
      </c>
      <c r="AC257" s="7" t="str">
        <f t="shared" ca="1" si="45"/>
        <v>100000=175</v>
      </c>
      <c r="AD257" s="19">
        <f t="shared" ca="1" si="46"/>
        <v>403102</v>
      </c>
      <c r="AE257" s="19">
        <f t="shared" ca="1" si="47"/>
        <v>403</v>
      </c>
      <c r="AF257" s="7">
        <f t="shared" ca="1" si="48"/>
        <v>10</v>
      </c>
      <c r="AG257" s="7" t="str">
        <f t="shared" ca="1" si="49"/>
        <v>{91320=5}</v>
      </c>
      <c r="AH257" s="7">
        <f t="shared" ca="1" si="39"/>
        <v>4000</v>
      </c>
      <c r="AI257" s="7" t="str">
        <f t="shared" ca="1" si="50"/>
        <v>{100000=175}</v>
      </c>
      <c r="AJ257" s="7">
        <f t="shared" ca="1" si="51"/>
        <v>0</v>
      </c>
      <c r="AK257" s="13" t="str">
        <f t="shared" ca="1" si="40"/>
        <v>3-1004-10-91320=5|100000=175|40%</v>
      </c>
    </row>
    <row r="258" spans="1:37" x14ac:dyDescent="0.15">
      <c r="A258" s="24"/>
      <c r="B258" s="24"/>
      <c r="C258" s="24"/>
      <c r="D258" s="24"/>
      <c r="E258" s="18"/>
      <c r="F258" s="18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6"/>
      <c r="R258" s="16">
        <f t="shared" si="41"/>
        <v>0</v>
      </c>
      <c r="S258" s="18"/>
      <c r="T258" s="18"/>
      <c r="U258" s="18"/>
      <c r="V258" s="18"/>
      <c r="W258" s="18"/>
      <c r="X258" s="7">
        <f t="shared" si="42"/>
        <v>0</v>
      </c>
      <c r="Y258" s="7">
        <f>SUM(X$3:X258)</f>
        <v>346</v>
      </c>
      <c r="Z258" s="19">
        <f t="shared" si="43"/>
        <v>177</v>
      </c>
      <c r="AA258" s="19">
        <f>COUNTIF(Z$3:Z258,Z258)</f>
        <v>1</v>
      </c>
      <c r="AB258" s="7" t="str">
        <f t="shared" ca="1" si="44"/>
        <v>91230=5</v>
      </c>
      <c r="AC258" s="7" t="str">
        <f t="shared" ca="1" si="45"/>
        <v>100000=150</v>
      </c>
      <c r="AD258" s="19">
        <f t="shared" ca="1" si="46"/>
        <v>403111</v>
      </c>
      <c r="AE258" s="19">
        <f t="shared" ca="1" si="47"/>
        <v>403</v>
      </c>
      <c r="AF258" s="7">
        <f t="shared" ca="1" si="48"/>
        <v>11</v>
      </c>
      <c r="AG258" s="7" t="str">
        <f t="shared" ca="1" si="49"/>
        <v>{91230=5}</v>
      </c>
      <c r="AH258" s="7">
        <f t="shared" ca="1" si="39"/>
        <v>6000</v>
      </c>
      <c r="AI258" s="7" t="str">
        <f t="shared" ca="1" si="50"/>
        <v>{100000=150}</v>
      </c>
      <c r="AJ258" s="7">
        <f t="shared" ca="1" si="51"/>
        <v>0</v>
      </c>
      <c r="AK258" s="13" t="str">
        <f t="shared" ca="1" si="40"/>
        <v>3-1004-11-91230=5|100000=150|60%</v>
      </c>
    </row>
    <row r="259" spans="1:37" x14ac:dyDescent="0.15">
      <c r="A259" s="24"/>
      <c r="B259" s="24"/>
      <c r="C259" s="24"/>
      <c r="D259" s="24"/>
      <c r="E259" s="18"/>
      <c r="F259" s="18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6"/>
      <c r="R259" s="16">
        <f t="shared" si="41"/>
        <v>0</v>
      </c>
      <c r="S259" s="18"/>
      <c r="T259" s="18"/>
      <c r="U259" s="18"/>
      <c r="V259" s="18"/>
      <c r="W259" s="18"/>
      <c r="X259" s="7">
        <f t="shared" si="42"/>
        <v>0</v>
      </c>
      <c r="Y259" s="7">
        <f>SUM(X$3:X259)</f>
        <v>346</v>
      </c>
      <c r="Z259" s="19">
        <f t="shared" si="43"/>
        <v>177</v>
      </c>
      <c r="AA259" s="19">
        <f>COUNTIF(Z$3:Z259,Z259)</f>
        <v>2</v>
      </c>
      <c r="AB259" s="7" t="str">
        <f t="shared" ca="1" si="44"/>
        <v>91330=5</v>
      </c>
      <c r="AC259" s="7" t="str">
        <f t="shared" ca="1" si="45"/>
        <v>100000=175</v>
      </c>
      <c r="AD259" s="19">
        <f t="shared" ca="1" si="46"/>
        <v>403112</v>
      </c>
      <c r="AE259" s="19">
        <f t="shared" ca="1" si="47"/>
        <v>403</v>
      </c>
      <c r="AF259" s="7">
        <f t="shared" ca="1" si="48"/>
        <v>11</v>
      </c>
      <c r="AG259" s="7" t="str">
        <f t="shared" ca="1" si="49"/>
        <v>{91330=5}</v>
      </c>
      <c r="AH259" s="7">
        <f t="shared" ref="AH259:AH322" ca="1" si="52">IF(OFFSET($F$2,$Z259-1,)="是",INT($AH$1/OFFSET($X$2,$Z259-1,)),OFFSET($R$2,$Z259-1,$AA259)*$AH$1)</f>
        <v>4000</v>
      </c>
      <c r="AI259" s="7" t="str">
        <f t="shared" ca="1" si="50"/>
        <v>{100000=175}</v>
      </c>
      <c r="AJ259" s="7">
        <f t="shared" ca="1" si="51"/>
        <v>0</v>
      </c>
      <c r="AK259" s="13" t="str">
        <f t="shared" ref="AK259:AK322" ca="1" si="53">OFFSET($E$2,$Z259-1,) &amp; "-" &amp; $AB259 &amp; "|" &amp; AC259 &amp; "|" &amp; AH259/$AH$1*100 &amp; "%"</f>
        <v>3-1004-11-91330=5|100000=175|40%</v>
      </c>
    </row>
    <row r="260" spans="1:37" x14ac:dyDescent="0.15">
      <c r="A260" s="24"/>
      <c r="B260" s="24"/>
      <c r="C260" s="24"/>
      <c r="D260" s="24"/>
      <c r="E260" s="18"/>
      <c r="F260" s="18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6"/>
      <c r="R260" s="16">
        <f t="shared" ref="R260:R323" si="54">SUM(S260:W260)</f>
        <v>0</v>
      </c>
      <c r="S260" s="18"/>
      <c r="T260" s="18"/>
      <c r="U260" s="18"/>
      <c r="V260" s="18"/>
      <c r="W260" s="18"/>
      <c r="X260" s="7">
        <f t="shared" ref="X260:X323" si="55">COUNTA(G260:K260)</f>
        <v>0</v>
      </c>
      <c r="Y260" s="7">
        <f>SUM(X$3:X260)</f>
        <v>346</v>
      </c>
      <c r="Z260" s="19">
        <f t="shared" ref="Z260:Z323" si="56">MATCH(ROW(Z258)-0.1,Y:Y,1)</f>
        <v>178</v>
      </c>
      <c r="AA260" s="19">
        <f>COUNTIF(Z$3:Z260,Z260)</f>
        <v>1</v>
      </c>
      <c r="AB260" s="7" t="str">
        <f t="shared" ref="AB260:AB323" ca="1" si="57">OFFSET($F$2,$Z260-1,$AA260)</f>
        <v>91240=5</v>
      </c>
      <c r="AC260" s="7" t="str">
        <f t="shared" ref="AC260:AC323" ca="1" si="58">OFFSET($K$2,$Z260-1,$AA260)</f>
        <v>100000=150</v>
      </c>
      <c r="AD260" s="19">
        <f t="shared" ref="AD260:AD323" ca="1" si="59">AE260*1000+AF260*10+AA260</f>
        <v>403121</v>
      </c>
      <c r="AE260" s="19">
        <f t="shared" ref="AE260:AE323" ca="1" si="60">OFFSET($A$2,Z260-1,0)</f>
        <v>403</v>
      </c>
      <c r="AF260" s="7">
        <f t="shared" ref="AF260:AF323" ca="1" si="61">IF(OFFSET(D$1,Z260,)="","无",OFFSET(D$1,Z260,))</f>
        <v>12</v>
      </c>
      <c r="AG260" s="7" t="str">
        <f t="shared" ref="AG260:AG323" ca="1" si="62">"{" &amp; AB260 &amp; "}"</f>
        <v>{91240=5}</v>
      </c>
      <c r="AH260" s="7">
        <f t="shared" ca="1" si="52"/>
        <v>6000</v>
      </c>
      <c r="AI260" s="7" t="str">
        <f t="shared" ref="AI260:AI323" ca="1" si="63">"{" &amp; AC260 &amp; "}"</f>
        <v>{100000=150}</v>
      </c>
      <c r="AJ260" s="7">
        <f t="shared" ref="AJ260:AJ323" ca="1" si="64">VALUE(IFERROR(MID($AC260,FIND("+",$AC260,1)+1,LEN($AC260)+1-FIND("+",$AC260)-1),0))</f>
        <v>0</v>
      </c>
      <c r="AK260" s="13" t="str">
        <f t="shared" ca="1" si="53"/>
        <v>3-1004-12-91240=5|100000=150|60%</v>
      </c>
    </row>
    <row r="261" spans="1:37" x14ac:dyDescent="0.15">
      <c r="A261" s="24"/>
      <c r="B261" s="24"/>
      <c r="C261" s="24"/>
      <c r="D261" s="24"/>
      <c r="E261" s="18"/>
      <c r="F261" s="18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6"/>
      <c r="R261" s="16">
        <f t="shared" si="54"/>
        <v>0</v>
      </c>
      <c r="S261" s="18"/>
      <c r="T261" s="18"/>
      <c r="U261" s="18"/>
      <c r="V261" s="18"/>
      <c r="W261" s="18"/>
      <c r="X261" s="7">
        <f t="shared" si="55"/>
        <v>0</v>
      </c>
      <c r="Y261" s="7">
        <f>SUM(X$3:X261)</f>
        <v>346</v>
      </c>
      <c r="Z261" s="19">
        <f t="shared" si="56"/>
        <v>178</v>
      </c>
      <c r="AA261" s="19">
        <f>COUNTIF(Z$3:Z261,Z261)</f>
        <v>2</v>
      </c>
      <c r="AB261" s="7" t="str">
        <f t="shared" ca="1" si="57"/>
        <v>91340=5</v>
      </c>
      <c r="AC261" s="7" t="str">
        <f t="shared" ca="1" si="58"/>
        <v>100000=175</v>
      </c>
      <c r="AD261" s="19">
        <f t="shared" ca="1" si="59"/>
        <v>403122</v>
      </c>
      <c r="AE261" s="19">
        <f t="shared" ca="1" si="60"/>
        <v>403</v>
      </c>
      <c r="AF261" s="7">
        <f t="shared" ca="1" si="61"/>
        <v>12</v>
      </c>
      <c r="AG261" s="7" t="str">
        <f t="shared" ca="1" si="62"/>
        <v>{91340=5}</v>
      </c>
      <c r="AH261" s="7">
        <f t="shared" ca="1" si="52"/>
        <v>4000</v>
      </c>
      <c r="AI261" s="7" t="str">
        <f t="shared" ca="1" si="63"/>
        <v>{100000=175}</v>
      </c>
      <c r="AJ261" s="7">
        <f t="shared" ca="1" si="64"/>
        <v>0</v>
      </c>
      <c r="AK261" s="13" t="str">
        <f t="shared" ca="1" si="53"/>
        <v>3-1004-12-91340=5|100000=175|40%</v>
      </c>
    </row>
    <row r="262" spans="1:37" x14ac:dyDescent="0.15">
      <c r="A262" s="24"/>
      <c r="B262" s="24"/>
      <c r="C262" s="24"/>
      <c r="D262" s="24"/>
      <c r="E262" s="18"/>
      <c r="F262" s="18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6"/>
      <c r="R262" s="16">
        <f t="shared" si="54"/>
        <v>0</v>
      </c>
      <c r="S262" s="18"/>
      <c r="T262" s="18"/>
      <c r="U262" s="18"/>
      <c r="V262" s="18"/>
      <c r="W262" s="18"/>
      <c r="X262" s="7">
        <f t="shared" si="55"/>
        <v>0</v>
      </c>
      <c r="Y262" s="7">
        <f>SUM(X$3:X262)</f>
        <v>346</v>
      </c>
      <c r="Z262" s="19">
        <f t="shared" si="56"/>
        <v>179</v>
      </c>
      <c r="AA262" s="19">
        <f>COUNTIF(Z$3:Z262,Z262)</f>
        <v>1</v>
      </c>
      <c r="AB262" s="7" t="str">
        <f t="shared" ca="1" si="57"/>
        <v>91420=5</v>
      </c>
      <c r="AC262" s="7" t="str">
        <f t="shared" ca="1" si="58"/>
        <v>100000=200</v>
      </c>
      <c r="AD262" s="19">
        <f t="shared" ca="1" si="59"/>
        <v>403131</v>
      </c>
      <c r="AE262" s="19">
        <f t="shared" ca="1" si="60"/>
        <v>403</v>
      </c>
      <c r="AF262" s="7">
        <f t="shared" ca="1" si="61"/>
        <v>13</v>
      </c>
      <c r="AG262" s="7" t="str">
        <f t="shared" ca="1" si="62"/>
        <v>{91420=5}</v>
      </c>
      <c r="AH262" s="7">
        <f t="shared" ca="1" si="52"/>
        <v>6000</v>
      </c>
      <c r="AI262" s="7" t="str">
        <f t="shared" ca="1" si="63"/>
        <v>{100000=200}</v>
      </c>
      <c r="AJ262" s="7">
        <f t="shared" ca="1" si="64"/>
        <v>0</v>
      </c>
      <c r="AK262" s="13" t="str">
        <f t="shared" ca="1" si="53"/>
        <v>3-1004-13-91420=5|100000=200|60%</v>
      </c>
    </row>
    <row r="263" spans="1:37" x14ac:dyDescent="0.15">
      <c r="A263" s="24"/>
      <c r="B263" s="24"/>
      <c r="C263" s="24"/>
      <c r="D263" s="24"/>
      <c r="E263" s="18"/>
      <c r="F263" s="18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6"/>
      <c r="R263" s="16">
        <f t="shared" si="54"/>
        <v>0</v>
      </c>
      <c r="S263" s="18"/>
      <c r="T263" s="18"/>
      <c r="U263" s="18"/>
      <c r="V263" s="18"/>
      <c r="W263" s="18"/>
      <c r="X263" s="7">
        <f t="shared" si="55"/>
        <v>0</v>
      </c>
      <c r="Y263" s="7">
        <f>SUM(X$3:X263)</f>
        <v>346</v>
      </c>
      <c r="Z263" s="19">
        <f t="shared" si="56"/>
        <v>179</v>
      </c>
      <c r="AA263" s="19">
        <f>COUNTIF(Z$3:Z263,Z263)</f>
        <v>2</v>
      </c>
      <c r="AB263" s="7" t="str">
        <f t="shared" ca="1" si="57"/>
        <v>91520=5</v>
      </c>
      <c r="AC263" s="7" t="str">
        <f t="shared" ca="1" si="58"/>
        <v>100000=225</v>
      </c>
      <c r="AD263" s="19">
        <f t="shared" ca="1" si="59"/>
        <v>403132</v>
      </c>
      <c r="AE263" s="19">
        <f t="shared" ca="1" si="60"/>
        <v>403</v>
      </c>
      <c r="AF263" s="7">
        <f t="shared" ca="1" si="61"/>
        <v>13</v>
      </c>
      <c r="AG263" s="7" t="str">
        <f t="shared" ca="1" si="62"/>
        <v>{91520=5}</v>
      </c>
      <c r="AH263" s="7">
        <f t="shared" ca="1" si="52"/>
        <v>4000</v>
      </c>
      <c r="AI263" s="7" t="str">
        <f t="shared" ca="1" si="63"/>
        <v>{100000=225}</v>
      </c>
      <c r="AJ263" s="7">
        <f t="shared" ca="1" si="64"/>
        <v>0</v>
      </c>
      <c r="AK263" s="13" t="str">
        <f t="shared" ca="1" si="53"/>
        <v>3-1004-13-91520=5|100000=225|40%</v>
      </c>
    </row>
    <row r="264" spans="1:37" x14ac:dyDescent="0.15">
      <c r="A264" s="24"/>
      <c r="B264" s="24"/>
      <c r="C264" s="24"/>
      <c r="D264" s="24"/>
      <c r="E264" s="18"/>
      <c r="F264" s="18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6"/>
      <c r="R264" s="16">
        <f t="shared" si="54"/>
        <v>0</v>
      </c>
      <c r="S264" s="18"/>
      <c r="T264" s="18"/>
      <c r="U264" s="18"/>
      <c r="V264" s="18"/>
      <c r="W264" s="18"/>
      <c r="X264" s="7">
        <f t="shared" si="55"/>
        <v>0</v>
      </c>
      <c r="Y264" s="7">
        <f>SUM(X$3:X264)</f>
        <v>346</v>
      </c>
      <c r="Z264" s="19">
        <f t="shared" si="56"/>
        <v>180</v>
      </c>
      <c r="AA264" s="19">
        <f>COUNTIF(Z$3:Z264,Z264)</f>
        <v>1</v>
      </c>
      <c r="AB264" s="7" t="str">
        <f t="shared" ca="1" si="57"/>
        <v>91430=5</v>
      </c>
      <c r="AC264" s="7" t="str">
        <f t="shared" ca="1" si="58"/>
        <v>100000=200</v>
      </c>
      <c r="AD264" s="19">
        <f t="shared" ca="1" si="59"/>
        <v>403141</v>
      </c>
      <c r="AE264" s="19">
        <f t="shared" ca="1" si="60"/>
        <v>403</v>
      </c>
      <c r="AF264" s="7">
        <f t="shared" ca="1" si="61"/>
        <v>14</v>
      </c>
      <c r="AG264" s="7" t="str">
        <f t="shared" ca="1" si="62"/>
        <v>{91430=5}</v>
      </c>
      <c r="AH264" s="7">
        <f t="shared" ca="1" si="52"/>
        <v>6000</v>
      </c>
      <c r="AI264" s="7" t="str">
        <f t="shared" ca="1" si="63"/>
        <v>{100000=200}</v>
      </c>
      <c r="AJ264" s="7">
        <f t="shared" ca="1" si="64"/>
        <v>0</v>
      </c>
      <c r="AK264" s="13" t="str">
        <f t="shared" ca="1" si="53"/>
        <v>3-1004-14-91430=5|100000=200|60%</v>
      </c>
    </row>
    <row r="265" spans="1:37" x14ac:dyDescent="0.15">
      <c r="A265" s="24"/>
      <c r="B265" s="24"/>
      <c r="C265" s="24"/>
      <c r="D265" s="24"/>
      <c r="E265" s="18"/>
      <c r="F265" s="18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6"/>
      <c r="R265" s="16">
        <f t="shared" si="54"/>
        <v>0</v>
      </c>
      <c r="S265" s="18"/>
      <c r="T265" s="18"/>
      <c r="U265" s="18"/>
      <c r="V265" s="18"/>
      <c r="W265" s="18"/>
      <c r="X265" s="7">
        <f t="shared" si="55"/>
        <v>0</v>
      </c>
      <c r="Y265" s="7">
        <f>SUM(X$3:X265)</f>
        <v>346</v>
      </c>
      <c r="Z265" s="19">
        <f t="shared" si="56"/>
        <v>180</v>
      </c>
      <c r="AA265" s="19">
        <f>COUNTIF(Z$3:Z265,Z265)</f>
        <v>2</v>
      </c>
      <c r="AB265" s="7" t="str">
        <f t="shared" ca="1" si="57"/>
        <v>91530=5</v>
      </c>
      <c r="AC265" s="7" t="str">
        <f t="shared" ca="1" si="58"/>
        <v>100000=225</v>
      </c>
      <c r="AD265" s="19">
        <f t="shared" ca="1" si="59"/>
        <v>403142</v>
      </c>
      <c r="AE265" s="19">
        <f t="shared" ca="1" si="60"/>
        <v>403</v>
      </c>
      <c r="AF265" s="7">
        <f t="shared" ca="1" si="61"/>
        <v>14</v>
      </c>
      <c r="AG265" s="7" t="str">
        <f t="shared" ca="1" si="62"/>
        <v>{91530=5}</v>
      </c>
      <c r="AH265" s="7">
        <f t="shared" ca="1" si="52"/>
        <v>4000</v>
      </c>
      <c r="AI265" s="7" t="str">
        <f t="shared" ca="1" si="63"/>
        <v>{100000=225}</v>
      </c>
      <c r="AJ265" s="7">
        <f t="shared" ca="1" si="64"/>
        <v>0</v>
      </c>
      <c r="AK265" s="13" t="str">
        <f t="shared" ca="1" si="53"/>
        <v>3-1004-14-91530=5|100000=225|40%</v>
      </c>
    </row>
    <row r="266" spans="1:37" x14ac:dyDescent="0.15">
      <c r="A266" s="24"/>
      <c r="B266" s="24"/>
      <c r="C266" s="24"/>
      <c r="D266" s="24"/>
      <c r="E266" s="18"/>
      <c r="F266" s="18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6"/>
      <c r="R266" s="16">
        <f t="shared" si="54"/>
        <v>0</v>
      </c>
      <c r="S266" s="18"/>
      <c r="T266" s="18"/>
      <c r="U266" s="18"/>
      <c r="V266" s="18"/>
      <c r="W266" s="18"/>
      <c r="X266" s="7">
        <f t="shared" si="55"/>
        <v>0</v>
      </c>
      <c r="Y266" s="7">
        <f>SUM(X$3:X266)</f>
        <v>346</v>
      </c>
      <c r="Z266" s="19">
        <f t="shared" si="56"/>
        <v>181</v>
      </c>
      <c r="AA266" s="19">
        <f>COUNTIF(Z$3:Z266,Z266)</f>
        <v>1</v>
      </c>
      <c r="AB266" s="7" t="str">
        <f t="shared" ca="1" si="57"/>
        <v>91440=5</v>
      </c>
      <c r="AC266" s="7" t="str">
        <f t="shared" ca="1" si="58"/>
        <v>100000=200</v>
      </c>
      <c r="AD266" s="19">
        <f t="shared" ca="1" si="59"/>
        <v>403151</v>
      </c>
      <c r="AE266" s="19">
        <f t="shared" ca="1" si="60"/>
        <v>403</v>
      </c>
      <c r="AF266" s="7">
        <f t="shared" ca="1" si="61"/>
        <v>15</v>
      </c>
      <c r="AG266" s="7" t="str">
        <f t="shared" ca="1" si="62"/>
        <v>{91440=5}</v>
      </c>
      <c r="AH266" s="7">
        <f t="shared" ca="1" si="52"/>
        <v>6000</v>
      </c>
      <c r="AI266" s="7" t="str">
        <f t="shared" ca="1" si="63"/>
        <v>{100000=200}</v>
      </c>
      <c r="AJ266" s="7">
        <f t="shared" ca="1" si="64"/>
        <v>0</v>
      </c>
      <c r="AK266" s="13" t="str">
        <f t="shared" ca="1" si="53"/>
        <v>3-1004-15-91440=5|100000=200|60%</v>
      </c>
    </row>
    <row r="267" spans="1:37" x14ac:dyDescent="0.15">
      <c r="A267" s="24"/>
      <c r="B267" s="24"/>
      <c r="C267" s="24"/>
      <c r="D267" s="24"/>
      <c r="E267" s="18"/>
      <c r="F267" s="18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6"/>
      <c r="R267" s="16">
        <f t="shared" si="54"/>
        <v>0</v>
      </c>
      <c r="S267" s="18"/>
      <c r="T267" s="18"/>
      <c r="U267" s="18"/>
      <c r="V267" s="18"/>
      <c r="W267" s="18"/>
      <c r="X267" s="7">
        <f t="shared" si="55"/>
        <v>0</v>
      </c>
      <c r="Y267" s="7">
        <f>SUM(X$3:X267)</f>
        <v>346</v>
      </c>
      <c r="Z267" s="19">
        <f t="shared" si="56"/>
        <v>181</v>
      </c>
      <c r="AA267" s="19">
        <f>COUNTIF(Z$3:Z267,Z267)</f>
        <v>2</v>
      </c>
      <c r="AB267" s="7" t="str">
        <f t="shared" ca="1" si="57"/>
        <v>91540=5</v>
      </c>
      <c r="AC267" s="7" t="str">
        <f t="shared" ca="1" si="58"/>
        <v>100000=225</v>
      </c>
      <c r="AD267" s="19">
        <f t="shared" ca="1" si="59"/>
        <v>403152</v>
      </c>
      <c r="AE267" s="19">
        <f t="shared" ca="1" si="60"/>
        <v>403</v>
      </c>
      <c r="AF267" s="7">
        <f t="shared" ca="1" si="61"/>
        <v>15</v>
      </c>
      <c r="AG267" s="7" t="str">
        <f t="shared" ca="1" si="62"/>
        <v>{91540=5}</v>
      </c>
      <c r="AH267" s="7">
        <f t="shared" ca="1" si="52"/>
        <v>4000</v>
      </c>
      <c r="AI267" s="7" t="str">
        <f t="shared" ca="1" si="63"/>
        <v>{100000=225}</v>
      </c>
      <c r="AJ267" s="7">
        <f t="shared" ca="1" si="64"/>
        <v>0</v>
      </c>
      <c r="AK267" s="13" t="str">
        <f t="shared" ca="1" si="53"/>
        <v>3-1004-15-91540=5|100000=225|40%</v>
      </c>
    </row>
    <row r="268" spans="1:37" x14ac:dyDescent="0.15">
      <c r="A268" s="24"/>
      <c r="B268" s="24"/>
      <c r="C268" s="24"/>
      <c r="D268" s="24"/>
      <c r="E268" s="18"/>
      <c r="F268" s="18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6"/>
      <c r="R268" s="16">
        <f t="shared" si="54"/>
        <v>0</v>
      </c>
      <c r="S268" s="18"/>
      <c r="T268" s="18"/>
      <c r="U268" s="18"/>
      <c r="V268" s="18"/>
      <c r="W268" s="18"/>
      <c r="X268" s="7">
        <f t="shared" si="55"/>
        <v>0</v>
      </c>
      <c r="Y268" s="7">
        <f>SUM(X$3:X268)</f>
        <v>346</v>
      </c>
      <c r="Z268" s="19">
        <f t="shared" si="56"/>
        <v>182</v>
      </c>
      <c r="AA268" s="19">
        <f>COUNTIF(Z$3:Z268,Z268)</f>
        <v>1</v>
      </c>
      <c r="AB268" s="7" t="str">
        <f t="shared" ca="1" si="57"/>
        <v>71150=1</v>
      </c>
      <c r="AC268" s="7" t="str">
        <f t="shared" ca="1" si="58"/>
        <v>100000=500</v>
      </c>
      <c r="AD268" s="19">
        <f t="shared" ca="1" si="59"/>
        <v>404011</v>
      </c>
      <c r="AE268" s="19">
        <f t="shared" ca="1" si="60"/>
        <v>404</v>
      </c>
      <c r="AF268" s="7">
        <f t="shared" ca="1" si="61"/>
        <v>1</v>
      </c>
      <c r="AG268" s="7" t="str">
        <f t="shared" ca="1" si="62"/>
        <v>{71150=1}</v>
      </c>
      <c r="AH268" s="7">
        <f t="shared" ca="1" si="52"/>
        <v>6000</v>
      </c>
      <c r="AI268" s="7" t="str">
        <f t="shared" ca="1" si="63"/>
        <v>{100000=500}</v>
      </c>
      <c r="AJ268" s="7">
        <f t="shared" ca="1" si="64"/>
        <v>0</v>
      </c>
      <c r="AK268" s="13" t="str">
        <f t="shared" ca="1" si="53"/>
        <v>4-1004-1-71150=1|100000=500|60%</v>
      </c>
    </row>
    <row r="269" spans="1:37" x14ac:dyDescent="0.15">
      <c r="A269" s="24"/>
      <c r="B269" s="24"/>
      <c r="C269" s="24"/>
      <c r="D269" s="24"/>
      <c r="E269" s="18"/>
      <c r="F269" s="18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6"/>
      <c r="R269" s="16">
        <f t="shared" si="54"/>
        <v>0</v>
      </c>
      <c r="S269" s="18"/>
      <c r="T269" s="18"/>
      <c r="U269" s="18"/>
      <c r="V269" s="18"/>
      <c r="W269" s="18"/>
      <c r="X269" s="7">
        <f t="shared" si="55"/>
        <v>0</v>
      </c>
      <c r="Y269" s="7">
        <f>SUM(X$3:X269)</f>
        <v>346</v>
      </c>
      <c r="Z269" s="19">
        <f t="shared" si="56"/>
        <v>182</v>
      </c>
      <c r="AA269" s="19">
        <f>COUNTIF(Z$3:Z269,Z269)</f>
        <v>2</v>
      </c>
      <c r="AB269" s="7" t="str">
        <f t="shared" ca="1" si="57"/>
        <v>72150=1</v>
      </c>
      <c r="AC269" s="7" t="str">
        <f t="shared" ca="1" si="58"/>
        <v>100000=2000</v>
      </c>
      <c r="AD269" s="19">
        <f t="shared" ca="1" si="59"/>
        <v>404012</v>
      </c>
      <c r="AE269" s="19">
        <f t="shared" ca="1" si="60"/>
        <v>404</v>
      </c>
      <c r="AF269" s="7">
        <f t="shared" ca="1" si="61"/>
        <v>1</v>
      </c>
      <c r="AG269" s="7" t="str">
        <f t="shared" ca="1" si="62"/>
        <v>{72150=1}</v>
      </c>
      <c r="AH269" s="7">
        <f t="shared" ca="1" si="52"/>
        <v>4000</v>
      </c>
      <c r="AI269" s="7" t="str">
        <f t="shared" ca="1" si="63"/>
        <v>{100000=2000}</v>
      </c>
      <c r="AJ269" s="7">
        <f t="shared" ca="1" si="64"/>
        <v>0</v>
      </c>
      <c r="AK269" s="13" t="str">
        <f t="shared" ca="1" si="53"/>
        <v>4-1004-1-72150=1|100000=2000|40%</v>
      </c>
    </row>
    <row r="270" spans="1:37" x14ac:dyDescent="0.15">
      <c r="A270" s="24"/>
      <c r="B270" s="24"/>
      <c r="C270" s="24"/>
      <c r="D270" s="24"/>
      <c r="E270" s="18"/>
      <c r="F270" s="18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6"/>
      <c r="R270" s="16">
        <f t="shared" si="54"/>
        <v>0</v>
      </c>
      <c r="S270" s="18"/>
      <c r="T270" s="18"/>
      <c r="U270" s="18"/>
      <c r="V270" s="18"/>
      <c r="W270" s="18"/>
      <c r="X270" s="7">
        <f t="shared" si="55"/>
        <v>0</v>
      </c>
      <c r="Y270" s="7">
        <f>SUM(X$3:X270)</f>
        <v>346</v>
      </c>
      <c r="Z270" s="19">
        <f t="shared" si="56"/>
        <v>183</v>
      </c>
      <c r="AA270" s="19">
        <f>COUNTIF(Z$3:Z270,Z270)</f>
        <v>1</v>
      </c>
      <c r="AB270" s="7" t="str">
        <f t="shared" ca="1" si="57"/>
        <v>82110=5</v>
      </c>
      <c r="AC270" s="7" t="str">
        <f t="shared" ca="1" si="58"/>
        <v>100000=400</v>
      </c>
      <c r="AD270" s="19">
        <f t="shared" ca="1" si="59"/>
        <v>404021</v>
      </c>
      <c r="AE270" s="19">
        <f t="shared" ca="1" si="60"/>
        <v>404</v>
      </c>
      <c r="AF270" s="7">
        <f t="shared" ca="1" si="61"/>
        <v>2</v>
      </c>
      <c r="AG270" s="7" t="str">
        <f t="shared" ca="1" si="62"/>
        <v>{82110=5}</v>
      </c>
      <c r="AH270" s="7">
        <f t="shared" ca="1" si="52"/>
        <v>10000</v>
      </c>
      <c r="AI270" s="7" t="str">
        <f t="shared" ca="1" si="63"/>
        <v>{100000=400}</v>
      </c>
      <c r="AJ270" s="7">
        <f t="shared" ca="1" si="64"/>
        <v>0</v>
      </c>
      <c r="AK270" s="13" t="str">
        <f t="shared" ca="1" si="53"/>
        <v>4-1004-2-82110=5|100000=400|100%</v>
      </c>
    </row>
    <row r="271" spans="1:37" x14ac:dyDescent="0.15">
      <c r="A271" s="24"/>
      <c r="B271" s="24"/>
      <c r="C271" s="24"/>
      <c r="D271" s="24"/>
      <c r="E271" s="18"/>
      <c r="F271" s="18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6"/>
      <c r="R271" s="16">
        <f t="shared" si="54"/>
        <v>0</v>
      </c>
      <c r="S271" s="18"/>
      <c r="T271" s="18"/>
      <c r="U271" s="18"/>
      <c r="V271" s="18"/>
      <c r="W271" s="18"/>
      <c r="X271" s="7">
        <f t="shared" si="55"/>
        <v>0</v>
      </c>
      <c r="Y271" s="7">
        <f>SUM(X$3:X271)</f>
        <v>346</v>
      </c>
      <c r="Z271" s="19">
        <f t="shared" si="56"/>
        <v>184</v>
      </c>
      <c r="AA271" s="19">
        <f>COUNTIF(Z$3:Z271,Z271)</f>
        <v>1</v>
      </c>
      <c r="AB271" s="7" t="str">
        <f t="shared" ca="1" si="57"/>
        <v>92320=5</v>
      </c>
      <c r="AC271" s="7" t="str">
        <f t="shared" ca="1" si="58"/>
        <v>100000=700</v>
      </c>
      <c r="AD271" s="19">
        <f t="shared" ca="1" si="59"/>
        <v>404031</v>
      </c>
      <c r="AE271" s="19">
        <f t="shared" ca="1" si="60"/>
        <v>404</v>
      </c>
      <c r="AF271" s="7">
        <f t="shared" ca="1" si="61"/>
        <v>3</v>
      </c>
      <c r="AG271" s="7" t="str">
        <f t="shared" ca="1" si="62"/>
        <v>{92320=5}</v>
      </c>
      <c r="AH271" s="7">
        <f t="shared" ca="1" si="52"/>
        <v>6000</v>
      </c>
      <c r="AI271" s="7" t="str">
        <f t="shared" ca="1" si="63"/>
        <v>{100000=700}</v>
      </c>
      <c r="AJ271" s="7">
        <f t="shared" ca="1" si="64"/>
        <v>0</v>
      </c>
      <c r="AK271" s="13" t="str">
        <f t="shared" ca="1" si="53"/>
        <v>4-1004-3-92320=5|100000=700|60%</v>
      </c>
    </row>
    <row r="272" spans="1:37" x14ac:dyDescent="0.15">
      <c r="A272" s="24"/>
      <c r="B272" s="24"/>
      <c r="C272" s="24"/>
      <c r="D272" s="24"/>
      <c r="E272" s="18"/>
      <c r="F272" s="18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6"/>
      <c r="R272" s="16">
        <f t="shared" si="54"/>
        <v>0</v>
      </c>
      <c r="S272" s="18"/>
      <c r="T272" s="18"/>
      <c r="U272" s="18"/>
      <c r="V272" s="18"/>
      <c r="W272" s="18"/>
      <c r="X272" s="7">
        <f t="shared" si="55"/>
        <v>0</v>
      </c>
      <c r="Y272" s="7">
        <f>SUM(X$3:X272)</f>
        <v>346</v>
      </c>
      <c r="Z272" s="19">
        <f t="shared" si="56"/>
        <v>184</v>
      </c>
      <c r="AA272" s="19">
        <f>COUNTIF(Z$3:Z272,Z272)</f>
        <v>2</v>
      </c>
      <c r="AB272" s="7" t="str">
        <f t="shared" ca="1" si="57"/>
        <v>92420=5</v>
      </c>
      <c r="AC272" s="7" t="str">
        <f t="shared" ca="1" si="58"/>
        <v>100000=800</v>
      </c>
      <c r="AD272" s="19">
        <f t="shared" ca="1" si="59"/>
        <v>404032</v>
      </c>
      <c r="AE272" s="19">
        <f t="shared" ca="1" si="60"/>
        <v>404</v>
      </c>
      <c r="AF272" s="7">
        <f t="shared" ca="1" si="61"/>
        <v>3</v>
      </c>
      <c r="AG272" s="7" t="str">
        <f t="shared" ca="1" si="62"/>
        <v>{92420=5}</v>
      </c>
      <c r="AH272" s="7">
        <f t="shared" ca="1" si="52"/>
        <v>4000</v>
      </c>
      <c r="AI272" s="7" t="str">
        <f t="shared" ca="1" si="63"/>
        <v>{100000=800}</v>
      </c>
      <c r="AJ272" s="7">
        <f t="shared" ca="1" si="64"/>
        <v>0</v>
      </c>
      <c r="AK272" s="13" t="str">
        <f t="shared" ca="1" si="53"/>
        <v>4-1004-3-92420=5|100000=800|40%</v>
      </c>
    </row>
    <row r="273" spans="1:37" x14ac:dyDescent="0.15">
      <c r="A273" s="24"/>
      <c r="B273" s="24"/>
      <c r="C273" s="24"/>
      <c r="D273" s="24"/>
      <c r="E273" s="18"/>
      <c r="F273" s="18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6"/>
      <c r="R273" s="16">
        <f t="shared" si="54"/>
        <v>0</v>
      </c>
      <c r="S273" s="18"/>
      <c r="T273" s="18"/>
      <c r="U273" s="18"/>
      <c r="V273" s="18"/>
      <c r="W273" s="18"/>
      <c r="X273" s="7">
        <f t="shared" si="55"/>
        <v>0</v>
      </c>
      <c r="Y273" s="7">
        <f>SUM(X$3:X273)</f>
        <v>346</v>
      </c>
      <c r="Z273" s="19">
        <f t="shared" si="56"/>
        <v>185</v>
      </c>
      <c r="AA273" s="19">
        <f>COUNTIF(Z$3:Z273,Z273)</f>
        <v>1</v>
      </c>
      <c r="AB273" s="7" t="str">
        <f t="shared" ca="1" si="57"/>
        <v>92330=5</v>
      </c>
      <c r="AC273" s="7" t="str">
        <f t="shared" ca="1" si="58"/>
        <v>100000=700</v>
      </c>
      <c r="AD273" s="19">
        <f t="shared" ca="1" si="59"/>
        <v>404041</v>
      </c>
      <c r="AE273" s="19">
        <f t="shared" ca="1" si="60"/>
        <v>404</v>
      </c>
      <c r="AF273" s="7">
        <f t="shared" ca="1" si="61"/>
        <v>4</v>
      </c>
      <c r="AG273" s="7" t="str">
        <f t="shared" ca="1" si="62"/>
        <v>{92330=5}</v>
      </c>
      <c r="AH273" s="7">
        <f t="shared" ca="1" si="52"/>
        <v>6000</v>
      </c>
      <c r="AI273" s="7" t="str">
        <f t="shared" ca="1" si="63"/>
        <v>{100000=700}</v>
      </c>
      <c r="AJ273" s="7">
        <f t="shared" ca="1" si="64"/>
        <v>0</v>
      </c>
      <c r="AK273" s="13" t="str">
        <f t="shared" ca="1" si="53"/>
        <v>4-1004-4-92330=5|100000=700|60%</v>
      </c>
    </row>
    <row r="274" spans="1:37" x14ac:dyDescent="0.15">
      <c r="A274" s="24"/>
      <c r="B274" s="24"/>
      <c r="C274" s="24"/>
      <c r="D274" s="24"/>
      <c r="E274" s="18"/>
      <c r="F274" s="18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6"/>
      <c r="R274" s="16">
        <f t="shared" si="54"/>
        <v>0</v>
      </c>
      <c r="S274" s="18"/>
      <c r="T274" s="18"/>
      <c r="U274" s="18"/>
      <c r="V274" s="18"/>
      <c r="W274" s="18"/>
      <c r="X274" s="7">
        <f t="shared" si="55"/>
        <v>0</v>
      </c>
      <c r="Y274" s="7">
        <f>SUM(X$3:X274)</f>
        <v>346</v>
      </c>
      <c r="Z274" s="19">
        <f t="shared" si="56"/>
        <v>185</v>
      </c>
      <c r="AA274" s="19">
        <f>COUNTIF(Z$3:Z274,Z274)</f>
        <v>2</v>
      </c>
      <c r="AB274" s="7" t="str">
        <f t="shared" ca="1" si="57"/>
        <v>92430=5</v>
      </c>
      <c r="AC274" s="7" t="str">
        <f t="shared" ca="1" si="58"/>
        <v>100000=800</v>
      </c>
      <c r="AD274" s="19">
        <f t="shared" ca="1" si="59"/>
        <v>404042</v>
      </c>
      <c r="AE274" s="19">
        <f t="shared" ca="1" si="60"/>
        <v>404</v>
      </c>
      <c r="AF274" s="7">
        <f t="shared" ca="1" si="61"/>
        <v>4</v>
      </c>
      <c r="AG274" s="7" t="str">
        <f t="shared" ca="1" si="62"/>
        <v>{92430=5}</v>
      </c>
      <c r="AH274" s="7">
        <f t="shared" ca="1" si="52"/>
        <v>4000</v>
      </c>
      <c r="AI274" s="7" t="str">
        <f t="shared" ca="1" si="63"/>
        <v>{100000=800}</v>
      </c>
      <c r="AJ274" s="7">
        <f t="shared" ca="1" si="64"/>
        <v>0</v>
      </c>
      <c r="AK274" s="13" t="str">
        <f t="shared" ca="1" si="53"/>
        <v>4-1004-4-92430=5|100000=800|40%</v>
      </c>
    </row>
    <row r="275" spans="1:37" x14ac:dyDescent="0.15">
      <c r="A275" s="24"/>
      <c r="B275" s="24"/>
      <c r="C275" s="24"/>
      <c r="D275" s="24"/>
      <c r="E275" s="18"/>
      <c r="F275" s="18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6"/>
      <c r="R275" s="16">
        <f t="shared" si="54"/>
        <v>0</v>
      </c>
      <c r="S275" s="18"/>
      <c r="T275" s="18"/>
      <c r="U275" s="18"/>
      <c r="V275" s="18"/>
      <c r="W275" s="18"/>
      <c r="X275" s="7">
        <f t="shared" si="55"/>
        <v>0</v>
      </c>
      <c r="Y275" s="7">
        <f>SUM(X$3:X275)</f>
        <v>346</v>
      </c>
      <c r="Z275" s="19">
        <f t="shared" si="56"/>
        <v>186</v>
      </c>
      <c r="AA275" s="19">
        <f>COUNTIF(Z$3:Z275,Z275)</f>
        <v>1</v>
      </c>
      <c r="AB275" s="7" t="str">
        <f t="shared" ca="1" si="57"/>
        <v>92340=5</v>
      </c>
      <c r="AC275" s="7" t="str">
        <f t="shared" ca="1" si="58"/>
        <v>100000=700</v>
      </c>
      <c r="AD275" s="19">
        <f t="shared" ca="1" si="59"/>
        <v>404051</v>
      </c>
      <c r="AE275" s="19">
        <f t="shared" ca="1" si="60"/>
        <v>404</v>
      </c>
      <c r="AF275" s="7">
        <f t="shared" ca="1" si="61"/>
        <v>5</v>
      </c>
      <c r="AG275" s="7" t="str">
        <f t="shared" ca="1" si="62"/>
        <v>{92340=5}</v>
      </c>
      <c r="AH275" s="7">
        <f t="shared" ca="1" si="52"/>
        <v>6000</v>
      </c>
      <c r="AI275" s="7" t="str">
        <f t="shared" ca="1" si="63"/>
        <v>{100000=700}</v>
      </c>
      <c r="AJ275" s="7">
        <f t="shared" ca="1" si="64"/>
        <v>0</v>
      </c>
      <c r="AK275" s="13" t="str">
        <f t="shared" ca="1" si="53"/>
        <v>4-1004-5-92340=5|100000=700|60%</v>
      </c>
    </row>
    <row r="276" spans="1:37" x14ac:dyDescent="0.15">
      <c r="A276" s="24"/>
      <c r="B276" s="24"/>
      <c r="C276" s="24"/>
      <c r="D276" s="24"/>
      <c r="E276" s="18"/>
      <c r="F276" s="18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6"/>
      <c r="R276" s="16">
        <f t="shared" si="54"/>
        <v>0</v>
      </c>
      <c r="S276" s="18"/>
      <c r="T276" s="18"/>
      <c r="U276" s="18"/>
      <c r="V276" s="18"/>
      <c r="W276" s="18"/>
      <c r="X276" s="7">
        <f t="shared" si="55"/>
        <v>0</v>
      </c>
      <c r="Y276" s="7">
        <f>SUM(X$3:X276)</f>
        <v>346</v>
      </c>
      <c r="Z276" s="19">
        <f t="shared" si="56"/>
        <v>186</v>
      </c>
      <c r="AA276" s="19">
        <f>COUNTIF(Z$3:Z276,Z276)</f>
        <v>2</v>
      </c>
      <c r="AB276" s="7" t="str">
        <f t="shared" ca="1" si="57"/>
        <v>92440=5</v>
      </c>
      <c r="AC276" s="7" t="str">
        <f t="shared" ca="1" si="58"/>
        <v>100000=800</v>
      </c>
      <c r="AD276" s="19">
        <f t="shared" ca="1" si="59"/>
        <v>404052</v>
      </c>
      <c r="AE276" s="19">
        <f t="shared" ca="1" si="60"/>
        <v>404</v>
      </c>
      <c r="AF276" s="7">
        <f t="shared" ca="1" si="61"/>
        <v>5</v>
      </c>
      <c r="AG276" s="7" t="str">
        <f t="shared" ca="1" si="62"/>
        <v>{92440=5}</v>
      </c>
      <c r="AH276" s="7">
        <f t="shared" ca="1" si="52"/>
        <v>4000</v>
      </c>
      <c r="AI276" s="7" t="str">
        <f t="shared" ca="1" si="63"/>
        <v>{100000=800}</v>
      </c>
      <c r="AJ276" s="7">
        <f t="shared" ca="1" si="64"/>
        <v>0</v>
      </c>
      <c r="AK276" s="13" t="str">
        <f t="shared" ca="1" si="53"/>
        <v>4-1004-5-92440=5|100000=800|40%</v>
      </c>
    </row>
    <row r="277" spans="1:37" x14ac:dyDescent="0.15">
      <c r="A277" s="24"/>
      <c r="B277" s="24"/>
      <c r="C277" s="24"/>
      <c r="D277" s="24"/>
      <c r="E277" s="18"/>
      <c r="F277" s="18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6"/>
      <c r="R277" s="16">
        <f t="shared" si="54"/>
        <v>0</v>
      </c>
      <c r="S277" s="18"/>
      <c r="T277" s="18"/>
      <c r="U277" s="18"/>
      <c r="V277" s="18"/>
      <c r="W277" s="18"/>
      <c r="X277" s="7">
        <f t="shared" si="55"/>
        <v>0</v>
      </c>
      <c r="Y277" s="7">
        <f>SUM(X$3:X277)</f>
        <v>346</v>
      </c>
      <c r="Z277" s="19">
        <f t="shared" si="56"/>
        <v>187</v>
      </c>
      <c r="AA277" s="19">
        <f>COUNTIF(Z$3:Z277,Z277)</f>
        <v>1</v>
      </c>
      <c r="AB277" s="7" t="str">
        <f t="shared" ca="1" si="57"/>
        <v>92520=5</v>
      </c>
      <c r="AC277" s="7" t="str">
        <f t="shared" ca="1" si="58"/>
        <v>100000=900</v>
      </c>
      <c r="AD277" s="19">
        <f t="shared" ca="1" si="59"/>
        <v>404061</v>
      </c>
      <c r="AE277" s="19">
        <f t="shared" ca="1" si="60"/>
        <v>404</v>
      </c>
      <c r="AF277" s="7">
        <f t="shared" ca="1" si="61"/>
        <v>6</v>
      </c>
      <c r="AG277" s="7" t="str">
        <f t="shared" ca="1" si="62"/>
        <v>{92520=5}</v>
      </c>
      <c r="AH277" s="7">
        <f t="shared" ca="1" si="52"/>
        <v>6000</v>
      </c>
      <c r="AI277" s="7" t="str">
        <f t="shared" ca="1" si="63"/>
        <v>{100000=900}</v>
      </c>
      <c r="AJ277" s="7">
        <f t="shared" ca="1" si="64"/>
        <v>0</v>
      </c>
      <c r="AK277" s="13" t="str">
        <f t="shared" ca="1" si="53"/>
        <v>4-1004-6-92520=5|100000=900|60%</v>
      </c>
    </row>
    <row r="278" spans="1:37" x14ac:dyDescent="0.15">
      <c r="A278" s="24"/>
      <c r="B278" s="24"/>
      <c r="C278" s="24"/>
      <c r="D278" s="24"/>
      <c r="E278" s="18"/>
      <c r="F278" s="18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6"/>
      <c r="R278" s="16">
        <f t="shared" si="54"/>
        <v>0</v>
      </c>
      <c r="S278" s="18"/>
      <c r="T278" s="18"/>
      <c r="U278" s="18"/>
      <c r="V278" s="18"/>
      <c r="W278" s="18"/>
      <c r="X278" s="7">
        <f t="shared" si="55"/>
        <v>0</v>
      </c>
      <c r="Y278" s="7">
        <f>SUM(X$3:X278)</f>
        <v>346</v>
      </c>
      <c r="Z278" s="19">
        <f t="shared" si="56"/>
        <v>187</v>
      </c>
      <c r="AA278" s="19">
        <f>COUNTIF(Z$3:Z278,Z278)</f>
        <v>2</v>
      </c>
      <c r="AB278" s="7" t="str">
        <f t="shared" ca="1" si="57"/>
        <v>92620=5</v>
      </c>
      <c r="AC278" s="7" t="str">
        <f t="shared" ca="1" si="58"/>
        <v>100000=1000</v>
      </c>
      <c r="AD278" s="19">
        <f t="shared" ca="1" si="59"/>
        <v>404062</v>
      </c>
      <c r="AE278" s="19">
        <f t="shared" ca="1" si="60"/>
        <v>404</v>
      </c>
      <c r="AF278" s="7">
        <f t="shared" ca="1" si="61"/>
        <v>6</v>
      </c>
      <c r="AG278" s="7" t="str">
        <f t="shared" ca="1" si="62"/>
        <v>{92620=5}</v>
      </c>
      <c r="AH278" s="7">
        <f t="shared" ca="1" si="52"/>
        <v>4000</v>
      </c>
      <c r="AI278" s="7" t="str">
        <f t="shared" ca="1" si="63"/>
        <v>{100000=1000}</v>
      </c>
      <c r="AJ278" s="7">
        <f t="shared" ca="1" si="64"/>
        <v>0</v>
      </c>
      <c r="AK278" s="13" t="str">
        <f t="shared" ca="1" si="53"/>
        <v>4-1004-6-92620=5|100000=1000|40%</v>
      </c>
    </row>
    <row r="279" spans="1:37" x14ac:dyDescent="0.15">
      <c r="A279" s="24"/>
      <c r="B279" s="24"/>
      <c r="C279" s="24"/>
      <c r="D279" s="24"/>
      <c r="E279" s="18"/>
      <c r="F279" s="18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6"/>
      <c r="R279" s="16">
        <f t="shared" si="54"/>
        <v>0</v>
      </c>
      <c r="S279" s="18"/>
      <c r="T279" s="18"/>
      <c r="U279" s="18"/>
      <c r="V279" s="18"/>
      <c r="W279" s="18"/>
      <c r="X279" s="7">
        <f t="shared" si="55"/>
        <v>0</v>
      </c>
      <c r="Y279" s="7">
        <f>SUM(X$3:X279)</f>
        <v>346</v>
      </c>
      <c r="Z279" s="19">
        <f t="shared" si="56"/>
        <v>188</v>
      </c>
      <c r="AA279" s="19">
        <f>COUNTIF(Z$3:Z279,Z279)</f>
        <v>1</v>
      </c>
      <c r="AB279" s="7" t="str">
        <f t="shared" ca="1" si="57"/>
        <v>92530=5</v>
      </c>
      <c r="AC279" s="7" t="str">
        <f t="shared" ca="1" si="58"/>
        <v>100000=900</v>
      </c>
      <c r="AD279" s="19">
        <f t="shared" ca="1" si="59"/>
        <v>404071</v>
      </c>
      <c r="AE279" s="19">
        <f t="shared" ca="1" si="60"/>
        <v>404</v>
      </c>
      <c r="AF279" s="7">
        <f t="shared" ca="1" si="61"/>
        <v>7</v>
      </c>
      <c r="AG279" s="7" t="str">
        <f t="shared" ca="1" si="62"/>
        <v>{92530=5}</v>
      </c>
      <c r="AH279" s="7">
        <f t="shared" ca="1" si="52"/>
        <v>6000</v>
      </c>
      <c r="AI279" s="7" t="str">
        <f t="shared" ca="1" si="63"/>
        <v>{100000=900}</v>
      </c>
      <c r="AJ279" s="7">
        <f t="shared" ca="1" si="64"/>
        <v>0</v>
      </c>
      <c r="AK279" s="13" t="str">
        <f t="shared" ca="1" si="53"/>
        <v>4-1004-7-92530=5|100000=900|60%</v>
      </c>
    </row>
    <row r="280" spans="1:37" x14ac:dyDescent="0.15">
      <c r="A280" s="24"/>
      <c r="B280" s="24"/>
      <c r="C280" s="24"/>
      <c r="D280" s="24"/>
      <c r="E280" s="18"/>
      <c r="F280" s="18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6"/>
      <c r="R280" s="16">
        <f t="shared" si="54"/>
        <v>0</v>
      </c>
      <c r="S280" s="18"/>
      <c r="T280" s="18"/>
      <c r="U280" s="18"/>
      <c r="V280" s="18"/>
      <c r="W280" s="18"/>
      <c r="X280" s="7">
        <f t="shared" si="55"/>
        <v>0</v>
      </c>
      <c r="Y280" s="7">
        <f>SUM(X$3:X280)</f>
        <v>346</v>
      </c>
      <c r="Z280" s="19">
        <f t="shared" si="56"/>
        <v>188</v>
      </c>
      <c r="AA280" s="19">
        <f>COUNTIF(Z$3:Z280,Z280)</f>
        <v>2</v>
      </c>
      <c r="AB280" s="7" t="str">
        <f t="shared" ca="1" si="57"/>
        <v>92630=5</v>
      </c>
      <c r="AC280" s="7" t="str">
        <f t="shared" ca="1" si="58"/>
        <v>100000=1000</v>
      </c>
      <c r="AD280" s="19">
        <f t="shared" ca="1" si="59"/>
        <v>404072</v>
      </c>
      <c r="AE280" s="19">
        <f t="shared" ca="1" si="60"/>
        <v>404</v>
      </c>
      <c r="AF280" s="7">
        <f t="shared" ca="1" si="61"/>
        <v>7</v>
      </c>
      <c r="AG280" s="7" t="str">
        <f t="shared" ca="1" si="62"/>
        <v>{92630=5}</v>
      </c>
      <c r="AH280" s="7">
        <f t="shared" ca="1" si="52"/>
        <v>4000</v>
      </c>
      <c r="AI280" s="7" t="str">
        <f t="shared" ca="1" si="63"/>
        <v>{100000=1000}</v>
      </c>
      <c r="AJ280" s="7">
        <f t="shared" ca="1" si="64"/>
        <v>0</v>
      </c>
      <c r="AK280" s="13" t="str">
        <f t="shared" ca="1" si="53"/>
        <v>4-1004-7-92630=5|100000=1000|40%</v>
      </c>
    </row>
    <row r="281" spans="1:37" x14ac:dyDescent="0.15">
      <c r="A281" s="24"/>
      <c r="B281" s="24"/>
      <c r="C281" s="24"/>
      <c r="D281" s="24"/>
      <c r="E281" s="18"/>
      <c r="F281" s="18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6"/>
      <c r="R281" s="16">
        <f t="shared" si="54"/>
        <v>0</v>
      </c>
      <c r="S281" s="18"/>
      <c r="T281" s="18"/>
      <c r="U281" s="18"/>
      <c r="V281" s="18"/>
      <c r="W281" s="18"/>
      <c r="X281" s="7">
        <f t="shared" si="55"/>
        <v>0</v>
      </c>
      <c r="Y281" s="7">
        <f>SUM(X$3:X281)</f>
        <v>346</v>
      </c>
      <c r="Z281" s="19">
        <f t="shared" si="56"/>
        <v>189</v>
      </c>
      <c r="AA281" s="19">
        <f>COUNTIF(Z$3:Z281,Z281)</f>
        <v>1</v>
      </c>
      <c r="AB281" s="7" t="str">
        <f t="shared" ca="1" si="57"/>
        <v>92540=5</v>
      </c>
      <c r="AC281" s="7" t="str">
        <f t="shared" ca="1" si="58"/>
        <v>100000=900</v>
      </c>
      <c r="AD281" s="19">
        <f t="shared" ca="1" si="59"/>
        <v>404081</v>
      </c>
      <c r="AE281" s="19">
        <f t="shared" ca="1" si="60"/>
        <v>404</v>
      </c>
      <c r="AF281" s="7">
        <f t="shared" ca="1" si="61"/>
        <v>8</v>
      </c>
      <c r="AG281" s="7" t="str">
        <f t="shared" ca="1" si="62"/>
        <v>{92540=5}</v>
      </c>
      <c r="AH281" s="7">
        <f t="shared" ca="1" si="52"/>
        <v>6000</v>
      </c>
      <c r="AI281" s="7" t="str">
        <f t="shared" ca="1" si="63"/>
        <v>{100000=900}</v>
      </c>
      <c r="AJ281" s="7">
        <f t="shared" ca="1" si="64"/>
        <v>0</v>
      </c>
      <c r="AK281" s="13" t="str">
        <f t="shared" ca="1" si="53"/>
        <v>4-1004-8-92540=5|100000=900|60%</v>
      </c>
    </row>
    <row r="282" spans="1:37" x14ac:dyDescent="0.15">
      <c r="A282" s="24"/>
      <c r="B282" s="24"/>
      <c r="C282" s="24"/>
      <c r="D282" s="24"/>
      <c r="E282" s="18"/>
      <c r="F282" s="18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6"/>
      <c r="R282" s="16">
        <f t="shared" si="54"/>
        <v>0</v>
      </c>
      <c r="S282" s="18"/>
      <c r="T282" s="18"/>
      <c r="U282" s="18"/>
      <c r="V282" s="18"/>
      <c r="W282" s="18"/>
      <c r="X282" s="7">
        <f t="shared" si="55"/>
        <v>0</v>
      </c>
      <c r="Y282" s="7">
        <f>SUM(X$3:X282)</f>
        <v>346</v>
      </c>
      <c r="Z282" s="19">
        <f t="shared" si="56"/>
        <v>189</v>
      </c>
      <c r="AA282" s="19">
        <f>COUNTIF(Z$3:Z282,Z282)</f>
        <v>2</v>
      </c>
      <c r="AB282" s="7" t="str">
        <f t="shared" ca="1" si="57"/>
        <v>92640=5</v>
      </c>
      <c r="AC282" s="7" t="str">
        <f t="shared" ca="1" si="58"/>
        <v>100000=1000</v>
      </c>
      <c r="AD282" s="19">
        <f t="shared" ca="1" si="59"/>
        <v>404082</v>
      </c>
      <c r="AE282" s="19">
        <f t="shared" ca="1" si="60"/>
        <v>404</v>
      </c>
      <c r="AF282" s="7">
        <f t="shared" ca="1" si="61"/>
        <v>8</v>
      </c>
      <c r="AG282" s="7" t="str">
        <f t="shared" ca="1" si="62"/>
        <v>{92640=5}</v>
      </c>
      <c r="AH282" s="7">
        <f t="shared" ca="1" si="52"/>
        <v>4000</v>
      </c>
      <c r="AI282" s="7" t="str">
        <f t="shared" ca="1" si="63"/>
        <v>{100000=1000}</v>
      </c>
      <c r="AJ282" s="7">
        <f t="shared" ca="1" si="64"/>
        <v>0</v>
      </c>
      <c r="AK282" s="13" t="str">
        <f t="shared" ca="1" si="53"/>
        <v>4-1004-8-92640=5|100000=1000|40%</v>
      </c>
    </row>
    <row r="283" spans="1:37" x14ac:dyDescent="0.15">
      <c r="A283" s="24"/>
      <c r="B283" s="24"/>
      <c r="C283" s="24"/>
      <c r="D283" s="24"/>
      <c r="E283" s="18"/>
      <c r="F283" s="18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6"/>
      <c r="R283" s="16">
        <f t="shared" si="54"/>
        <v>0</v>
      </c>
      <c r="S283" s="18"/>
      <c r="T283" s="18"/>
      <c r="U283" s="18"/>
      <c r="V283" s="18"/>
      <c r="W283" s="18"/>
      <c r="X283" s="7">
        <f t="shared" si="55"/>
        <v>0</v>
      </c>
      <c r="Y283" s="7">
        <f>SUM(X$3:X283)</f>
        <v>346</v>
      </c>
      <c r="Z283" s="19">
        <f t="shared" si="56"/>
        <v>190</v>
      </c>
      <c r="AA283" s="19">
        <f>COUNTIF(Z$3:Z283,Z283)</f>
        <v>1</v>
      </c>
      <c r="AB283" s="7" t="str">
        <f t="shared" ca="1" si="57"/>
        <v>81110=5</v>
      </c>
      <c r="AC283" s="7" t="str">
        <f t="shared" ca="1" si="58"/>
        <v>100000=100</v>
      </c>
      <c r="AD283" s="19">
        <f t="shared" ca="1" si="59"/>
        <v>404091</v>
      </c>
      <c r="AE283" s="19">
        <f t="shared" ca="1" si="60"/>
        <v>404</v>
      </c>
      <c r="AF283" s="7">
        <f t="shared" ca="1" si="61"/>
        <v>9</v>
      </c>
      <c r="AG283" s="7" t="str">
        <f t="shared" ca="1" si="62"/>
        <v>{81110=5}</v>
      </c>
      <c r="AH283" s="7">
        <f t="shared" ca="1" si="52"/>
        <v>10000</v>
      </c>
      <c r="AI283" s="7" t="str">
        <f t="shared" ca="1" si="63"/>
        <v>{100000=100}</v>
      </c>
      <c r="AJ283" s="7">
        <f t="shared" ca="1" si="64"/>
        <v>0</v>
      </c>
      <c r="AK283" s="13" t="str">
        <f t="shared" ca="1" si="53"/>
        <v>4-1004-9-81110=5|100000=100|100%</v>
      </c>
    </row>
    <row r="284" spans="1:37" x14ac:dyDescent="0.15">
      <c r="A284" s="24"/>
      <c r="B284" s="24"/>
      <c r="C284" s="24"/>
      <c r="D284" s="24"/>
      <c r="E284" s="18"/>
      <c r="F284" s="18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6"/>
      <c r="R284" s="16">
        <f t="shared" si="54"/>
        <v>0</v>
      </c>
      <c r="S284" s="18"/>
      <c r="T284" s="18"/>
      <c r="U284" s="18"/>
      <c r="V284" s="18"/>
      <c r="W284" s="18"/>
      <c r="X284" s="7">
        <f t="shared" si="55"/>
        <v>0</v>
      </c>
      <c r="Y284" s="7">
        <f>SUM(X$3:X284)</f>
        <v>346</v>
      </c>
      <c r="Z284" s="19">
        <f t="shared" si="56"/>
        <v>191</v>
      </c>
      <c r="AA284" s="19">
        <f>COUNTIF(Z$3:Z284,Z284)</f>
        <v>1</v>
      </c>
      <c r="AB284" s="7" t="str">
        <f t="shared" ca="1" si="57"/>
        <v>91320=5</v>
      </c>
      <c r="AC284" s="7" t="str">
        <f t="shared" ca="1" si="58"/>
        <v>100000=175</v>
      </c>
      <c r="AD284" s="19">
        <f t="shared" ca="1" si="59"/>
        <v>404101</v>
      </c>
      <c r="AE284" s="19">
        <f t="shared" ca="1" si="60"/>
        <v>404</v>
      </c>
      <c r="AF284" s="7">
        <f t="shared" ca="1" si="61"/>
        <v>10</v>
      </c>
      <c r="AG284" s="7" t="str">
        <f t="shared" ca="1" si="62"/>
        <v>{91320=5}</v>
      </c>
      <c r="AH284" s="7">
        <f t="shared" ca="1" si="52"/>
        <v>6000</v>
      </c>
      <c r="AI284" s="7" t="str">
        <f t="shared" ca="1" si="63"/>
        <v>{100000=175}</v>
      </c>
      <c r="AJ284" s="7">
        <f t="shared" ca="1" si="64"/>
        <v>0</v>
      </c>
      <c r="AK284" s="13" t="str">
        <f t="shared" ca="1" si="53"/>
        <v>4-1004-10-91320=5|100000=175|60%</v>
      </c>
    </row>
    <row r="285" spans="1:37" x14ac:dyDescent="0.15">
      <c r="A285" s="24"/>
      <c r="B285" s="24"/>
      <c r="C285" s="24"/>
      <c r="D285" s="24"/>
      <c r="E285" s="18"/>
      <c r="F285" s="18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6"/>
      <c r="R285" s="16">
        <f t="shared" si="54"/>
        <v>0</v>
      </c>
      <c r="S285" s="18"/>
      <c r="T285" s="18"/>
      <c r="U285" s="18"/>
      <c r="V285" s="18"/>
      <c r="W285" s="18"/>
      <c r="X285" s="7">
        <f t="shared" si="55"/>
        <v>0</v>
      </c>
      <c r="Y285" s="7">
        <f>SUM(X$3:X285)</f>
        <v>346</v>
      </c>
      <c r="Z285" s="19">
        <f t="shared" si="56"/>
        <v>191</v>
      </c>
      <c r="AA285" s="19">
        <f>COUNTIF(Z$3:Z285,Z285)</f>
        <v>2</v>
      </c>
      <c r="AB285" s="7" t="str">
        <f t="shared" ca="1" si="57"/>
        <v>91420=5</v>
      </c>
      <c r="AC285" s="7" t="str">
        <f t="shared" ca="1" si="58"/>
        <v>100000=200</v>
      </c>
      <c r="AD285" s="19">
        <f t="shared" ca="1" si="59"/>
        <v>404102</v>
      </c>
      <c r="AE285" s="19">
        <f t="shared" ca="1" si="60"/>
        <v>404</v>
      </c>
      <c r="AF285" s="7">
        <f t="shared" ca="1" si="61"/>
        <v>10</v>
      </c>
      <c r="AG285" s="7" t="str">
        <f t="shared" ca="1" si="62"/>
        <v>{91420=5}</v>
      </c>
      <c r="AH285" s="7">
        <f t="shared" ca="1" si="52"/>
        <v>4000</v>
      </c>
      <c r="AI285" s="7" t="str">
        <f t="shared" ca="1" si="63"/>
        <v>{100000=200}</v>
      </c>
      <c r="AJ285" s="7">
        <f t="shared" ca="1" si="64"/>
        <v>0</v>
      </c>
      <c r="AK285" s="13" t="str">
        <f t="shared" ca="1" si="53"/>
        <v>4-1004-10-91420=5|100000=200|40%</v>
      </c>
    </row>
    <row r="286" spans="1:37" x14ac:dyDescent="0.15">
      <c r="A286" s="24"/>
      <c r="B286" s="24"/>
      <c r="C286" s="24"/>
      <c r="D286" s="24"/>
      <c r="E286" s="18"/>
      <c r="F286" s="18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6"/>
      <c r="R286" s="16">
        <f t="shared" si="54"/>
        <v>0</v>
      </c>
      <c r="S286" s="18"/>
      <c r="T286" s="18"/>
      <c r="U286" s="18"/>
      <c r="V286" s="18"/>
      <c r="W286" s="18"/>
      <c r="X286" s="7">
        <f t="shared" si="55"/>
        <v>0</v>
      </c>
      <c r="Y286" s="7">
        <f>SUM(X$3:X286)</f>
        <v>346</v>
      </c>
      <c r="Z286" s="19">
        <f t="shared" si="56"/>
        <v>192</v>
      </c>
      <c r="AA286" s="19">
        <f>COUNTIF(Z$3:Z286,Z286)</f>
        <v>1</v>
      </c>
      <c r="AB286" s="7" t="str">
        <f t="shared" ca="1" si="57"/>
        <v>91330=5</v>
      </c>
      <c r="AC286" s="7" t="str">
        <f t="shared" ca="1" si="58"/>
        <v>100000=175</v>
      </c>
      <c r="AD286" s="19">
        <f t="shared" ca="1" si="59"/>
        <v>404111</v>
      </c>
      <c r="AE286" s="19">
        <f t="shared" ca="1" si="60"/>
        <v>404</v>
      </c>
      <c r="AF286" s="7">
        <f t="shared" ca="1" si="61"/>
        <v>11</v>
      </c>
      <c r="AG286" s="7" t="str">
        <f t="shared" ca="1" si="62"/>
        <v>{91330=5}</v>
      </c>
      <c r="AH286" s="7">
        <f t="shared" ca="1" si="52"/>
        <v>6000</v>
      </c>
      <c r="AI286" s="7" t="str">
        <f t="shared" ca="1" si="63"/>
        <v>{100000=175}</v>
      </c>
      <c r="AJ286" s="7">
        <f t="shared" ca="1" si="64"/>
        <v>0</v>
      </c>
      <c r="AK286" s="13" t="str">
        <f t="shared" ca="1" si="53"/>
        <v>4-1004-11-91330=5|100000=175|60%</v>
      </c>
    </row>
    <row r="287" spans="1:37" x14ac:dyDescent="0.15">
      <c r="A287" s="24"/>
      <c r="B287" s="24"/>
      <c r="C287" s="24"/>
      <c r="D287" s="24"/>
      <c r="E287" s="18"/>
      <c r="F287" s="18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6"/>
      <c r="R287" s="16">
        <f t="shared" si="54"/>
        <v>0</v>
      </c>
      <c r="S287" s="18"/>
      <c r="T287" s="18"/>
      <c r="U287" s="18"/>
      <c r="V287" s="18"/>
      <c r="W287" s="18"/>
      <c r="X287" s="7">
        <f t="shared" si="55"/>
        <v>0</v>
      </c>
      <c r="Y287" s="7">
        <f>SUM(X$3:X287)</f>
        <v>346</v>
      </c>
      <c r="Z287" s="19">
        <f t="shared" si="56"/>
        <v>192</v>
      </c>
      <c r="AA287" s="19">
        <f>COUNTIF(Z$3:Z287,Z287)</f>
        <v>2</v>
      </c>
      <c r="AB287" s="7" t="str">
        <f t="shared" ca="1" si="57"/>
        <v>91430=5</v>
      </c>
      <c r="AC287" s="7" t="str">
        <f t="shared" ca="1" si="58"/>
        <v>100000=200</v>
      </c>
      <c r="AD287" s="19">
        <f t="shared" ca="1" si="59"/>
        <v>404112</v>
      </c>
      <c r="AE287" s="19">
        <f t="shared" ca="1" si="60"/>
        <v>404</v>
      </c>
      <c r="AF287" s="7">
        <f t="shared" ca="1" si="61"/>
        <v>11</v>
      </c>
      <c r="AG287" s="7" t="str">
        <f t="shared" ca="1" si="62"/>
        <v>{91430=5}</v>
      </c>
      <c r="AH287" s="7">
        <f t="shared" ca="1" si="52"/>
        <v>4000</v>
      </c>
      <c r="AI287" s="7" t="str">
        <f t="shared" ca="1" si="63"/>
        <v>{100000=200}</v>
      </c>
      <c r="AJ287" s="7">
        <f t="shared" ca="1" si="64"/>
        <v>0</v>
      </c>
      <c r="AK287" s="13" t="str">
        <f t="shared" ca="1" si="53"/>
        <v>4-1004-11-91430=5|100000=200|40%</v>
      </c>
    </row>
    <row r="288" spans="1:37" x14ac:dyDescent="0.15">
      <c r="A288" s="24"/>
      <c r="B288" s="24"/>
      <c r="C288" s="24"/>
      <c r="D288" s="24"/>
      <c r="E288" s="18"/>
      <c r="F288" s="18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6"/>
      <c r="R288" s="16">
        <f t="shared" si="54"/>
        <v>0</v>
      </c>
      <c r="S288" s="18"/>
      <c r="T288" s="18"/>
      <c r="U288" s="18"/>
      <c r="V288" s="18"/>
      <c r="W288" s="18"/>
      <c r="X288" s="7">
        <f t="shared" si="55"/>
        <v>0</v>
      </c>
      <c r="Y288" s="7">
        <f>SUM(X$3:X288)</f>
        <v>346</v>
      </c>
      <c r="Z288" s="19">
        <f t="shared" si="56"/>
        <v>193</v>
      </c>
      <c r="AA288" s="19">
        <f>COUNTIF(Z$3:Z288,Z288)</f>
        <v>1</v>
      </c>
      <c r="AB288" s="7" t="str">
        <f t="shared" ca="1" si="57"/>
        <v>91340=5</v>
      </c>
      <c r="AC288" s="7" t="str">
        <f t="shared" ca="1" si="58"/>
        <v>100000=175</v>
      </c>
      <c r="AD288" s="19">
        <f t="shared" ca="1" si="59"/>
        <v>404121</v>
      </c>
      <c r="AE288" s="19">
        <f t="shared" ca="1" si="60"/>
        <v>404</v>
      </c>
      <c r="AF288" s="7">
        <f t="shared" ca="1" si="61"/>
        <v>12</v>
      </c>
      <c r="AG288" s="7" t="str">
        <f t="shared" ca="1" si="62"/>
        <v>{91340=5}</v>
      </c>
      <c r="AH288" s="7">
        <f t="shared" ca="1" si="52"/>
        <v>6000</v>
      </c>
      <c r="AI288" s="7" t="str">
        <f t="shared" ca="1" si="63"/>
        <v>{100000=175}</v>
      </c>
      <c r="AJ288" s="7">
        <f t="shared" ca="1" si="64"/>
        <v>0</v>
      </c>
      <c r="AK288" s="13" t="str">
        <f t="shared" ca="1" si="53"/>
        <v>4-1004-12-91340=5|100000=175|60%</v>
      </c>
    </row>
    <row r="289" spans="1:37" x14ac:dyDescent="0.15">
      <c r="A289" s="24"/>
      <c r="B289" s="24"/>
      <c r="C289" s="24"/>
      <c r="D289" s="24"/>
      <c r="E289" s="18"/>
      <c r="F289" s="18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6"/>
      <c r="R289" s="16">
        <f t="shared" si="54"/>
        <v>0</v>
      </c>
      <c r="S289" s="18"/>
      <c r="T289" s="18"/>
      <c r="U289" s="18"/>
      <c r="V289" s="18"/>
      <c r="W289" s="18"/>
      <c r="X289" s="7">
        <f t="shared" si="55"/>
        <v>0</v>
      </c>
      <c r="Y289" s="7">
        <f>SUM(X$3:X289)</f>
        <v>346</v>
      </c>
      <c r="Z289" s="19">
        <f t="shared" si="56"/>
        <v>193</v>
      </c>
      <c r="AA289" s="19">
        <f>COUNTIF(Z$3:Z289,Z289)</f>
        <v>2</v>
      </c>
      <c r="AB289" s="7" t="str">
        <f t="shared" ca="1" si="57"/>
        <v>91440=5</v>
      </c>
      <c r="AC289" s="7" t="str">
        <f t="shared" ca="1" si="58"/>
        <v>100000=200</v>
      </c>
      <c r="AD289" s="19">
        <f t="shared" ca="1" si="59"/>
        <v>404122</v>
      </c>
      <c r="AE289" s="19">
        <f t="shared" ca="1" si="60"/>
        <v>404</v>
      </c>
      <c r="AF289" s="7">
        <f t="shared" ca="1" si="61"/>
        <v>12</v>
      </c>
      <c r="AG289" s="7" t="str">
        <f t="shared" ca="1" si="62"/>
        <v>{91440=5}</v>
      </c>
      <c r="AH289" s="7">
        <f t="shared" ca="1" si="52"/>
        <v>4000</v>
      </c>
      <c r="AI289" s="7" t="str">
        <f t="shared" ca="1" si="63"/>
        <v>{100000=200}</v>
      </c>
      <c r="AJ289" s="7">
        <f t="shared" ca="1" si="64"/>
        <v>0</v>
      </c>
      <c r="AK289" s="13" t="str">
        <f t="shared" ca="1" si="53"/>
        <v>4-1004-12-91440=5|100000=200|40%</v>
      </c>
    </row>
    <row r="290" spans="1:37" x14ac:dyDescent="0.15">
      <c r="A290" s="24"/>
      <c r="B290" s="24"/>
      <c r="C290" s="24"/>
      <c r="D290" s="24"/>
      <c r="E290" s="18"/>
      <c r="F290" s="18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6"/>
      <c r="R290" s="16">
        <f t="shared" si="54"/>
        <v>0</v>
      </c>
      <c r="S290" s="18"/>
      <c r="T290" s="18"/>
      <c r="U290" s="18"/>
      <c r="V290" s="18"/>
      <c r="W290" s="18"/>
      <c r="X290" s="7">
        <f t="shared" si="55"/>
        <v>0</v>
      </c>
      <c r="Y290" s="7">
        <f>SUM(X$3:X290)</f>
        <v>346</v>
      </c>
      <c r="Z290" s="19">
        <f t="shared" si="56"/>
        <v>194</v>
      </c>
      <c r="AA290" s="19">
        <f>COUNTIF(Z$3:Z290,Z290)</f>
        <v>1</v>
      </c>
      <c r="AB290" s="7" t="str">
        <f t="shared" ca="1" si="57"/>
        <v>91520=5</v>
      </c>
      <c r="AC290" s="7" t="str">
        <f t="shared" ca="1" si="58"/>
        <v>100000=225</v>
      </c>
      <c r="AD290" s="19">
        <f t="shared" ca="1" si="59"/>
        <v>404131</v>
      </c>
      <c r="AE290" s="19">
        <f t="shared" ca="1" si="60"/>
        <v>404</v>
      </c>
      <c r="AF290" s="7">
        <f t="shared" ca="1" si="61"/>
        <v>13</v>
      </c>
      <c r="AG290" s="7" t="str">
        <f t="shared" ca="1" si="62"/>
        <v>{91520=5}</v>
      </c>
      <c r="AH290" s="7">
        <f t="shared" ca="1" si="52"/>
        <v>3000</v>
      </c>
      <c r="AI290" s="7" t="str">
        <f t="shared" ca="1" si="63"/>
        <v>{100000=225}</v>
      </c>
      <c r="AJ290" s="7">
        <f t="shared" ca="1" si="64"/>
        <v>0</v>
      </c>
      <c r="AK290" s="13" t="str">
        <f t="shared" ca="1" si="53"/>
        <v>4-1004-13-91520=5|100000=225|30%</v>
      </c>
    </row>
    <row r="291" spans="1:37" x14ac:dyDescent="0.15">
      <c r="A291" s="24"/>
      <c r="B291" s="24"/>
      <c r="C291" s="24"/>
      <c r="D291" s="24"/>
      <c r="E291" s="18"/>
      <c r="F291" s="18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6"/>
      <c r="R291" s="16">
        <f t="shared" si="54"/>
        <v>0</v>
      </c>
      <c r="S291" s="18"/>
      <c r="T291" s="18"/>
      <c r="U291" s="18"/>
      <c r="V291" s="18"/>
      <c r="W291" s="18"/>
      <c r="X291" s="7">
        <f t="shared" si="55"/>
        <v>0</v>
      </c>
      <c r="Y291" s="7">
        <f>SUM(X$3:X291)</f>
        <v>346</v>
      </c>
      <c r="Z291" s="19">
        <f t="shared" si="56"/>
        <v>194</v>
      </c>
      <c r="AA291" s="19">
        <f>COUNTIF(Z$3:Z291,Z291)</f>
        <v>2</v>
      </c>
      <c r="AB291" s="7" t="str">
        <f t="shared" ca="1" si="57"/>
        <v>91620=5</v>
      </c>
      <c r="AC291" s="7" t="str">
        <f t="shared" ca="1" si="58"/>
        <v>100000=250</v>
      </c>
      <c r="AD291" s="19">
        <f t="shared" ca="1" si="59"/>
        <v>404132</v>
      </c>
      <c r="AE291" s="19">
        <f t="shared" ca="1" si="60"/>
        <v>404</v>
      </c>
      <c r="AF291" s="7">
        <f t="shared" ca="1" si="61"/>
        <v>13</v>
      </c>
      <c r="AG291" s="7" t="str">
        <f t="shared" ca="1" si="62"/>
        <v>{91620=5}</v>
      </c>
      <c r="AH291" s="7">
        <f t="shared" ca="1" si="52"/>
        <v>4000</v>
      </c>
      <c r="AI291" s="7" t="str">
        <f t="shared" ca="1" si="63"/>
        <v>{100000=250}</v>
      </c>
      <c r="AJ291" s="7">
        <f t="shared" ca="1" si="64"/>
        <v>0</v>
      </c>
      <c r="AK291" s="13" t="str">
        <f t="shared" ca="1" si="53"/>
        <v>4-1004-13-91620=5|100000=250|40%</v>
      </c>
    </row>
    <row r="292" spans="1:37" x14ac:dyDescent="0.15">
      <c r="A292" s="24"/>
      <c r="B292" s="24"/>
      <c r="C292" s="24"/>
      <c r="D292" s="24"/>
      <c r="E292" s="18"/>
      <c r="F292" s="18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6"/>
      <c r="R292" s="16">
        <f t="shared" si="54"/>
        <v>0</v>
      </c>
      <c r="S292" s="18"/>
      <c r="T292" s="18"/>
      <c r="U292" s="18"/>
      <c r="V292" s="18"/>
      <c r="W292" s="18"/>
      <c r="X292" s="7">
        <f t="shared" si="55"/>
        <v>0</v>
      </c>
      <c r="Y292" s="7">
        <f>SUM(X$3:X292)</f>
        <v>346</v>
      </c>
      <c r="Z292" s="19">
        <f t="shared" si="56"/>
        <v>194</v>
      </c>
      <c r="AA292" s="19">
        <f>COUNTIF(Z$3:Z292,Z292)</f>
        <v>3</v>
      </c>
      <c r="AB292" s="7" t="str">
        <f t="shared" ca="1" si="57"/>
        <v>91720=5</v>
      </c>
      <c r="AC292" s="7" t="str">
        <f t="shared" ca="1" si="58"/>
        <v>100000=275</v>
      </c>
      <c r="AD292" s="19">
        <f t="shared" ca="1" si="59"/>
        <v>404133</v>
      </c>
      <c r="AE292" s="19">
        <f t="shared" ca="1" si="60"/>
        <v>404</v>
      </c>
      <c r="AF292" s="7">
        <f t="shared" ca="1" si="61"/>
        <v>13</v>
      </c>
      <c r="AG292" s="7" t="str">
        <f t="shared" ca="1" si="62"/>
        <v>{91720=5}</v>
      </c>
      <c r="AH292" s="7">
        <f t="shared" ca="1" si="52"/>
        <v>3000</v>
      </c>
      <c r="AI292" s="7" t="str">
        <f t="shared" ca="1" si="63"/>
        <v>{100000=275}</v>
      </c>
      <c r="AJ292" s="7">
        <f t="shared" ca="1" si="64"/>
        <v>0</v>
      </c>
      <c r="AK292" s="13" t="str">
        <f t="shared" ca="1" si="53"/>
        <v>4-1004-13-91720=5|100000=275|30%</v>
      </c>
    </row>
    <row r="293" spans="1:37" x14ac:dyDescent="0.15">
      <c r="A293" s="24"/>
      <c r="B293" s="24"/>
      <c r="C293" s="24"/>
      <c r="D293" s="24"/>
      <c r="E293" s="18"/>
      <c r="F293" s="18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6"/>
      <c r="R293" s="16">
        <f t="shared" si="54"/>
        <v>0</v>
      </c>
      <c r="S293" s="18"/>
      <c r="T293" s="18"/>
      <c r="U293" s="18"/>
      <c r="V293" s="18"/>
      <c r="W293" s="18"/>
      <c r="X293" s="7">
        <f t="shared" si="55"/>
        <v>0</v>
      </c>
      <c r="Y293" s="7">
        <f>SUM(X$3:X293)</f>
        <v>346</v>
      </c>
      <c r="Z293" s="19">
        <f t="shared" si="56"/>
        <v>195</v>
      </c>
      <c r="AA293" s="19">
        <f>COUNTIF(Z$3:Z293,Z293)</f>
        <v>1</v>
      </c>
      <c r="AB293" s="7" t="str">
        <f t="shared" ca="1" si="57"/>
        <v>91530=5</v>
      </c>
      <c r="AC293" s="7" t="str">
        <f t="shared" ca="1" si="58"/>
        <v>100000=225</v>
      </c>
      <c r="AD293" s="19">
        <f t="shared" ca="1" si="59"/>
        <v>404141</v>
      </c>
      <c r="AE293" s="19">
        <f t="shared" ca="1" si="60"/>
        <v>404</v>
      </c>
      <c r="AF293" s="7">
        <f t="shared" ca="1" si="61"/>
        <v>14</v>
      </c>
      <c r="AG293" s="7" t="str">
        <f t="shared" ca="1" si="62"/>
        <v>{91530=5}</v>
      </c>
      <c r="AH293" s="7">
        <f t="shared" ca="1" si="52"/>
        <v>3000</v>
      </c>
      <c r="AI293" s="7" t="str">
        <f t="shared" ca="1" si="63"/>
        <v>{100000=225}</v>
      </c>
      <c r="AJ293" s="7">
        <f t="shared" ca="1" si="64"/>
        <v>0</v>
      </c>
      <c r="AK293" s="13" t="str">
        <f t="shared" ca="1" si="53"/>
        <v>4-1004-14-91530=5|100000=225|30%</v>
      </c>
    </row>
    <row r="294" spans="1:37" x14ac:dyDescent="0.15">
      <c r="A294" s="24"/>
      <c r="B294" s="24"/>
      <c r="C294" s="24"/>
      <c r="D294" s="24"/>
      <c r="E294" s="18"/>
      <c r="F294" s="18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6"/>
      <c r="R294" s="16">
        <f t="shared" si="54"/>
        <v>0</v>
      </c>
      <c r="S294" s="18"/>
      <c r="T294" s="18"/>
      <c r="U294" s="18"/>
      <c r="V294" s="18"/>
      <c r="W294" s="18"/>
      <c r="X294" s="7">
        <f t="shared" si="55"/>
        <v>0</v>
      </c>
      <c r="Y294" s="7">
        <f>SUM(X$3:X294)</f>
        <v>346</v>
      </c>
      <c r="Z294" s="19">
        <f t="shared" si="56"/>
        <v>195</v>
      </c>
      <c r="AA294" s="19">
        <f>COUNTIF(Z$3:Z294,Z294)</f>
        <v>2</v>
      </c>
      <c r="AB294" s="7" t="str">
        <f t="shared" ca="1" si="57"/>
        <v>91630=5</v>
      </c>
      <c r="AC294" s="7" t="str">
        <f t="shared" ca="1" si="58"/>
        <v>100000=250</v>
      </c>
      <c r="AD294" s="19">
        <f t="shared" ca="1" si="59"/>
        <v>404142</v>
      </c>
      <c r="AE294" s="19">
        <f t="shared" ca="1" si="60"/>
        <v>404</v>
      </c>
      <c r="AF294" s="7">
        <f t="shared" ca="1" si="61"/>
        <v>14</v>
      </c>
      <c r="AG294" s="7" t="str">
        <f t="shared" ca="1" si="62"/>
        <v>{91630=5}</v>
      </c>
      <c r="AH294" s="7">
        <f t="shared" ca="1" si="52"/>
        <v>4000</v>
      </c>
      <c r="AI294" s="7" t="str">
        <f t="shared" ca="1" si="63"/>
        <v>{100000=250}</v>
      </c>
      <c r="AJ294" s="7">
        <f t="shared" ca="1" si="64"/>
        <v>0</v>
      </c>
      <c r="AK294" s="13" t="str">
        <f t="shared" ca="1" si="53"/>
        <v>4-1004-14-91630=5|100000=250|40%</v>
      </c>
    </row>
    <row r="295" spans="1:37" x14ac:dyDescent="0.15">
      <c r="A295" s="24"/>
      <c r="B295" s="24"/>
      <c r="C295" s="24"/>
      <c r="D295" s="24"/>
      <c r="E295" s="18"/>
      <c r="F295" s="18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6"/>
      <c r="R295" s="16">
        <f t="shared" si="54"/>
        <v>0</v>
      </c>
      <c r="S295" s="18"/>
      <c r="T295" s="18"/>
      <c r="U295" s="18"/>
      <c r="V295" s="18"/>
      <c r="W295" s="18"/>
      <c r="X295" s="7">
        <f t="shared" si="55"/>
        <v>0</v>
      </c>
      <c r="Y295" s="7">
        <f>SUM(X$3:X295)</f>
        <v>346</v>
      </c>
      <c r="Z295" s="19">
        <f t="shared" si="56"/>
        <v>195</v>
      </c>
      <c r="AA295" s="19">
        <f>COUNTIF(Z$3:Z295,Z295)</f>
        <v>3</v>
      </c>
      <c r="AB295" s="7" t="str">
        <f t="shared" ca="1" si="57"/>
        <v>91730=5</v>
      </c>
      <c r="AC295" s="7" t="str">
        <f t="shared" ca="1" si="58"/>
        <v>100000=275</v>
      </c>
      <c r="AD295" s="19">
        <f t="shared" ca="1" si="59"/>
        <v>404143</v>
      </c>
      <c r="AE295" s="19">
        <f t="shared" ca="1" si="60"/>
        <v>404</v>
      </c>
      <c r="AF295" s="7">
        <f t="shared" ca="1" si="61"/>
        <v>14</v>
      </c>
      <c r="AG295" s="7" t="str">
        <f t="shared" ca="1" si="62"/>
        <v>{91730=5}</v>
      </c>
      <c r="AH295" s="7">
        <f t="shared" ca="1" si="52"/>
        <v>3000</v>
      </c>
      <c r="AI295" s="7" t="str">
        <f t="shared" ca="1" si="63"/>
        <v>{100000=275}</v>
      </c>
      <c r="AJ295" s="7">
        <f t="shared" ca="1" si="64"/>
        <v>0</v>
      </c>
      <c r="AK295" s="13" t="str">
        <f t="shared" ca="1" si="53"/>
        <v>4-1004-14-91730=5|100000=275|30%</v>
      </c>
    </row>
    <row r="296" spans="1:37" x14ac:dyDescent="0.15">
      <c r="A296" s="24"/>
      <c r="B296" s="24"/>
      <c r="C296" s="24"/>
      <c r="D296" s="24"/>
      <c r="E296" s="18"/>
      <c r="F296" s="18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6"/>
      <c r="R296" s="16">
        <f t="shared" si="54"/>
        <v>0</v>
      </c>
      <c r="S296" s="18"/>
      <c r="T296" s="18"/>
      <c r="U296" s="18"/>
      <c r="V296" s="18"/>
      <c r="W296" s="18"/>
      <c r="X296" s="7">
        <f t="shared" si="55"/>
        <v>0</v>
      </c>
      <c r="Y296" s="7">
        <f>SUM(X$3:X296)</f>
        <v>346</v>
      </c>
      <c r="Z296" s="19">
        <f t="shared" si="56"/>
        <v>196</v>
      </c>
      <c r="AA296" s="19">
        <f>COUNTIF(Z$3:Z296,Z296)</f>
        <v>1</v>
      </c>
      <c r="AB296" s="7" t="str">
        <f t="shared" ca="1" si="57"/>
        <v>91540=5</v>
      </c>
      <c r="AC296" s="7" t="str">
        <f t="shared" ca="1" si="58"/>
        <v>100000=225</v>
      </c>
      <c r="AD296" s="19">
        <f t="shared" ca="1" si="59"/>
        <v>404151</v>
      </c>
      <c r="AE296" s="19">
        <f t="shared" ca="1" si="60"/>
        <v>404</v>
      </c>
      <c r="AF296" s="7">
        <f t="shared" ca="1" si="61"/>
        <v>15</v>
      </c>
      <c r="AG296" s="7" t="str">
        <f t="shared" ca="1" si="62"/>
        <v>{91540=5}</v>
      </c>
      <c r="AH296" s="7">
        <f t="shared" ca="1" si="52"/>
        <v>3000</v>
      </c>
      <c r="AI296" s="7" t="str">
        <f t="shared" ca="1" si="63"/>
        <v>{100000=225}</v>
      </c>
      <c r="AJ296" s="7">
        <f t="shared" ca="1" si="64"/>
        <v>0</v>
      </c>
      <c r="AK296" s="13" t="str">
        <f t="shared" ca="1" si="53"/>
        <v>4-1004-15-91540=5|100000=225|30%</v>
      </c>
    </row>
    <row r="297" spans="1:37" x14ac:dyDescent="0.15">
      <c r="A297" s="24"/>
      <c r="B297" s="24"/>
      <c r="C297" s="24"/>
      <c r="D297" s="24"/>
      <c r="E297" s="18"/>
      <c r="F297" s="18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6"/>
      <c r="R297" s="16">
        <f t="shared" si="54"/>
        <v>0</v>
      </c>
      <c r="S297" s="18"/>
      <c r="T297" s="18"/>
      <c r="U297" s="18"/>
      <c r="V297" s="18"/>
      <c r="W297" s="18"/>
      <c r="X297" s="7">
        <f t="shared" si="55"/>
        <v>0</v>
      </c>
      <c r="Y297" s="7">
        <f>SUM(X$3:X297)</f>
        <v>346</v>
      </c>
      <c r="Z297" s="19">
        <f t="shared" si="56"/>
        <v>196</v>
      </c>
      <c r="AA297" s="19">
        <f>COUNTIF(Z$3:Z297,Z297)</f>
        <v>2</v>
      </c>
      <c r="AB297" s="7" t="str">
        <f t="shared" ca="1" si="57"/>
        <v>91640=5</v>
      </c>
      <c r="AC297" s="7" t="str">
        <f t="shared" ca="1" si="58"/>
        <v>100000=250</v>
      </c>
      <c r="AD297" s="19">
        <f t="shared" ca="1" si="59"/>
        <v>404152</v>
      </c>
      <c r="AE297" s="19">
        <f t="shared" ca="1" si="60"/>
        <v>404</v>
      </c>
      <c r="AF297" s="7">
        <f t="shared" ca="1" si="61"/>
        <v>15</v>
      </c>
      <c r="AG297" s="7" t="str">
        <f t="shared" ca="1" si="62"/>
        <v>{91640=5}</v>
      </c>
      <c r="AH297" s="7">
        <f t="shared" ca="1" si="52"/>
        <v>4000</v>
      </c>
      <c r="AI297" s="7" t="str">
        <f t="shared" ca="1" si="63"/>
        <v>{100000=250}</v>
      </c>
      <c r="AJ297" s="7">
        <f t="shared" ca="1" si="64"/>
        <v>0</v>
      </c>
      <c r="AK297" s="13" t="str">
        <f t="shared" ca="1" si="53"/>
        <v>4-1004-15-91640=5|100000=250|40%</v>
      </c>
    </row>
    <row r="298" spans="1:37" x14ac:dyDescent="0.15">
      <c r="A298" s="24"/>
      <c r="B298" s="24"/>
      <c r="C298" s="24"/>
      <c r="D298" s="24"/>
      <c r="E298" s="18"/>
      <c r="F298" s="18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6"/>
      <c r="R298" s="16">
        <f t="shared" si="54"/>
        <v>0</v>
      </c>
      <c r="S298" s="18"/>
      <c r="T298" s="18"/>
      <c r="U298" s="18"/>
      <c r="V298" s="18"/>
      <c r="W298" s="18"/>
      <c r="X298" s="7">
        <f t="shared" si="55"/>
        <v>0</v>
      </c>
      <c r="Y298" s="7">
        <f>SUM(X$3:X298)</f>
        <v>346</v>
      </c>
      <c r="Z298" s="19">
        <f t="shared" si="56"/>
        <v>196</v>
      </c>
      <c r="AA298" s="19">
        <f>COUNTIF(Z$3:Z298,Z298)</f>
        <v>3</v>
      </c>
      <c r="AB298" s="7" t="str">
        <f t="shared" ca="1" si="57"/>
        <v>91740=5</v>
      </c>
      <c r="AC298" s="7" t="str">
        <f t="shared" ca="1" si="58"/>
        <v>100000=275</v>
      </c>
      <c r="AD298" s="19">
        <f t="shared" ca="1" si="59"/>
        <v>404153</v>
      </c>
      <c r="AE298" s="19">
        <f t="shared" ca="1" si="60"/>
        <v>404</v>
      </c>
      <c r="AF298" s="7">
        <f t="shared" ca="1" si="61"/>
        <v>15</v>
      </c>
      <c r="AG298" s="7" t="str">
        <f t="shared" ca="1" si="62"/>
        <v>{91740=5}</v>
      </c>
      <c r="AH298" s="7">
        <f t="shared" ca="1" si="52"/>
        <v>3000</v>
      </c>
      <c r="AI298" s="7" t="str">
        <f t="shared" ca="1" si="63"/>
        <v>{100000=275}</v>
      </c>
      <c r="AJ298" s="7">
        <f t="shared" ca="1" si="64"/>
        <v>0</v>
      </c>
      <c r="AK298" s="13" t="str">
        <f t="shared" ca="1" si="53"/>
        <v>4-1004-15-91740=5|100000=275|30%</v>
      </c>
    </row>
    <row r="299" spans="1:37" x14ac:dyDescent="0.15">
      <c r="A299" s="24"/>
      <c r="B299" s="24"/>
      <c r="C299" s="24"/>
      <c r="D299" s="24"/>
      <c r="E299" s="18"/>
      <c r="F299" s="18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6"/>
      <c r="R299" s="16">
        <f t="shared" si="54"/>
        <v>0</v>
      </c>
      <c r="S299" s="18"/>
      <c r="T299" s="18"/>
      <c r="U299" s="18"/>
      <c r="V299" s="18"/>
      <c r="W299" s="18"/>
      <c r="X299" s="7">
        <f t="shared" si="55"/>
        <v>0</v>
      </c>
      <c r="Y299" s="7">
        <f>SUM(X$3:X299)</f>
        <v>346</v>
      </c>
      <c r="Z299" s="19">
        <f t="shared" si="56"/>
        <v>197</v>
      </c>
      <c r="AA299" s="19">
        <f>COUNTIF(Z$3:Z299,Z299)</f>
        <v>1</v>
      </c>
      <c r="AB299" s="7" t="str">
        <f t="shared" ca="1" si="57"/>
        <v>71150=1</v>
      </c>
      <c r="AC299" s="7" t="str">
        <f t="shared" ca="1" si="58"/>
        <v>100000=10</v>
      </c>
      <c r="AD299" s="19">
        <f t="shared" ca="1" si="59"/>
        <v>601011</v>
      </c>
      <c r="AE299" s="19">
        <f t="shared" ca="1" si="60"/>
        <v>601</v>
      </c>
      <c r="AF299" s="7">
        <f t="shared" ca="1" si="61"/>
        <v>1</v>
      </c>
      <c r="AG299" s="7" t="str">
        <f t="shared" ca="1" si="62"/>
        <v>{71150=1}</v>
      </c>
      <c r="AH299" s="7">
        <f t="shared" ca="1" si="52"/>
        <v>10000</v>
      </c>
      <c r="AI299" s="7" t="str">
        <f t="shared" ca="1" si="63"/>
        <v>{100000=10}</v>
      </c>
      <c r="AJ299" s="7">
        <f t="shared" ca="1" si="64"/>
        <v>0</v>
      </c>
      <c r="AK299" s="13" t="str">
        <f t="shared" ca="1" si="53"/>
        <v>1-1006-1-71150=1|100000=10|100%</v>
      </c>
    </row>
    <row r="300" spans="1:37" x14ac:dyDescent="0.15">
      <c r="A300" s="24"/>
      <c r="B300" s="24"/>
      <c r="C300" s="24"/>
      <c r="D300" s="24"/>
      <c r="E300" s="18"/>
      <c r="F300" s="18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6"/>
      <c r="R300" s="16">
        <f t="shared" si="54"/>
        <v>0</v>
      </c>
      <c r="S300" s="18"/>
      <c r="T300" s="18"/>
      <c r="U300" s="18"/>
      <c r="V300" s="18"/>
      <c r="W300" s="18"/>
      <c r="X300" s="7">
        <f t="shared" si="55"/>
        <v>0</v>
      </c>
      <c r="Y300" s="7">
        <f>SUM(X$3:X300)</f>
        <v>346</v>
      </c>
      <c r="Z300" s="19">
        <f t="shared" si="56"/>
        <v>198</v>
      </c>
      <c r="AA300" s="19">
        <f>COUNTIF(Z$3:Z300,Z300)</f>
        <v>1</v>
      </c>
      <c r="AB300" s="7" t="str">
        <f t="shared" ca="1" si="57"/>
        <v>971161=1</v>
      </c>
      <c r="AC300" s="7" t="str">
        <f t="shared" ca="1" si="58"/>
        <v>100000=10</v>
      </c>
      <c r="AD300" s="19">
        <f t="shared" ca="1" si="59"/>
        <v>601021</v>
      </c>
      <c r="AE300" s="19">
        <f t="shared" ca="1" si="60"/>
        <v>601</v>
      </c>
      <c r="AF300" s="7">
        <f t="shared" ca="1" si="61"/>
        <v>2</v>
      </c>
      <c r="AG300" s="7" t="str">
        <f t="shared" ca="1" si="62"/>
        <v>{971161=1}</v>
      </c>
      <c r="AH300" s="7">
        <f t="shared" ca="1" si="52"/>
        <v>10000</v>
      </c>
      <c r="AI300" s="7" t="str">
        <f t="shared" ca="1" si="63"/>
        <v>{100000=10}</v>
      </c>
      <c r="AJ300" s="7">
        <f t="shared" ca="1" si="64"/>
        <v>0</v>
      </c>
      <c r="AK300" s="13" t="str">
        <f t="shared" ca="1" si="53"/>
        <v>1-1006-2-971161=1|100000=10|100%</v>
      </c>
    </row>
    <row r="301" spans="1:37" x14ac:dyDescent="0.15">
      <c r="A301" s="24"/>
      <c r="B301" s="24"/>
      <c r="C301" s="24"/>
      <c r="D301" s="24"/>
      <c r="E301" s="18"/>
      <c r="F301" s="18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6"/>
      <c r="R301" s="16">
        <f t="shared" si="54"/>
        <v>0</v>
      </c>
      <c r="S301" s="18"/>
      <c r="T301" s="18"/>
      <c r="U301" s="18"/>
      <c r="V301" s="18"/>
      <c r="W301" s="18"/>
      <c r="X301" s="7">
        <f t="shared" si="55"/>
        <v>0</v>
      </c>
      <c r="Y301" s="7">
        <f>SUM(X$3:X301)</f>
        <v>346</v>
      </c>
      <c r="Z301" s="19">
        <f t="shared" si="56"/>
        <v>199</v>
      </c>
      <c r="AA301" s="19">
        <f>COUNTIF(Z$3:Z301,Z301)</f>
        <v>1</v>
      </c>
      <c r="AB301" s="7" t="str">
        <f t="shared" ca="1" si="57"/>
        <v>971162=1</v>
      </c>
      <c r="AC301" s="7" t="str">
        <f t="shared" ca="1" si="58"/>
        <v>100000=10</v>
      </c>
      <c r="AD301" s="19">
        <f t="shared" ca="1" si="59"/>
        <v>601031</v>
      </c>
      <c r="AE301" s="19">
        <f t="shared" ca="1" si="60"/>
        <v>601</v>
      </c>
      <c r="AF301" s="7">
        <f t="shared" ca="1" si="61"/>
        <v>3</v>
      </c>
      <c r="AG301" s="7" t="str">
        <f t="shared" ca="1" si="62"/>
        <v>{971162=1}</v>
      </c>
      <c r="AH301" s="7">
        <f t="shared" ca="1" si="52"/>
        <v>10000</v>
      </c>
      <c r="AI301" s="7" t="str">
        <f t="shared" ca="1" si="63"/>
        <v>{100000=10}</v>
      </c>
      <c r="AJ301" s="7">
        <f t="shared" ca="1" si="64"/>
        <v>0</v>
      </c>
      <c r="AK301" s="13" t="str">
        <f t="shared" ca="1" si="53"/>
        <v>1-1006-3-971162=1|100000=10|100%</v>
      </c>
    </row>
    <row r="302" spans="1:37" x14ac:dyDescent="0.15">
      <c r="A302" s="24"/>
      <c r="B302" s="24"/>
      <c r="C302" s="24"/>
      <c r="D302" s="24"/>
      <c r="E302" s="18"/>
      <c r="F302" s="18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6"/>
      <c r="R302" s="16">
        <f t="shared" si="54"/>
        <v>0</v>
      </c>
      <c r="S302" s="18"/>
      <c r="T302" s="18"/>
      <c r="U302" s="18"/>
      <c r="V302" s="18"/>
      <c r="W302" s="18"/>
      <c r="X302" s="7">
        <f t="shared" si="55"/>
        <v>0</v>
      </c>
      <c r="Y302" s="7">
        <f>SUM(X$3:X302)</f>
        <v>346</v>
      </c>
      <c r="Z302" s="19">
        <f t="shared" si="56"/>
        <v>200</v>
      </c>
      <c r="AA302" s="19">
        <f>COUNTIF(Z$3:Z302,Z302)</f>
        <v>1</v>
      </c>
      <c r="AB302" s="7" t="str">
        <f t="shared" ca="1" si="57"/>
        <v>971163=1</v>
      </c>
      <c r="AC302" s="7" t="str">
        <f t="shared" ca="1" si="58"/>
        <v>100000=10</v>
      </c>
      <c r="AD302" s="19">
        <f t="shared" ca="1" si="59"/>
        <v>601041</v>
      </c>
      <c r="AE302" s="19">
        <f t="shared" ca="1" si="60"/>
        <v>601</v>
      </c>
      <c r="AF302" s="7">
        <f t="shared" ca="1" si="61"/>
        <v>4</v>
      </c>
      <c r="AG302" s="7" t="str">
        <f t="shared" ca="1" si="62"/>
        <v>{971163=1}</v>
      </c>
      <c r="AH302" s="7">
        <f t="shared" ca="1" si="52"/>
        <v>10000</v>
      </c>
      <c r="AI302" s="7" t="str">
        <f t="shared" ca="1" si="63"/>
        <v>{100000=10}</v>
      </c>
      <c r="AJ302" s="7">
        <f t="shared" ca="1" si="64"/>
        <v>0</v>
      </c>
      <c r="AK302" s="13" t="str">
        <f t="shared" ca="1" si="53"/>
        <v>1-1006-4-971163=1|100000=10|100%</v>
      </c>
    </row>
    <row r="303" spans="1:37" x14ac:dyDescent="0.15">
      <c r="A303" s="24"/>
      <c r="B303" s="24"/>
      <c r="C303" s="24"/>
      <c r="D303" s="24"/>
      <c r="E303" s="18"/>
      <c r="F303" s="18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6"/>
      <c r="R303" s="16">
        <f t="shared" si="54"/>
        <v>0</v>
      </c>
      <c r="S303" s="18"/>
      <c r="T303" s="18"/>
      <c r="U303" s="18"/>
      <c r="V303" s="18"/>
      <c r="W303" s="18"/>
      <c r="X303" s="7">
        <f t="shared" si="55"/>
        <v>0</v>
      </c>
      <c r="Y303" s="7">
        <f>SUM(X$3:X303)</f>
        <v>346</v>
      </c>
      <c r="Z303" s="19">
        <f t="shared" si="56"/>
        <v>201</v>
      </c>
      <c r="AA303" s="19">
        <f>COUNTIF(Z$3:Z303,Z303)</f>
        <v>1</v>
      </c>
      <c r="AB303" s="7" t="str">
        <f t="shared" ca="1" si="57"/>
        <v>871161=1</v>
      </c>
      <c r="AC303" s="7" t="str">
        <f t="shared" ca="1" si="58"/>
        <v>100000=10</v>
      </c>
      <c r="AD303" s="19">
        <f t="shared" ca="1" si="59"/>
        <v>601051</v>
      </c>
      <c r="AE303" s="19">
        <f t="shared" ca="1" si="60"/>
        <v>601</v>
      </c>
      <c r="AF303" s="7">
        <f t="shared" ca="1" si="61"/>
        <v>5</v>
      </c>
      <c r="AG303" s="7" t="str">
        <f t="shared" ca="1" si="62"/>
        <v>{871161=1}</v>
      </c>
      <c r="AH303" s="7">
        <f t="shared" ca="1" si="52"/>
        <v>10000</v>
      </c>
      <c r="AI303" s="7" t="str">
        <f t="shared" ca="1" si="63"/>
        <v>{100000=10}</v>
      </c>
      <c r="AJ303" s="7">
        <f t="shared" ca="1" si="64"/>
        <v>0</v>
      </c>
      <c r="AK303" s="13" t="str">
        <f t="shared" ca="1" si="53"/>
        <v>1-1006-5-871161=1|100000=10|100%</v>
      </c>
    </row>
    <row r="304" spans="1:37" x14ac:dyDescent="0.15">
      <c r="A304" s="24"/>
      <c r="B304" s="24"/>
      <c r="C304" s="24"/>
      <c r="D304" s="24"/>
      <c r="E304" s="18"/>
      <c r="F304" s="18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6"/>
      <c r="R304" s="16">
        <f t="shared" si="54"/>
        <v>0</v>
      </c>
      <c r="S304" s="18"/>
      <c r="T304" s="18"/>
      <c r="U304" s="18"/>
      <c r="V304" s="18"/>
      <c r="W304" s="18"/>
      <c r="X304" s="7">
        <f t="shared" si="55"/>
        <v>0</v>
      </c>
      <c r="Y304" s="7">
        <f>SUM(X$3:X304)</f>
        <v>346</v>
      </c>
      <c r="Z304" s="19">
        <f t="shared" si="56"/>
        <v>202</v>
      </c>
      <c r="AA304" s="19">
        <f>COUNTIF(Z$3:Z304,Z304)</f>
        <v>1</v>
      </c>
      <c r="AB304" s="7" t="str">
        <f t="shared" ca="1" si="57"/>
        <v>871162=1</v>
      </c>
      <c r="AC304" s="7" t="str">
        <f t="shared" ca="1" si="58"/>
        <v>100000=10</v>
      </c>
      <c r="AD304" s="19">
        <f t="shared" ca="1" si="59"/>
        <v>601061</v>
      </c>
      <c r="AE304" s="19">
        <f t="shared" ca="1" si="60"/>
        <v>601</v>
      </c>
      <c r="AF304" s="7">
        <f t="shared" ca="1" si="61"/>
        <v>6</v>
      </c>
      <c r="AG304" s="7" t="str">
        <f t="shared" ca="1" si="62"/>
        <v>{871162=1}</v>
      </c>
      <c r="AH304" s="7">
        <f t="shared" ca="1" si="52"/>
        <v>10000</v>
      </c>
      <c r="AI304" s="7" t="str">
        <f t="shared" ca="1" si="63"/>
        <v>{100000=10}</v>
      </c>
      <c r="AJ304" s="7">
        <f t="shared" ca="1" si="64"/>
        <v>0</v>
      </c>
      <c r="AK304" s="13" t="str">
        <f t="shared" ca="1" si="53"/>
        <v>1-1006-6-871162=1|100000=10|100%</v>
      </c>
    </row>
    <row r="305" spans="1:37" x14ac:dyDescent="0.15">
      <c r="A305" s="24"/>
      <c r="B305" s="24"/>
      <c r="C305" s="24"/>
      <c r="D305" s="24"/>
      <c r="E305" s="18"/>
      <c r="F305" s="18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6"/>
      <c r="R305" s="16">
        <f t="shared" si="54"/>
        <v>0</v>
      </c>
      <c r="S305" s="18"/>
      <c r="T305" s="18"/>
      <c r="U305" s="18"/>
      <c r="V305" s="18"/>
      <c r="W305" s="18"/>
      <c r="X305" s="7">
        <f t="shared" si="55"/>
        <v>0</v>
      </c>
      <c r="Y305" s="7">
        <f>SUM(X$3:X305)</f>
        <v>346</v>
      </c>
      <c r="Z305" s="19">
        <f t="shared" si="56"/>
        <v>203</v>
      </c>
      <c r="AA305" s="19">
        <f>COUNTIF(Z$3:Z305,Z305)</f>
        <v>1</v>
      </c>
      <c r="AB305" s="7" t="str">
        <f t="shared" ca="1" si="57"/>
        <v>871163=1</v>
      </c>
      <c r="AC305" s="7" t="str">
        <f t="shared" ca="1" si="58"/>
        <v>100000=10</v>
      </c>
      <c r="AD305" s="19">
        <f t="shared" ca="1" si="59"/>
        <v>601071</v>
      </c>
      <c r="AE305" s="19">
        <f t="shared" ca="1" si="60"/>
        <v>601</v>
      </c>
      <c r="AF305" s="7">
        <f t="shared" ca="1" si="61"/>
        <v>7</v>
      </c>
      <c r="AG305" s="7" t="str">
        <f t="shared" ca="1" si="62"/>
        <v>{871163=1}</v>
      </c>
      <c r="AH305" s="7">
        <f t="shared" ca="1" si="52"/>
        <v>10000</v>
      </c>
      <c r="AI305" s="7" t="str">
        <f t="shared" ca="1" si="63"/>
        <v>{100000=10}</v>
      </c>
      <c r="AJ305" s="7">
        <f t="shared" ca="1" si="64"/>
        <v>0</v>
      </c>
      <c r="AK305" s="13" t="str">
        <f t="shared" ca="1" si="53"/>
        <v>1-1006-7-871163=1|100000=10|100%</v>
      </c>
    </row>
    <row r="306" spans="1:37" x14ac:dyDescent="0.15">
      <c r="A306" s="24"/>
      <c r="B306" s="24"/>
      <c r="C306" s="24"/>
      <c r="D306" s="24"/>
      <c r="E306" s="18"/>
      <c r="F306" s="18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6"/>
      <c r="R306" s="16">
        <f t="shared" si="54"/>
        <v>0</v>
      </c>
      <c r="S306" s="18"/>
      <c r="T306" s="18"/>
      <c r="U306" s="18"/>
      <c r="V306" s="18"/>
      <c r="W306" s="18"/>
      <c r="X306" s="7">
        <f t="shared" si="55"/>
        <v>0</v>
      </c>
      <c r="Y306" s="7">
        <f>SUM(X$3:X306)</f>
        <v>346</v>
      </c>
      <c r="Z306" s="19">
        <f t="shared" si="56"/>
        <v>204</v>
      </c>
      <c r="AA306" s="19">
        <f>COUNTIF(Z$3:Z306,Z306)</f>
        <v>1</v>
      </c>
      <c r="AB306" s="7" t="str">
        <f t="shared" ca="1" si="57"/>
        <v>771161=1</v>
      </c>
      <c r="AC306" s="7" t="str">
        <f t="shared" ca="1" si="58"/>
        <v>100000=10</v>
      </c>
      <c r="AD306" s="19">
        <f t="shared" ca="1" si="59"/>
        <v>601081</v>
      </c>
      <c r="AE306" s="19">
        <f t="shared" ca="1" si="60"/>
        <v>601</v>
      </c>
      <c r="AF306" s="7">
        <f t="shared" ca="1" si="61"/>
        <v>8</v>
      </c>
      <c r="AG306" s="7" t="str">
        <f t="shared" ca="1" si="62"/>
        <v>{771161=1}</v>
      </c>
      <c r="AH306" s="7">
        <f t="shared" ca="1" si="52"/>
        <v>10000</v>
      </c>
      <c r="AI306" s="7" t="str">
        <f t="shared" ca="1" si="63"/>
        <v>{100000=10}</v>
      </c>
      <c r="AJ306" s="7">
        <f t="shared" ca="1" si="64"/>
        <v>0</v>
      </c>
      <c r="AK306" s="13" t="str">
        <f t="shared" ca="1" si="53"/>
        <v>1-1006-8-771161=1|100000=10|100%</v>
      </c>
    </row>
    <row r="307" spans="1:37" x14ac:dyDescent="0.15">
      <c r="A307" s="24"/>
      <c r="B307" s="24"/>
      <c r="C307" s="24"/>
      <c r="D307" s="24"/>
      <c r="E307" s="18"/>
      <c r="F307" s="18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6"/>
      <c r="R307" s="16">
        <f t="shared" si="54"/>
        <v>0</v>
      </c>
      <c r="S307" s="18"/>
      <c r="T307" s="18"/>
      <c r="U307" s="18"/>
      <c r="V307" s="18"/>
      <c r="W307" s="18"/>
      <c r="X307" s="7">
        <f t="shared" si="55"/>
        <v>0</v>
      </c>
      <c r="Y307" s="7">
        <f>SUM(X$3:X307)</f>
        <v>346</v>
      </c>
      <c r="Z307" s="19">
        <f t="shared" si="56"/>
        <v>205</v>
      </c>
      <c r="AA307" s="19">
        <f>COUNTIF(Z$3:Z307,Z307)</f>
        <v>1</v>
      </c>
      <c r="AB307" s="7" t="str">
        <f t="shared" ca="1" si="57"/>
        <v>771162=1</v>
      </c>
      <c r="AC307" s="7" t="str">
        <f t="shared" ca="1" si="58"/>
        <v>100000=10</v>
      </c>
      <c r="AD307" s="19">
        <f t="shared" ca="1" si="59"/>
        <v>601091</v>
      </c>
      <c r="AE307" s="19">
        <f t="shared" ca="1" si="60"/>
        <v>601</v>
      </c>
      <c r="AF307" s="7">
        <f t="shared" ca="1" si="61"/>
        <v>9</v>
      </c>
      <c r="AG307" s="7" t="str">
        <f t="shared" ca="1" si="62"/>
        <v>{771162=1}</v>
      </c>
      <c r="AH307" s="7">
        <f t="shared" ca="1" si="52"/>
        <v>10000</v>
      </c>
      <c r="AI307" s="7" t="str">
        <f t="shared" ca="1" si="63"/>
        <v>{100000=10}</v>
      </c>
      <c r="AJ307" s="7">
        <f t="shared" ca="1" si="64"/>
        <v>0</v>
      </c>
      <c r="AK307" s="13" t="str">
        <f t="shared" ca="1" si="53"/>
        <v>1-1006-9-771162=1|100000=10|100%</v>
      </c>
    </row>
    <row r="308" spans="1:37" x14ac:dyDescent="0.15">
      <c r="A308" s="24"/>
      <c r="B308" s="24"/>
      <c r="C308" s="24"/>
      <c r="D308" s="24"/>
      <c r="E308" s="18"/>
      <c r="F308" s="18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6"/>
      <c r="R308" s="16">
        <f t="shared" si="54"/>
        <v>0</v>
      </c>
      <c r="S308" s="18"/>
      <c r="T308" s="18"/>
      <c r="U308" s="18"/>
      <c r="V308" s="18"/>
      <c r="W308" s="18"/>
      <c r="X308" s="7">
        <f t="shared" si="55"/>
        <v>0</v>
      </c>
      <c r="Y308" s="7">
        <f>SUM(X$3:X308)</f>
        <v>346</v>
      </c>
      <c r="Z308" s="19">
        <f t="shared" si="56"/>
        <v>206</v>
      </c>
      <c r="AA308" s="19">
        <f>COUNTIF(Z$3:Z308,Z308)</f>
        <v>1</v>
      </c>
      <c r="AB308" s="7" t="str">
        <f t="shared" ca="1" si="57"/>
        <v>771163=1</v>
      </c>
      <c r="AC308" s="7" t="str">
        <f t="shared" ca="1" si="58"/>
        <v>100000=10</v>
      </c>
      <c r="AD308" s="19">
        <f t="shared" ca="1" si="59"/>
        <v>601101</v>
      </c>
      <c r="AE308" s="19">
        <f t="shared" ca="1" si="60"/>
        <v>601</v>
      </c>
      <c r="AF308" s="7">
        <f t="shared" ca="1" si="61"/>
        <v>10</v>
      </c>
      <c r="AG308" s="7" t="str">
        <f t="shared" ca="1" si="62"/>
        <v>{771163=1}</v>
      </c>
      <c r="AH308" s="7">
        <f t="shared" ca="1" si="52"/>
        <v>10000</v>
      </c>
      <c r="AI308" s="7" t="str">
        <f t="shared" ca="1" si="63"/>
        <v>{100000=10}</v>
      </c>
      <c r="AJ308" s="7">
        <f t="shared" ca="1" si="64"/>
        <v>0</v>
      </c>
      <c r="AK308" s="13" t="str">
        <f t="shared" ca="1" si="53"/>
        <v>1-1006-10-771163=1|100000=10|100%</v>
      </c>
    </row>
    <row r="309" spans="1:37" x14ac:dyDescent="0.15">
      <c r="A309" s="24"/>
      <c r="B309" s="24"/>
      <c r="C309" s="24"/>
      <c r="D309" s="24"/>
      <c r="E309" s="18"/>
      <c r="F309" s="18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6"/>
      <c r="R309" s="16">
        <f t="shared" si="54"/>
        <v>0</v>
      </c>
      <c r="S309" s="18"/>
      <c r="T309" s="18"/>
      <c r="U309" s="18"/>
      <c r="V309" s="18"/>
      <c r="W309" s="18"/>
      <c r="X309" s="7">
        <f t="shared" si="55"/>
        <v>0</v>
      </c>
      <c r="Y309" s="7">
        <f>SUM(X$3:X309)</f>
        <v>346</v>
      </c>
      <c r="Z309" s="19">
        <f t="shared" si="56"/>
        <v>207</v>
      </c>
      <c r="AA309" s="19">
        <f>COUNTIF(Z$3:Z309,Z309)</f>
        <v>1</v>
      </c>
      <c r="AB309" s="7" t="str">
        <f t="shared" ca="1" si="57"/>
        <v>671161=1</v>
      </c>
      <c r="AC309" s="7" t="str">
        <f t="shared" ca="1" si="58"/>
        <v>100000=10</v>
      </c>
      <c r="AD309" s="19">
        <f t="shared" ca="1" si="59"/>
        <v>601111</v>
      </c>
      <c r="AE309" s="19">
        <f t="shared" ca="1" si="60"/>
        <v>601</v>
      </c>
      <c r="AF309" s="7">
        <f t="shared" ca="1" si="61"/>
        <v>11</v>
      </c>
      <c r="AG309" s="7" t="str">
        <f t="shared" ca="1" si="62"/>
        <v>{671161=1}</v>
      </c>
      <c r="AH309" s="7">
        <f t="shared" ca="1" si="52"/>
        <v>10000</v>
      </c>
      <c r="AI309" s="7" t="str">
        <f t="shared" ca="1" si="63"/>
        <v>{100000=10}</v>
      </c>
      <c r="AJ309" s="7">
        <f t="shared" ca="1" si="64"/>
        <v>0</v>
      </c>
      <c r="AK309" s="13" t="str">
        <f t="shared" ca="1" si="53"/>
        <v>1-1006-11-671161=1|100000=10|100%</v>
      </c>
    </row>
    <row r="310" spans="1:37" x14ac:dyDescent="0.15">
      <c r="A310" s="24"/>
      <c r="B310" s="24"/>
      <c r="C310" s="24"/>
      <c r="D310" s="24"/>
      <c r="E310" s="18"/>
      <c r="F310" s="18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6"/>
      <c r="R310" s="16">
        <f t="shared" si="54"/>
        <v>0</v>
      </c>
      <c r="S310" s="18"/>
      <c r="T310" s="18"/>
      <c r="U310" s="18"/>
      <c r="V310" s="18"/>
      <c r="W310" s="18"/>
      <c r="X310" s="7">
        <f t="shared" si="55"/>
        <v>0</v>
      </c>
      <c r="Y310" s="7">
        <f>SUM(X$3:X310)</f>
        <v>346</v>
      </c>
      <c r="Z310" s="19">
        <f t="shared" si="56"/>
        <v>208</v>
      </c>
      <c r="AA310" s="19">
        <f>COUNTIF(Z$3:Z310,Z310)</f>
        <v>1</v>
      </c>
      <c r="AB310" s="7" t="str">
        <f t="shared" ca="1" si="57"/>
        <v>671162=1</v>
      </c>
      <c r="AC310" s="7" t="str">
        <f t="shared" ca="1" si="58"/>
        <v>100000=10</v>
      </c>
      <c r="AD310" s="19">
        <f t="shared" ca="1" si="59"/>
        <v>601121</v>
      </c>
      <c r="AE310" s="19">
        <f t="shared" ca="1" si="60"/>
        <v>601</v>
      </c>
      <c r="AF310" s="7">
        <f t="shared" ca="1" si="61"/>
        <v>12</v>
      </c>
      <c r="AG310" s="7" t="str">
        <f t="shared" ca="1" si="62"/>
        <v>{671162=1}</v>
      </c>
      <c r="AH310" s="7">
        <f t="shared" ca="1" si="52"/>
        <v>10000</v>
      </c>
      <c r="AI310" s="7" t="str">
        <f t="shared" ca="1" si="63"/>
        <v>{100000=10}</v>
      </c>
      <c r="AJ310" s="7">
        <f t="shared" ca="1" si="64"/>
        <v>0</v>
      </c>
      <c r="AK310" s="13" t="str">
        <f t="shared" ca="1" si="53"/>
        <v>1-1006-12-671162=1|100000=10|100%</v>
      </c>
    </row>
    <row r="311" spans="1:37" x14ac:dyDescent="0.15">
      <c r="A311" s="24"/>
      <c r="B311" s="24"/>
      <c r="C311" s="24"/>
      <c r="D311" s="24"/>
      <c r="E311" s="18"/>
      <c r="F311" s="18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6"/>
      <c r="R311" s="16">
        <f t="shared" si="54"/>
        <v>0</v>
      </c>
      <c r="S311" s="18"/>
      <c r="T311" s="18"/>
      <c r="U311" s="18"/>
      <c r="V311" s="18"/>
      <c r="W311" s="18"/>
      <c r="X311" s="7">
        <f t="shared" si="55"/>
        <v>0</v>
      </c>
      <c r="Y311" s="7">
        <f>SUM(X$3:X311)</f>
        <v>346</v>
      </c>
      <c r="Z311" s="19">
        <f t="shared" si="56"/>
        <v>209</v>
      </c>
      <c r="AA311" s="19">
        <f>COUNTIF(Z$3:Z311,Z311)</f>
        <v>1</v>
      </c>
      <c r="AB311" s="7" t="str">
        <f t="shared" ca="1" si="57"/>
        <v>671163=1</v>
      </c>
      <c r="AC311" s="7" t="str">
        <f t="shared" ca="1" si="58"/>
        <v>100000=10</v>
      </c>
      <c r="AD311" s="19">
        <f t="shared" ca="1" si="59"/>
        <v>601131</v>
      </c>
      <c r="AE311" s="19">
        <f t="shared" ca="1" si="60"/>
        <v>601</v>
      </c>
      <c r="AF311" s="7">
        <f t="shared" ca="1" si="61"/>
        <v>13</v>
      </c>
      <c r="AG311" s="7" t="str">
        <f t="shared" ca="1" si="62"/>
        <v>{671163=1}</v>
      </c>
      <c r="AH311" s="7">
        <f t="shared" ca="1" si="52"/>
        <v>10000</v>
      </c>
      <c r="AI311" s="7" t="str">
        <f t="shared" ca="1" si="63"/>
        <v>{100000=10}</v>
      </c>
      <c r="AJ311" s="7">
        <f t="shared" ca="1" si="64"/>
        <v>0</v>
      </c>
      <c r="AK311" s="13" t="str">
        <f t="shared" ca="1" si="53"/>
        <v>1-1006-13-671163=1|100000=10|100%</v>
      </c>
    </row>
    <row r="312" spans="1:37" x14ac:dyDescent="0.15">
      <c r="A312" s="24"/>
      <c r="B312" s="24"/>
      <c r="C312" s="24"/>
      <c r="D312" s="24"/>
      <c r="E312" s="18"/>
      <c r="F312" s="18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6"/>
      <c r="R312" s="16">
        <f t="shared" si="54"/>
        <v>0</v>
      </c>
      <c r="S312" s="18"/>
      <c r="T312" s="18"/>
      <c r="U312" s="18"/>
      <c r="V312" s="18"/>
      <c r="W312" s="18"/>
      <c r="X312" s="7">
        <f t="shared" si="55"/>
        <v>0</v>
      </c>
      <c r="Y312" s="7">
        <f>SUM(X$3:X312)</f>
        <v>346</v>
      </c>
      <c r="Z312" s="19">
        <f t="shared" si="56"/>
        <v>210</v>
      </c>
      <c r="AA312" s="19">
        <f>COUNTIF(Z$3:Z312,Z312)</f>
        <v>1</v>
      </c>
      <c r="AB312" s="7" t="str">
        <f t="shared" ca="1" si="57"/>
        <v>571161=1</v>
      </c>
      <c r="AC312" s="7" t="str">
        <f t="shared" ca="1" si="58"/>
        <v>100000=10</v>
      </c>
      <c r="AD312" s="19">
        <f t="shared" ca="1" si="59"/>
        <v>601141</v>
      </c>
      <c r="AE312" s="19">
        <f t="shared" ca="1" si="60"/>
        <v>601</v>
      </c>
      <c r="AF312" s="7">
        <f t="shared" ca="1" si="61"/>
        <v>14</v>
      </c>
      <c r="AG312" s="7" t="str">
        <f t="shared" ca="1" si="62"/>
        <v>{571161=1}</v>
      </c>
      <c r="AH312" s="7">
        <f t="shared" ca="1" si="52"/>
        <v>10000</v>
      </c>
      <c r="AI312" s="7" t="str">
        <f t="shared" ca="1" si="63"/>
        <v>{100000=10}</v>
      </c>
      <c r="AJ312" s="7">
        <f t="shared" ca="1" si="64"/>
        <v>0</v>
      </c>
      <c r="AK312" s="13" t="str">
        <f t="shared" ca="1" si="53"/>
        <v>1-1006-14-571161=1|100000=10|100%</v>
      </c>
    </row>
    <row r="313" spans="1:37" x14ac:dyDescent="0.15">
      <c r="A313" s="24"/>
      <c r="B313" s="24"/>
      <c r="C313" s="24"/>
      <c r="D313" s="24"/>
      <c r="E313" s="18"/>
      <c r="F313" s="18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6"/>
      <c r="R313" s="16">
        <f t="shared" si="54"/>
        <v>0</v>
      </c>
      <c r="S313" s="18"/>
      <c r="T313" s="18"/>
      <c r="U313" s="18"/>
      <c r="V313" s="18"/>
      <c r="W313" s="18"/>
      <c r="X313" s="7">
        <f t="shared" si="55"/>
        <v>0</v>
      </c>
      <c r="Y313" s="7">
        <f>SUM(X$3:X313)</f>
        <v>346</v>
      </c>
      <c r="Z313" s="19">
        <f t="shared" si="56"/>
        <v>211</v>
      </c>
      <c r="AA313" s="19">
        <f>COUNTIF(Z$3:Z313,Z313)</f>
        <v>1</v>
      </c>
      <c r="AB313" s="7" t="str">
        <f t="shared" ca="1" si="57"/>
        <v>571162=1</v>
      </c>
      <c r="AC313" s="7" t="str">
        <f t="shared" ca="1" si="58"/>
        <v>100000=10</v>
      </c>
      <c r="AD313" s="19">
        <f t="shared" ca="1" si="59"/>
        <v>601151</v>
      </c>
      <c r="AE313" s="19">
        <f t="shared" ca="1" si="60"/>
        <v>601</v>
      </c>
      <c r="AF313" s="7">
        <f t="shared" ca="1" si="61"/>
        <v>15</v>
      </c>
      <c r="AG313" s="7" t="str">
        <f t="shared" ca="1" si="62"/>
        <v>{571162=1}</v>
      </c>
      <c r="AH313" s="7">
        <f t="shared" ca="1" si="52"/>
        <v>10000</v>
      </c>
      <c r="AI313" s="7" t="str">
        <f t="shared" ca="1" si="63"/>
        <v>{100000=10}</v>
      </c>
      <c r="AJ313" s="7">
        <f t="shared" ca="1" si="64"/>
        <v>0</v>
      </c>
      <c r="AK313" s="13" t="str">
        <f t="shared" ca="1" si="53"/>
        <v>1-1006-15-571162=1|100000=10|100%</v>
      </c>
    </row>
    <row r="314" spans="1:37" x14ac:dyDescent="0.15">
      <c r="A314" s="24"/>
      <c r="B314" s="24"/>
      <c r="C314" s="24"/>
      <c r="D314" s="24"/>
      <c r="E314" s="18"/>
      <c r="F314" s="18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6"/>
      <c r="R314" s="16">
        <f t="shared" si="54"/>
        <v>0</v>
      </c>
      <c r="S314" s="18"/>
      <c r="T314" s="18"/>
      <c r="U314" s="18"/>
      <c r="V314" s="18"/>
      <c r="W314" s="18"/>
      <c r="X314" s="7">
        <f t="shared" si="55"/>
        <v>0</v>
      </c>
      <c r="Y314" s="7">
        <f>SUM(X$3:X314)</f>
        <v>346</v>
      </c>
      <c r="Z314" s="19">
        <f t="shared" si="56"/>
        <v>212</v>
      </c>
      <c r="AA314" s="19">
        <f>COUNTIF(Z$3:Z314,Z314)</f>
        <v>1</v>
      </c>
      <c r="AB314" s="7" t="str">
        <f t="shared" ca="1" si="57"/>
        <v>571163=1</v>
      </c>
      <c r="AC314" s="7" t="str">
        <f t="shared" ca="1" si="58"/>
        <v>100000=10</v>
      </c>
      <c r="AD314" s="19">
        <f t="shared" ca="1" si="59"/>
        <v>601161</v>
      </c>
      <c r="AE314" s="19">
        <f t="shared" ca="1" si="60"/>
        <v>601</v>
      </c>
      <c r="AF314" s="7">
        <f t="shared" ca="1" si="61"/>
        <v>16</v>
      </c>
      <c r="AG314" s="7" t="str">
        <f t="shared" ca="1" si="62"/>
        <v>{571163=1}</v>
      </c>
      <c r="AH314" s="7">
        <f t="shared" ca="1" si="52"/>
        <v>10000</v>
      </c>
      <c r="AI314" s="7" t="str">
        <f t="shared" ca="1" si="63"/>
        <v>{100000=10}</v>
      </c>
      <c r="AJ314" s="7">
        <f t="shared" ca="1" si="64"/>
        <v>0</v>
      </c>
      <c r="AK314" s="13" t="str">
        <f t="shared" ca="1" si="53"/>
        <v>1-1006-16-571163=1|100000=10|100%</v>
      </c>
    </row>
    <row r="315" spans="1:37" x14ac:dyDescent="0.15">
      <c r="A315" s="24"/>
      <c r="B315" s="24"/>
      <c r="C315" s="24"/>
      <c r="D315" s="24"/>
      <c r="E315" s="18"/>
      <c r="F315" s="18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6"/>
      <c r="R315" s="16">
        <f t="shared" si="54"/>
        <v>0</v>
      </c>
      <c r="S315" s="18"/>
      <c r="T315" s="18"/>
      <c r="U315" s="18"/>
      <c r="V315" s="18"/>
      <c r="W315" s="18"/>
      <c r="X315" s="7">
        <f t="shared" si="55"/>
        <v>0</v>
      </c>
      <c r="Y315" s="7">
        <f>SUM(X$3:X315)</f>
        <v>346</v>
      </c>
      <c r="Z315" s="19">
        <f t="shared" si="56"/>
        <v>213</v>
      </c>
      <c r="AA315" s="19">
        <f>COUNTIF(Z$3:Z315,Z315)</f>
        <v>1</v>
      </c>
      <c r="AB315" s="7" t="str">
        <f t="shared" ca="1" si="57"/>
        <v>72150=1</v>
      </c>
      <c r="AC315" s="7" t="str">
        <f t="shared" ca="1" si="58"/>
        <v>100000=20</v>
      </c>
      <c r="AD315" s="19">
        <f t="shared" ca="1" si="59"/>
        <v>601171</v>
      </c>
      <c r="AE315" s="19">
        <f t="shared" ca="1" si="60"/>
        <v>601</v>
      </c>
      <c r="AF315" s="7">
        <f t="shared" ca="1" si="61"/>
        <v>17</v>
      </c>
      <c r="AG315" s="7" t="str">
        <f t="shared" ca="1" si="62"/>
        <v>{72150=1}</v>
      </c>
      <c r="AH315" s="7">
        <f t="shared" ca="1" si="52"/>
        <v>10000</v>
      </c>
      <c r="AI315" s="7" t="str">
        <f t="shared" ca="1" si="63"/>
        <v>{100000=20}</v>
      </c>
      <c r="AJ315" s="7">
        <f t="shared" ca="1" si="64"/>
        <v>0</v>
      </c>
      <c r="AK315" s="13" t="str">
        <f t="shared" ca="1" si="53"/>
        <v>1-1006-17-72150=1|100000=20|100%</v>
      </c>
    </row>
    <row r="316" spans="1:37" x14ac:dyDescent="0.15">
      <c r="A316" s="24"/>
      <c r="B316" s="24"/>
      <c r="C316" s="24"/>
      <c r="D316" s="24"/>
      <c r="E316" s="18"/>
      <c r="F316" s="18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6"/>
      <c r="R316" s="16">
        <f t="shared" si="54"/>
        <v>0</v>
      </c>
      <c r="S316" s="18"/>
      <c r="T316" s="18"/>
      <c r="U316" s="18"/>
      <c r="V316" s="18"/>
      <c r="W316" s="18"/>
      <c r="X316" s="7">
        <f t="shared" si="55"/>
        <v>0</v>
      </c>
      <c r="Y316" s="7">
        <f>SUM(X$3:X316)</f>
        <v>346</v>
      </c>
      <c r="Z316" s="19">
        <f t="shared" si="56"/>
        <v>214</v>
      </c>
      <c r="AA316" s="19">
        <f>COUNTIF(Z$3:Z316,Z316)</f>
        <v>1</v>
      </c>
      <c r="AB316" s="7" t="str">
        <f t="shared" ca="1" si="57"/>
        <v>972161=1</v>
      </c>
      <c r="AC316" s="7" t="str">
        <f t="shared" ca="1" si="58"/>
        <v>100000=20</v>
      </c>
      <c r="AD316" s="19">
        <f t="shared" ca="1" si="59"/>
        <v>601181</v>
      </c>
      <c r="AE316" s="19">
        <f t="shared" ca="1" si="60"/>
        <v>601</v>
      </c>
      <c r="AF316" s="7">
        <f t="shared" ca="1" si="61"/>
        <v>18</v>
      </c>
      <c r="AG316" s="7" t="str">
        <f t="shared" ca="1" si="62"/>
        <v>{972161=1}</v>
      </c>
      <c r="AH316" s="7">
        <f t="shared" ca="1" si="52"/>
        <v>10000</v>
      </c>
      <c r="AI316" s="7" t="str">
        <f t="shared" ca="1" si="63"/>
        <v>{100000=20}</v>
      </c>
      <c r="AJ316" s="7">
        <f t="shared" ca="1" si="64"/>
        <v>0</v>
      </c>
      <c r="AK316" s="13" t="str">
        <f t="shared" ca="1" si="53"/>
        <v>1-1006-18-972161=1|100000=20|100%</v>
      </c>
    </row>
    <row r="317" spans="1:37" x14ac:dyDescent="0.15">
      <c r="A317" s="24"/>
      <c r="B317" s="24"/>
      <c r="C317" s="24"/>
      <c r="D317" s="24"/>
      <c r="E317" s="18"/>
      <c r="F317" s="18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6"/>
      <c r="R317" s="16">
        <f t="shared" si="54"/>
        <v>0</v>
      </c>
      <c r="S317" s="18"/>
      <c r="T317" s="18"/>
      <c r="U317" s="18"/>
      <c r="V317" s="18"/>
      <c r="W317" s="18"/>
      <c r="X317" s="7">
        <f t="shared" si="55"/>
        <v>0</v>
      </c>
      <c r="Y317" s="7">
        <f>SUM(X$3:X317)</f>
        <v>346</v>
      </c>
      <c r="Z317" s="19">
        <f t="shared" si="56"/>
        <v>215</v>
      </c>
      <c r="AA317" s="19">
        <f>COUNTIF(Z$3:Z317,Z317)</f>
        <v>1</v>
      </c>
      <c r="AB317" s="7" t="str">
        <f t="shared" ca="1" si="57"/>
        <v>972162=1</v>
      </c>
      <c r="AC317" s="7" t="str">
        <f t="shared" ca="1" si="58"/>
        <v>100000=20</v>
      </c>
      <c r="AD317" s="19">
        <f t="shared" ca="1" si="59"/>
        <v>601191</v>
      </c>
      <c r="AE317" s="19">
        <f t="shared" ca="1" si="60"/>
        <v>601</v>
      </c>
      <c r="AF317" s="7">
        <f t="shared" ca="1" si="61"/>
        <v>19</v>
      </c>
      <c r="AG317" s="7" t="str">
        <f t="shared" ca="1" si="62"/>
        <v>{972162=1}</v>
      </c>
      <c r="AH317" s="7">
        <f t="shared" ca="1" si="52"/>
        <v>10000</v>
      </c>
      <c r="AI317" s="7" t="str">
        <f t="shared" ca="1" si="63"/>
        <v>{100000=20}</v>
      </c>
      <c r="AJ317" s="7">
        <f t="shared" ca="1" si="64"/>
        <v>0</v>
      </c>
      <c r="AK317" s="13" t="str">
        <f t="shared" ca="1" si="53"/>
        <v>1-1006-19-972162=1|100000=20|100%</v>
      </c>
    </row>
    <row r="318" spans="1:37" x14ac:dyDescent="0.15">
      <c r="A318" s="24"/>
      <c r="B318" s="24"/>
      <c r="C318" s="24"/>
      <c r="D318" s="24"/>
      <c r="E318" s="18"/>
      <c r="F318" s="18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6"/>
      <c r="R318" s="16">
        <f t="shared" si="54"/>
        <v>0</v>
      </c>
      <c r="S318" s="18"/>
      <c r="T318" s="18"/>
      <c r="U318" s="18"/>
      <c r="V318" s="18"/>
      <c r="W318" s="18"/>
      <c r="X318" s="7">
        <f t="shared" si="55"/>
        <v>0</v>
      </c>
      <c r="Y318" s="7">
        <f>SUM(X$3:X318)</f>
        <v>346</v>
      </c>
      <c r="Z318" s="19">
        <f t="shared" si="56"/>
        <v>216</v>
      </c>
      <c r="AA318" s="19">
        <f>COUNTIF(Z$3:Z318,Z318)</f>
        <v>1</v>
      </c>
      <c r="AB318" s="7" t="str">
        <f t="shared" ca="1" si="57"/>
        <v>972163=1</v>
      </c>
      <c r="AC318" s="7" t="str">
        <f t="shared" ca="1" si="58"/>
        <v>100000=20</v>
      </c>
      <c r="AD318" s="19">
        <f t="shared" ca="1" si="59"/>
        <v>601201</v>
      </c>
      <c r="AE318" s="19">
        <f t="shared" ca="1" si="60"/>
        <v>601</v>
      </c>
      <c r="AF318" s="7">
        <f t="shared" ca="1" si="61"/>
        <v>20</v>
      </c>
      <c r="AG318" s="7" t="str">
        <f t="shared" ca="1" si="62"/>
        <v>{972163=1}</v>
      </c>
      <c r="AH318" s="7">
        <f t="shared" ca="1" si="52"/>
        <v>10000</v>
      </c>
      <c r="AI318" s="7" t="str">
        <f t="shared" ca="1" si="63"/>
        <v>{100000=20}</v>
      </c>
      <c r="AJ318" s="7">
        <f t="shared" ca="1" si="64"/>
        <v>0</v>
      </c>
      <c r="AK318" s="13" t="str">
        <f t="shared" ca="1" si="53"/>
        <v>1-1006-20-972163=1|100000=20|100%</v>
      </c>
    </row>
    <row r="319" spans="1:37" x14ac:dyDescent="0.15">
      <c r="A319" s="24"/>
      <c r="B319" s="24"/>
      <c r="C319" s="24"/>
      <c r="D319" s="24"/>
      <c r="E319" s="18"/>
      <c r="F319" s="18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6"/>
      <c r="R319" s="16">
        <f t="shared" si="54"/>
        <v>0</v>
      </c>
      <c r="S319" s="18"/>
      <c r="T319" s="18"/>
      <c r="U319" s="18"/>
      <c r="V319" s="18"/>
      <c r="W319" s="18"/>
      <c r="X319" s="7">
        <f t="shared" si="55"/>
        <v>0</v>
      </c>
      <c r="Y319" s="7">
        <f>SUM(X$3:X319)</f>
        <v>346</v>
      </c>
      <c r="Z319" s="19">
        <f t="shared" si="56"/>
        <v>217</v>
      </c>
      <c r="AA319" s="19">
        <f>COUNTIF(Z$3:Z319,Z319)</f>
        <v>1</v>
      </c>
      <c r="AB319" s="7" t="str">
        <f t="shared" ca="1" si="57"/>
        <v>872161=1</v>
      </c>
      <c r="AC319" s="7" t="str">
        <f t="shared" ca="1" si="58"/>
        <v>100000=20</v>
      </c>
      <c r="AD319" s="19">
        <f t="shared" ca="1" si="59"/>
        <v>601211</v>
      </c>
      <c r="AE319" s="19">
        <f t="shared" ca="1" si="60"/>
        <v>601</v>
      </c>
      <c r="AF319" s="7">
        <f t="shared" ca="1" si="61"/>
        <v>21</v>
      </c>
      <c r="AG319" s="7" t="str">
        <f t="shared" ca="1" si="62"/>
        <v>{872161=1}</v>
      </c>
      <c r="AH319" s="7">
        <f t="shared" ca="1" si="52"/>
        <v>10000</v>
      </c>
      <c r="AI319" s="7" t="str">
        <f t="shared" ca="1" si="63"/>
        <v>{100000=20}</v>
      </c>
      <c r="AJ319" s="7">
        <f t="shared" ca="1" si="64"/>
        <v>0</v>
      </c>
      <c r="AK319" s="13" t="str">
        <f t="shared" ca="1" si="53"/>
        <v>1-1006-21-872161=1|100000=20|100%</v>
      </c>
    </row>
    <row r="320" spans="1:37" x14ac:dyDescent="0.15">
      <c r="A320" s="24"/>
      <c r="B320" s="24"/>
      <c r="C320" s="24"/>
      <c r="D320" s="24"/>
      <c r="E320" s="18"/>
      <c r="F320" s="18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6"/>
      <c r="R320" s="16">
        <f t="shared" si="54"/>
        <v>0</v>
      </c>
      <c r="S320" s="18"/>
      <c r="T320" s="18"/>
      <c r="U320" s="18"/>
      <c r="V320" s="18"/>
      <c r="W320" s="18"/>
      <c r="X320" s="7">
        <f t="shared" si="55"/>
        <v>0</v>
      </c>
      <c r="Y320" s="7">
        <f>SUM(X$3:X320)</f>
        <v>346</v>
      </c>
      <c r="Z320" s="19">
        <f t="shared" si="56"/>
        <v>218</v>
      </c>
      <c r="AA320" s="19">
        <f>COUNTIF(Z$3:Z320,Z320)</f>
        <v>1</v>
      </c>
      <c r="AB320" s="7" t="str">
        <f t="shared" ca="1" si="57"/>
        <v>872162=1</v>
      </c>
      <c r="AC320" s="7" t="str">
        <f t="shared" ca="1" si="58"/>
        <v>100000=20</v>
      </c>
      <c r="AD320" s="19">
        <f t="shared" ca="1" si="59"/>
        <v>601221</v>
      </c>
      <c r="AE320" s="19">
        <f t="shared" ca="1" si="60"/>
        <v>601</v>
      </c>
      <c r="AF320" s="7">
        <f t="shared" ca="1" si="61"/>
        <v>22</v>
      </c>
      <c r="AG320" s="7" t="str">
        <f t="shared" ca="1" si="62"/>
        <v>{872162=1}</v>
      </c>
      <c r="AH320" s="7">
        <f t="shared" ca="1" si="52"/>
        <v>10000</v>
      </c>
      <c r="AI320" s="7" t="str">
        <f t="shared" ca="1" si="63"/>
        <v>{100000=20}</v>
      </c>
      <c r="AJ320" s="7">
        <f t="shared" ca="1" si="64"/>
        <v>0</v>
      </c>
      <c r="AK320" s="13" t="str">
        <f t="shared" ca="1" si="53"/>
        <v>1-1006-22-872162=1|100000=20|100%</v>
      </c>
    </row>
    <row r="321" spans="1:37" x14ac:dyDescent="0.15">
      <c r="A321" s="24"/>
      <c r="B321" s="24"/>
      <c r="C321" s="24"/>
      <c r="D321" s="24"/>
      <c r="E321" s="18"/>
      <c r="F321" s="18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6"/>
      <c r="R321" s="16">
        <f t="shared" si="54"/>
        <v>0</v>
      </c>
      <c r="S321" s="18"/>
      <c r="T321" s="18"/>
      <c r="U321" s="18"/>
      <c r="V321" s="18"/>
      <c r="W321" s="18"/>
      <c r="X321" s="7">
        <f t="shared" si="55"/>
        <v>0</v>
      </c>
      <c r="Y321" s="7">
        <f>SUM(X$3:X321)</f>
        <v>346</v>
      </c>
      <c r="Z321" s="19">
        <f t="shared" si="56"/>
        <v>219</v>
      </c>
      <c r="AA321" s="19">
        <f>COUNTIF(Z$3:Z321,Z321)</f>
        <v>1</v>
      </c>
      <c r="AB321" s="7" t="str">
        <f t="shared" ca="1" si="57"/>
        <v>872163=1</v>
      </c>
      <c r="AC321" s="7" t="str">
        <f t="shared" ca="1" si="58"/>
        <v>100000=20</v>
      </c>
      <c r="AD321" s="19">
        <f t="shared" ca="1" si="59"/>
        <v>601231</v>
      </c>
      <c r="AE321" s="19">
        <f t="shared" ca="1" si="60"/>
        <v>601</v>
      </c>
      <c r="AF321" s="7">
        <f t="shared" ca="1" si="61"/>
        <v>23</v>
      </c>
      <c r="AG321" s="7" t="str">
        <f t="shared" ca="1" si="62"/>
        <v>{872163=1}</v>
      </c>
      <c r="AH321" s="7">
        <f t="shared" ca="1" si="52"/>
        <v>10000</v>
      </c>
      <c r="AI321" s="7" t="str">
        <f t="shared" ca="1" si="63"/>
        <v>{100000=20}</v>
      </c>
      <c r="AJ321" s="7">
        <f t="shared" ca="1" si="64"/>
        <v>0</v>
      </c>
      <c r="AK321" s="13" t="str">
        <f t="shared" ca="1" si="53"/>
        <v>1-1006-23-872163=1|100000=20|100%</v>
      </c>
    </row>
    <row r="322" spans="1:37" x14ac:dyDescent="0.15">
      <c r="A322" s="24"/>
      <c r="B322" s="24"/>
      <c r="C322" s="24"/>
      <c r="D322" s="24"/>
      <c r="E322" s="18"/>
      <c r="F322" s="18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6"/>
      <c r="R322" s="16">
        <f t="shared" si="54"/>
        <v>0</v>
      </c>
      <c r="S322" s="18"/>
      <c r="T322" s="18"/>
      <c r="U322" s="18"/>
      <c r="V322" s="18"/>
      <c r="W322" s="18"/>
      <c r="X322" s="7">
        <f t="shared" si="55"/>
        <v>0</v>
      </c>
      <c r="Y322" s="7">
        <f>SUM(X$3:X322)</f>
        <v>346</v>
      </c>
      <c r="Z322" s="19">
        <f t="shared" si="56"/>
        <v>220</v>
      </c>
      <c r="AA322" s="19">
        <f>COUNTIF(Z$3:Z322,Z322)</f>
        <v>1</v>
      </c>
      <c r="AB322" s="7" t="str">
        <f t="shared" ca="1" si="57"/>
        <v>772161=1</v>
      </c>
      <c r="AC322" s="7" t="str">
        <f t="shared" ca="1" si="58"/>
        <v>100000=20</v>
      </c>
      <c r="AD322" s="19">
        <f t="shared" ca="1" si="59"/>
        <v>601241</v>
      </c>
      <c r="AE322" s="19">
        <f t="shared" ca="1" si="60"/>
        <v>601</v>
      </c>
      <c r="AF322" s="7">
        <f t="shared" ca="1" si="61"/>
        <v>24</v>
      </c>
      <c r="AG322" s="7" t="str">
        <f t="shared" ca="1" si="62"/>
        <v>{772161=1}</v>
      </c>
      <c r="AH322" s="7">
        <f t="shared" ca="1" si="52"/>
        <v>10000</v>
      </c>
      <c r="AI322" s="7" t="str">
        <f t="shared" ca="1" si="63"/>
        <v>{100000=20}</v>
      </c>
      <c r="AJ322" s="7">
        <f t="shared" ca="1" si="64"/>
        <v>0</v>
      </c>
      <c r="AK322" s="13" t="str">
        <f t="shared" ca="1" si="53"/>
        <v>1-1006-24-772161=1|100000=20|100%</v>
      </c>
    </row>
    <row r="323" spans="1:37" x14ac:dyDescent="0.15">
      <c r="A323" s="24"/>
      <c r="B323" s="24"/>
      <c r="C323" s="24"/>
      <c r="D323" s="24"/>
      <c r="E323" s="18"/>
      <c r="F323" s="18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6"/>
      <c r="R323" s="16">
        <f t="shared" si="54"/>
        <v>0</v>
      </c>
      <c r="S323" s="18"/>
      <c r="T323" s="18"/>
      <c r="U323" s="18"/>
      <c r="V323" s="18"/>
      <c r="W323" s="18"/>
      <c r="X323" s="7">
        <f t="shared" si="55"/>
        <v>0</v>
      </c>
      <c r="Y323" s="7">
        <f>SUM(X$3:X323)</f>
        <v>346</v>
      </c>
      <c r="Z323" s="19">
        <f t="shared" si="56"/>
        <v>221</v>
      </c>
      <c r="AA323" s="19">
        <f>COUNTIF(Z$3:Z323,Z323)</f>
        <v>1</v>
      </c>
      <c r="AB323" s="7" t="str">
        <f t="shared" ca="1" si="57"/>
        <v>772162=1</v>
      </c>
      <c r="AC323" s="7" t="str">
        <f t="shared" ca="1" si="58"/>
        <v>100000=20</v>
      </c>
      <c r="AD323" s="19">
        <f t="shared" ca="1" si="59"/>
        <v>601251</v>
      </c>
      <c r="AE323" s="19">
        <f t="shared" ca="1" si="60"/>
        <v>601</v>
      </c>
      <c r="AF323" s="7">
        <f t="shared" ca="1" si="61"/>
        <v>25</v>
      </c>
      <c r="AG323" s="7" t="str">
        <f t="shared" ca="1" si="62"/>
        <v>{772162=1}</v>
      </c>
      <c r="AH323" s="7">
        <f t="shared" ref="AH323:AH386" ca="1" si="65">IF(OFFSET($F$2,$Z323-1,)="是",INT($AH$1/OFFSET($X$2,$Z323-1,)),OFFSET($R$2,$Z323-1,$AA323)*$AH$1)</f>
        <v>10000</v>
      </c>
      <c r="AI323" s="7" t="str">
        <f t="shared" ca="1" si="63"/>
        <v>{100000=20}</v>
      </c>
      <c r="AJ323" s="7">
        <f t="shared" ca="1" si="64"/>
        <v>0</v>
      </c>
      <c r="AK323" s="13" t="str">
        <f t="shared" ref="AK323:AK386" ca="1" si="66">OFFSET($E$2,$Z323-1,) &amp; "-" &amp; $AB323 &amp; "|" &amp; AC323 &amp; "|" &amp; AH323/$AH$1*100 &amp; "%"</f>
        <v>1-1006-25-772162=1|100000=20|100%</v>
      </c>
    </row>
    <row r="324" spans="1:37" x14ac:dyDescent="0.15">
      <c r="A324" s="24"/>
      <c r="B324" s="24"/>
      <c r="C324" s="24"/>
      <c r="D324" s="24"/>
      <c r="E324" s="18"/>
      <c r="F324" s="18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6"/>
      <c r="R324" s="16">
        <f t="shared" ref="R324:R387" si="67">SUM(S324:W324)</f>
        <v>0</v>
      </c>
      <c r="S324" s="18"/>
      <c r="T324" s="18"/>
      <c r="U324" s="18"/>
      <c r="V324" s="18"/>
      <c r="W324" s="18"/>
      <c r="X324" s="7">
        <f t="shared" ref="X324:X387" si="68">COUNTA(G324:K324)</f>
        <v>0</v>
      </c>
      <c r="Y324" s="7">
        <f>SUM(X$3:X324)</f>
        <v>346</v>
      </c>
      <c r="Z324" s="19">
        <f t="shared" ref="Z324:Z387" si="69">MATCH(ROW(Z322)-0.1,Y:Y,1)</f>
        <v>222</v>
      </c>
      <c r="AA324" s="19">
        <f>COUNTIF(Z$3:Z324,Z324)</f>
        <v>1</v>
      </c>
      <c r="AB324" s="7" t="str">
        <f t="shared" ref="AB324:AB387" ca="1" si="70">OFFSET($F$2,$Z324-1,$AA324)</f>
        <v>772163=1</v>
      </c>
      <c r="AC324" s="7" t="str">
        <f t="shared" ref="AC324:AC387" ca="1" si="71">OFFSET($K$2,$Z324-1,$AA324)</f>
        <v>100000=20</v>
      </c>
      <c r="AD324" s="19">
        <f t="shared" ref="AD324:AD387" ca="1" si="72">AE324*1000+AF324*10+AA324</f>
        <v>601261</v>
      </c>
      <c r="AE324" s="19">
        <f t="shared" ref="AE324:AE387" ca="1" si="73">OFFSET($A$2,Z324-1,0)</f>
        <v>601</v>
      </c>
      <c r="AF324" s="7">
        <f t="shared" ref="AF324:AF387" ca="1" si="74">IF(OFFSET(D$1,Z324,)="","无",OFFSET(D$1,Z324,))</f>
        <v>26</v>
      </c>
      <c r="AG324" s="7" t="str">
        <f t="shared" ref="AG324:AG387" ca="1" si="75">"{" &amp; AB324 &amp; "}"</f>
        <v>{772163=1}</v>
      </c>
      <c r="AH324" s="7">
        <f t="shared" ca="1" si="65"/>
        <v>10000</v>
      </c>
      <c r="AI324" s="7" t="str">
        <f t="shared" ref="AI324:AI387" ca="1" si="76">"{" &amp; AC324 &amp; "}"</f>
        <v>{100000=20}</v>
      </c>
      <c r="AJ324" s="7">
        <f t="shared" ref="AJ324:AJ387" ca="1" si="77">VALUE(IFERROR(MID($AC324,FIND("+",$AC324,1)+1,LEN($AC324)+1-FIND("+",$AC324)-1),0))</f>
        <v>0</v>
      </c>
      <c r="AK324" s="13" t="str">
        <f t="shared" ca="1" si="66"/>
        <v>1-1006-26-772163=1|100000=20|100%</v>
      </c>
    </row>
    <row r="325" spans="1:37" x14ac:dyDescent="0.15">
      <c r="A325" s="24"/>
      <c r="B325" s="24"/>
      <c r="C325" s="24"/>
      <c r="D325" s="24"/>
      <c r="E325" s="18"/>
      <c r="F325" s="18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6"/>
      <c r="R325" s="16">
        <f t="shared" si="67"/>
        <v>0</v>
      </c>
      <c r="S325" s="18"/>
      <c r="T325" s="18"/>
      <c r="U325" s="18"/>
      <c r="V325" s="18"/>
      <c r="W325" s="18"/>
      <c r="X325" s="7">
        <f t="shared" si="68"/>
        <v>0</v>
      </c>
      <c r="Y325" s="7">
        <f>SUM(X$3:X325)</f>
        <v>346</v>
      </c>
      <c r="Z325" s="19">
        <f t="shared" si="69"/>
        <v>223</v>
      </c>
      <c r="AA325" s="19">
        <f>COUNTIF(Z$3:Z325,Z325)</f>
        <v>1</v>
      </c>
      <c r="AB325" s="7" t="str">
        <f t="shared" ca="1" si="70"/>
        <v>672161=1</v>
      </c>
      <c r="AC325" s="7" t="str">
        <f t="shared" ca="1" si="71"/>
        <v>100000=20</v>
      </c>
      <c r="AD325" s="19">
        <f t="shared" ca="1" si="72"/>
        <v>601271</v>
      </c>
      <c r="AE325" s="19">
        <f t="shared" ca="1" si="73"/>
        <v>601</v>
      </c>
      <c r="AF325" s="7">
        <f t="shared" ca="1" si="74"/>
        <v>27</v>
      </c>
      <c r="AG325" s="7" t="str">
        <f t="shared" ca="1" si="75"/>
        <v>{672161=1}</v>
      </c>
      <c r="AH325" s="7">
        <f t="shared" ca="1" si="65"/>
        <v>10000</v>
      </c>
      <c r="AI325" s="7" t="str">
        <f t="shared" ca="1" si="76"/>
        <v>{100000=20}</v>
      </c>
      <c r="AJ325" s="7">
        <f t="shared" ca="1" si="77"/>
        <v>0</v>
      </c>
      <c r="AK325" s="13" t="str">
        <f t="shared" ca="1" si="66"/>
        <v>1-1006-27-672161=1|100000=20|100%</v>
      </c>
    </row>
    <row r="326" spans="1:37" x14ac:dyDescent="0.15">
      <c r="A326" s="24"/>
      <c r="B326" s="24"/>
      <c r="C326" s="24"/>
      <c r="D326" s="24"/>
      <c r="E326" s="18"/>
      <c r="F326" s="18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6"/>
      <c r="R326" s="16">
        <f t="shared" si="67"/>
        <v>0</v>
      </c>
      <c r="S326" s="18"/>
      <c r="T326" s="18"/>
      <c r="U326" s="18"/>
      <c r="V326" s="18"/>
      <c r="W326" s="18"/>
      <c r="X326" s="7">
        <f t="shared" si="68"/>
        <v>0</v>
      </c>
      <c r="Y326" s="7">
        <f>SUM(X$3:X326)</f>
        <v>346</v>
      </c>
      <c r="Z326" s="19">
        <f t="shared" si="69"/>
        <v>224</v>
      </c>
      <c r="AA326" s="19">
        <f>COUNTIF(Z$3:Z326,Z326)</f>
        <v>1</v>
      </c>
      <c r="AB326" s="7" t="str">
        <f t="shared" ca="1" si="70"/>
        <v>672162=1</v>
      </c>
      <c r="AC326" s="7" t="str">
        <f t="shared" ca="1" si="71"/>
        <v>100000=20</v>
      </c>
      <c r="AD326" s="19">
        <f t="shared" ca="1" si="72"/>
        <v>601281</v>
      </c>
      <c r="AE326" s="19">
        <f t="shared" ca="1" si="73"/>
        <v>601</v>
      </c>
      <c r="AF326" s="7">
        <f t="shared" ca="1" si="74"/>
        <v>28</v>
      </c>
      <c r="AG326" s="7" t="str">
        <f t="shared" ca="1" si="75"/>
        <v>{672162=1}</v>
      </c>
      <c r="AH326" s="7">
        <f t="shared" ca="1" si="65"/>
        <v>10000</v>
      </c>
      <c r="AI326" s="7" t="str">
        <f t="shared" ca="1" si="76"/>
        <v>{100000=20}</v>
      </c>
      <c r="AJ326" s="7">
        <f t="shared" ca="1" si="77"/>
        <v>0</v>
      </c>
      <c r="AK326" s="13" t="str">
        <f t="shared" ca="1" si="66"/>
        <v>1-1006-28-672162=1|100000=20|100%</v>
      </c>
    </row>
    <row r="327" spans="1:37" x14ac:dyDescent="0.15">
      <c r="A327" s="24"/>
      <c r="B327" s="24"/>
      <c r="C327" s="24"/>
      <c r="D327" s="24"/>
      <c r="E327" s="18"/>
      <c r="F327" s="18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6"/>
      <c r="R327" s="16">
        <f t="shared" si="67"/>
        <v>0</v>
      </c>
      <c r="S327" s="18"/>
      <c r="T327" s="18"/>
      <c r="U327" s="18"/>
      <c r="V327" s="18"/>
      <c r="W327" s="18"/>
      <c r="X327" s="7">
        <f t="shared" si="68"/>
        <v>0</v>
      </c>
      <c r="Y327" s="7">
        <f>SUM(X$3:X327)</f>
        <v>346</v>
      </c>
      <c r="Z327" s="19">
        <f t="shared" si="69"/>
        <v>225</v>
      </c>
      <c r="AA327" s="19">
        <f>COUNTIF(Z$3:Z327,Z327)</f>
        <v>1</v>
      </c>
      <c r="AB327" s="7" t="str">
        <f t="shared" ca="1" si="70"/>
        <v>672163=1</v>
      </c>
      <c r="AC327" s="7" t="str">
        <f t="shared" ca="1" si="71"/>
        <v>100000=20</v>
      </c>
      <c r="AD327" s="19">
        <f t="shared" ca="1" si="72"/>
        <v>601291</v>
      </c>
      <c r="AE327" s="19">
        <f t="shared" ca="1" si="73"/>
        <v>601</v>
      </c>
      <c r="AF327" s="7">
        <f t="shared" ca="1" si="74"/>
        <v>29</v>
      </c>
      <c r="AG327" s="7" t="str">
        <f t="shared" ca="1" si="75"/>
        <v>{672163=1}</v>
      </c>
      <c r="AH327" s="7">
        <f t="shared" ca="1" si="65"/>
        <v>10000</v>
      </c>
      <c r="AI327" s="7" t="str">
        <f t="shared" ca="1" si="76"/>
        <v>{100000=20}</v>
      </c>
      <c r="AJ327" s="7">
        <f t="shared" ca="1" si="77"/>
        <v>0</v>
      </c>
      <c r="AK327" s="13" t="str">
        <f t="shared" ca="1" si="66"/>
        <v>1-1006-29-672163=1|100000=20|100%</v>
      </c>
    </row>
    <row r="328" spans="1:37" x14ac:dyDescent="0.15">
      <c r="A328" s="24"/>
      <c r="B328" s="24"/>
      <c r="C328" s="24"/>
      <c r="D328" s="24"/>
      <c r="E328" s="18"/>
      <c r="F328" s="18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6"/>
      <c r="R328" s="16">
        <f t="shared" si="67"/>
        <v>0</v>
      </c>
      <c r="S328" s="18"/>
      <c r="T328" s="18"/>
      <c r="U328" s="18"/>
      <c r="V328" s="18"/>
      <c r="W328" s="18"/>
      <c r="X328" s="7">
        <f t="shared" si="68"/>
        <v>0</v>
      </c>
      <c r="Y328" s="7">
        <f>SUM(X$3:X328)</f>
        <v>346</v>
      </c>
      <c r="Z328" s="19">
        <f t="shared" si="69"/>
        <v>226</v>
      </c>
      <c r="AA328" s="19">
        <f>COUNTIF(Z$3:Z328,Z328)</f>
        <v>1</v>
      </c>
      <c r="AB328" s="7" t="str">
        <f t="shared" ca="1" si="70"/>
        <v>572161=1</v>
      </c>
      <c r="AC328" s="7" t="str">
        <f t="shared" ca="1" si="71"/>
        <v>100000=20</v>
      </c>
      <c r="AD328" s="19">
        <f t="shared" ca="1" si="72"/>
        <v>601301</v>
      </c>
      <c r="AE328" s="19">
        <f t="shared" ca="1" si="73"/>
        <v>601</v>
      </c>
      <c r="AF328" s="7">
        <f t="shared" ca="1" si="74"/>
        <v>30</v>
      </c>
      <c r="AG328" s="7" t="str">
        <f t="shared" ca="1" si="75"/>
        <v>{572161=1}</v>
      </c>
      <c r="AH328" s="7">
        <f t="shared" ca="1" si="65"/>
        <v>10000</v>
      </c>
      <c r="AI328" s="7" t="str">
        <f t="shared" ca="1" si="76"/>
        <v>{100000=20}</v>
      </c>
      <c r="AJ328" s="7">
        <f t="shared" ca="1" si="77"/>
        <v>0</v>
      </c>
      <c r="AK328" s="13" t="str">
        <f t="shared" ca="1" si="66"/>
        <v>1-1006-30-572161=1|100000=20|100%</v>
      </c>
    </row>
    <row r="329" spans="1:37" x14ac:dyDescent="0.15">
      <c r="A329" s="24"/>
      <c r="B329" s="24"/>
      <c r="C329" s="24"/>
      <c r="D329" s="24"/>
      <c r="E329" s="18"/>
      <c r="F329" s="18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6"/>
      <c r="R329" s="16">
        <f t="shared" si="67"/>
        <v>0</v>
      </c>
      <c r="S329" s="18"/>
      <c r="T329" s="18"/>
      <c r="U329" s="18"/>
      <c r="V329" s="18"/>
      <c r="W329" s="18"/>
      <c r="X329" s="7">
        <f t="shared" si="68"/>
        <v>0</v>
      </c>
      <c r="Y329" s="7">
        <f>SUM(X$3:X329)</f>
        <v>346</v>
      </c>
      <c r="Z329" s="19">
        <f t="shared" si="69"/>
        <v>227</v>
      </c>
      <c r="AA329" s="19">
        <f>COUNTIF(Z$3:Z329,Z329)</f>
        <v>1</v>
      </c>
      <c r="AB329" s="7" t="str">
        <f t="shared" ca="1" si="70"/>
        <v>572162=1</v>
      </c>
      <c r="AC329" s="7" t="str">
        <f t="shared" ca="1" si="71"/>
        <v>100000=20</v>
      </c>
      <c r="AD329" s="19">
        <f t="shared" ca="1" si="72"/>
        <v>601311</v>
      </c>
      <c r="AE329" s="19">
        <f t="shared" ca="1" si="73"/>
        <v>601</v>
      </c>
      <c r="AF329" s="7">
        <f t="shared" ca="1" si="74"/>
        <v>31</v>
      </c>
      <c r="AG329" s="7" t="str">
        <f t="shared" ca="1" si="75"/>
        <v>{572162=1}</v>
      </c>
      <c r="AH329" s="7">
        <f t="shared" ca="1" si="65"/>
        <v>10000</v>
      </c>
      <c r="AI329" s="7" t="str">
        <f t="shared" ca="1" si="76"/>
        <v>{100000=20}</v>
      </c>
      <c r="AJ329" s="7">
        <f t="shared" ca="1" si="77"/>
        <v>0</v>
      </c>
      <c r="AK329" s="13" t="str">
        <f t="shared" ca="1" si="66"/>
        <v>1-1006-31-572162=1|100000=20|100%</v>
      </c>
    </row>
    <row r="330" spans="1:37" x14ac:dyDescent="0.15">
      <c r="A330" s="24"/>
      <c r="B330" s="24"/>
      <c r="C330" s="24"/>
      <c r="D330" s="24"/>
      <c r="E330" s="18"/>
      <c r="F330" s="18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6"/>
      <c r="R330" s="16">
        <f t="shared" si="67"/>
        <v>0</v>
      </c>
      <c r="S330" s="18"/>
      <c r="T330" s="18"/>
      <c r="U330" s="18"/>
      <c r="V330" s="18"/>
      <c r="W330" s="18"/>
      <c r="X330" s="7">
        <f t="shared" si="68"/>
        <v>0</v>
      </c>
      <c r="Y330" s="7">
        <f>SUM(X$3:X330)</f>
        <v>346</v>
      </c>
      <c r="Z330" s="19">
        <f t="shared" si="69"/>
        <v>228</v>
      </c>
      <c r="AA330" s="19">
        <f>COUNTIF(Z$3:Z330,Z330)</f>
        <v>1</v>
      </c>
      <c r="AB330" s="7" t="str">
        <f t="shared" ca="1" si="70"/>
        <v>572163=1</v>
      </c>
      <c r="AC330" s="7" t="str">
        <f t="shared" ca="1" si="71"/>
        <v>100000=20</v>
      </c>
      <c r="AD330" s="19">
        <f t="shared" ca="1" si="72"/>
        <v>601321</v>
      </c>
      <c r="AE330" s="19">
        <f t="shared" ca="1" si="73"/>
        <v>601</v>
      </c>
      <c r="AF330" s="7">
        <f t="shared" ca="1" si="74"/>
        <v>32</v>
      </c>
      <c r="AG330" s="7" t="str">
        <f t="shared" ca="1" si="75"/>
        <v>{572163=1}</v>
      </c>
      <c r="AH330" s="7">
        <f t="shared" ca="1" si="65"/>
        <v>10000</v>
      </c>
      <c r="AI330" s="7" t="str">
        <f t="shared" ca="1" si="76"/>
        <v>{100000=20}</v>
      </c>
      <c r="AJ330" s="7">
        <f t="shared" ca="1" si="77"/>
        <v>0</v>
      </c>
      <c r="AK330" s="13" t="str">
        <f t="shared" ca="1" si="66"/>
        <v>1-1006-32-572163=1|100000=20|100%</v>
      </c>
    </row>
    <row r="331" spans="1:37" x14ac:dyDescent="0.15">
      <c r="A331" s="24"/>
      <c r="B331" s="24"/>
      <c r="C331" s="24"/>
      <c r="D331" s="24"/>
      <c r="E331" s="18"/>
      <c r="F331" s="18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6"/>
      <c r="R331" s="16">
        <f t="shared" si="67"/>
        <v>0</v>
      </c>
      <c r="S331" s="18"/>
      <c r="T331" s="18"/>
      <c r="U331" s="18"/>
      <c r="V331" s="18"/>
      <c r="W331" s="18"/>
      <c r="X331" s="7">
        <f t="shared" si="68"/>
        <v>0</v>
      </c>
      <c r="Y331" s="7">
        <f>SUM(X$3:X331)</f>
        <v>346</v>
      </c>
      <c r="Z331" s="19">
        <f t="shared" si="69"/>
        <v>229</v>
      </c>
      <c r="AA331" s="19">
        <f>COUNTIF(Z$3:Z331,Z331)</f>
        <v>1</v>
      </c>
      <c r="AB331" s="7" t="str">
        <f t="shared" ca="1" si="70"/>
        <v>82110=5</v>
      </c>
      <c r="AC331" s="7" t="str">
        <f t="shared" ca="1" si="71"/>
        <v>100000=20</v>
      </c>
      <c r="AD331" s="19">
        <f t="shared" ca="1" si="72"/>
        <v>701011</v>
      </c>
      <c r="AE331" s="19">
        <f t="shared" ca="1" si="73"/>
        <v>701</v>
      </c>
      <c r="AF331" s="7">
        <f t="shared" ca="1" si="74"/>
        <v>1</v>
      </c>
      <c r="AG331" s="7" t="str">
        <f t="shared" ca="1" si="75"/>
        <v>{82110=5}</v>
      </c>
      <c r="AH331" s="7">
        <f t="shared" ca="1" si="65"/>
        <v>10000</v>
      </c>
      <c r="AI331" s="7" t="str">
        <f t="shared" ca="1" si="76"/>
        <v>{100000=20}</v>
      </c>
      <c r="AJ331" s="7">
        <f t="shared" ca="1" si="77"/>
        <v>0</v>
      </c>
      <c r="AK331" s="13" t="str">
        <f t="shared" ca="1" si="66"/>
        <v>1-1007-1-82110=5|100000=20|100%</v>
      </c>
    </row>
    <row r="332" spans="1:37" x14ac:dyDescent="0.15">
      <c r="A332" s="24"/>
      <c r="B332" s="24"/>
      <c r="C332" s="24"/>
      <c r="D332" s="24"/>
      <c r="E332" s="18"/>
      <c r="F332" s="18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6"/>
      <c r="R332" s="16">
        <f t="shared" si="67"/>
        <v>0</v>
      </c>
      <c r="S332" s="18"/>
      <c r="T332" s="18"/>
      <c r="U332" s="18"/>
      <c r="V332" s="18"/>
      <c r="W332" s="18"/>
      <c r="X332" s="7">
        <f t="shared" si="68"/>
        <v>0</v>
      </c>
      <c r="Y332" s="7">
        <f>SUM(X$3:X332)</f>
        <v>346</v>
      </c>
      <c r="Z332" s="19">
        <f t="shared" si="69"/>
        <v>230</v>
      </c>
      <c r="AA332" s="19">
        <f>COUNTIF(Z$3:Z332,Z332)</f>
        <v>1</v>
      </c>
      <c r="AB332" s="7" t="str">
        <f t="shared" ca="1" si="70"/>
        <v>92320=5</v>
      </c>
      <c r="AC332" s="7" t="str">
        <f t="shared" ca="1" si="71"/>
        <v>100000=20</v>
      </c>
      <c r="AD332" s="19">
        <f t="shared" ca="1" si="72"/>
        <v>701021</v>
      </c>
      <c r="AE332" s="19">
        <f t="shared" ca="1" si="73"/>
        <v>701</v>
      </c>
      <c r="AF332" s="7">
        <f t="shared" ca="1" si="74"/>
        <v>2</v>
      </c>
      <c r="AG332" s="7" t="str">
        <f t="shared" ca="1" si="75"/>
        <v>{92320=5}</v>
      </c>
      <c r="AH332" s="7">
        <f t="shared" ca="1" si="65"/>
        <v>5000</v>
      </c>
      <c r="AI332" s="7" t="str">
        <f t="shared" ca="1" si="76"/>
        <v>{100000=20}</v>
      </c>
      <c r="AJ332" s="7">
        <f t="shared" ca="1" si="77"/>
        <v>0</v>
      </c>
      <c r="AK332" s="13" t="str">
        <f t="shared" ca="1" si="66"/>
        <v>1-1007-2-92320=5|100000=20|50%</v>
      </c>
    </row>
    <row r="333" spans="1:37" x14ac:dyDescent="0.15">
      <c r="A333" s="24"/>
      <c r="B333" s="24"/>
      <c r="C333" s="24"/>
      <c r="D333" s="24"/>
      <c r="E333" s="18"/>
      <c r="F333" s="18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6"/>
      <c r="R333" s="16">
        <f t="shared" si="67"/>
        <v>0</v>
      </c>
      <c r="S333" s="18"/>
      <c r="T333" s="18"/>
      <c r="U333" s="18"/>
      <c r="V333" s="18"/>
      <c r="W333" s="18"/>
      <c r="X333" s="7">
        <f t="shared" si="68"/>
        <v>0</v>
      </c>
      <c r="Y333" s="7">
        <f>SUM(X$3:X333)</f>
        <v>346</v>
      </c>
      <c r="Z333" s="19">
        <f t="shared" si="69"/>
        <v>230</v>
      </c>
      <c r="AA333" s="19">
        <f>COUNTIF(Z$3:Z333,Z333)</f>
        <v>2</v>
      </c>
      <c r="AB333" s="7" t="str">
        <f t="shared" ca="1" si="70"/>
        <v>92420=5</v>
      </c>
      <c r="AC333" s="7" t="str">
        <f t="shared" ca="1" si="71"/>
        <v>100000=20</v>
      </c>
      <c r="AD333" s="19">
        <f t="shared" ca="1" si="72"/>
        <v>701022</v>
      </c>
      <c r="AE333" s="19">
        <f t="shared" ca="1" si="73"/>
        <v>701</v>
      </c>
      <c r="AF333" s="7">
        <f t="shared" ca="1" si="74"/>
        <v>2</v>
      </c>
      <c r="AG333" s="7" t="str">
        <f t="shared" ca="1" si="75"/>
        <v>{92420=5}</v>
      </c>
      <c r="AH333" s="7">
        <f t="shared" ca="1" si="65"/>
        <v>5000</v>
      </c>
      <c r="AI333" s="7" t="str">
        <f t="shared" ca="1" si="76"/>
        <v>{100000=20}</v>
      </c>
      <c r="AJ333" s="7">
        <f t="shared" ca="1" si="77"/>
        <v>0</v>
      </c>
      <c r="AK333" s="13" t="str">
        <f t="shared" ca="1" si="66"/>
        <v>1-1007-2-92420=5|100000=20|50%</v>
      </c>
    </row>
    <row r="334" spans="1:37" x14ac:dyDescent="0.15">
      <c r="A334" s="24"/>
      <c r="B334" s="24"/>
      <c r="C334" s="24"/>
      <c r="D334" s="24"/>
      <c r="E334" s="18"/>
      <c r="F334" s="18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6"/>
      <c r="R334" s="16">
        <f t="shared" si="67"/>
        <v>0</v>
      </c>
      <c r="S334" s="18"/>
      <c r="T334" s="18"/>
      <c r="U334" s="18"/>
      <c r="V334" s="18"/>
      <c r="W334" s="18"/>
      <c r="X334" s="7">
        <f t="shared" si="68"/>
        <v>0</v>
      </c>
      <c r="Y334" s="7">
        <f>SUM(X$3:X334)</f>
        <v>346</v>
      </c>
      <c r="Z334" s="19">
        <f t="shared" si="69"/>
        <v>231</v>
      </c>
      <c r="AA334" s="19">
        <f>COUNTIF(Z$3:Z334,Z334)</f>
        <v>1</v>
      </c>
      <c r="AB334" s="7" t="str">
        <f t="shared" ca="1" si="70"/>
        <v>92330=5</v>
      </c>
      <c r="AC334" s="7" t="str">
        <f t="shared" ca="1" si="71"/>
        <v>100000=20</v>
      </c>
      <c r="AD334" s="19">
        <f t="shared" ca="1" si="72"/>
        <v>701031</v>
      </c>
      <c r="AE334" s="19">
        <f t="shared" ca="1" si="73"/>
        <v>701</v>
      </c>
      <c r="AF334" s="7">
        <f t="shared" ca="1" si="74"/>
        <v>3</v>
      </c>
      <c r="AG334" s="7" t="str">
        <f t="shared" ca="1" si="75"/>
        <v>{92330=5}</v>
      </c>
      <c r="AH334" s="7">
        <f t="shared" ca="1" si="65"/>
        <v>5000</v>
      </c>
      <c r="AI334" s="7" t="str">
        <f t="shared" ca="1" si="76"/>
        <v>{100000=20}</v>
      </c>
      <c r="AJ334" s="7">
        <f t="shared" ca="1" si="77"/>
        <v>0</v>
      </c>
      <c r="AK334" s="13" t="str">
        <f t="shared" ca="1" si="66"/>
        <v>1-1007-3-92330=5|100000=20|50%</v>
      </c>
    </row>
    <row r="335" spans="1:37" x14ac:dyDescent="0.15">
      <c r="A335" s="24"/>
      <c r="B335" s="24"/>
      <c r="C335" s="24"/>
      <c r="D335" s="24"/>
      <c r="E335" s="18"/>
      <c r="F335" s="18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6"/>
      <c r="R335" s="16">
        <f t="shared" si="67"/>
        <v>0</v>
      </c>
      <c r="S335" s="18"/>
      <c r="T335" s="18"/>
      <c r="U335" s="18"/>
      <c r="V335" s="18"/>
      <c r="W335" s="18"/>
      <c r="X335" s="7">
        <f t="shared" si="68"/>
        <v>0</v>
      </c>
      <c r="Y335" s="7">
        <f>SUM(X$3:X335)</f>
        <v>346</v>
      </c>
      <c r="Z335" s="19">
        <f t="shared" si="69"/>
        <v>231</v>
      </c>
      <c r="AA335" s="19">
        <f>COUNTIF(Z$3:Z335,Z335)</f>
        <v>2</v>
      </c>
      <c r="AB335" s="7" t="str">
        <f t="shared" ca="1" si="70"/>
        <v>92430=5</v>
      </c>
      <c r="AC335" s="7" t="str">
        <f t="shared" ca="1" si="71"/>
        <v>100000=20</v>
      </c>
      <c r="AD335" s="19">
        <f t="shared" ca="1" si="72"/>
        <v>701032</v>
      </c>
      <c r="AE335" s="19">
        <f t="shared" ca="1" si="73"/>
        <v>701</v>
      </c>
      <c r="AF335" s="7">
        <f t="shared" ca="1" si="74"/>
        <v>3</v>
      </c>
      <c r="AG335" s="7" t="str">
        <f t="shared" ca="1" si="75"/>
        <v>{92430=5}</v>
      </c>
      <c r="AH335" s="7">
        <f t="shared" ca="1" si="65"/>
        <v>5000</v>
      </c>
      <c r="AI335" s="7" t="str">
        <f t="shared" ca="1" si="76"/>
        <v>{100000=20}</v>
      </c>
      <c r="AJ335" s="7">
        <f t="shared" ca="1" si="77"/>
        <v>0</v>
      </c>
      <c r="AK335" s="13" t="str">
        <f t="shared" ca="1" si="66"/>
        <v>1-1007-3-92430=5|100000=20|50%</v>
      </c>
    </row>
    <row r="336" spans="1:37" x14ac:dyDescent="0.15">
      <c r="A336" s="24"/>
      <c r="B336" s="24"/>
      <c r="C336" s="24"/>
      <c r="D336" s="24"/>
      <c r="E336" s="18"/>
      <c r="F336" s="18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6"/>
      <c r="R336" s="16">
        <f t="shared" si="67"/>
        <v>0</v>
      </c>
      <c r="S336" s="18"/>
      <c r="T336" s="18"/>
      <c r="U336" s="18"/>
      <c r="V336" s="18"/>
      <c r="W336" s="18"/>
      <c r="X336" s="7">
        <f t="shared" si="68"/>
        <v>0</v>
      </c>
      <c r="Y336" s="7">
        <f>SUM(X$3:X336)</f>
        <v>346</v>
      </c>
      <c r="Z336" s="19">
        <f t="shared" si="69"/>
        <v>232</v>
      </c>
      <c r="AA336" s="19">
        <f>COUNTIF(Z$3:Z336,Z336)</f>
        <v>1</v>
      </c>
      <c r="AB336" s="7" t="str">
        <f t="shared" ca="1" si="70"/>
        <v>92340=5</v>
      </c>
      <c r="AC336" s="7" t="str">
        <f t="shared" ca="1" si="71"/>
        <v>100000=20</v>
      </c>
      <c r="AD336" s="19">
        <f t="shared" ca="1" si="72"/>
        <v>701041</v>
      </c>
      <c r="AE336" s="19">
        <f t="shared" ca="1" si="73"/>
        <v>701</v>
      </c>
      <c r="AF336" s="7">
        <f t="shared" ca="1" si="74"/>
        <v>4</v>
      </c>
      <c r="AG336" s="7" t="str">
        <f t="shared" ca="1" si="75"/>
        <v>{92340=5}</v>
      </c>
      <c r="AH336" s="7">
        <f t="shared" ca="1" si="65"/>
        <v>5000</v>
      </c>
      <c r="AI336" s="7" t="str">
        <f t="shared" ca="1" si="76"/>
        <v>{100000=20}</v>
      </c>
      <c r="AJ336" s="7">
        <f t="shared" ca="1" si="77"/>
        <v>0</v>
      </c>
      <c r="AK336" s="13" t="str">
        <f t="shared" ca="1" si="66"/>
        <v>1-1007-4-92340=5|100000=20|50%</v>
      </c>
    </row>
    <row r="337" spans="1:37" x14ac:dyDescent="0.15">
      <c r="A337" s="24"/>
      <c r="B337" s="24"/>
      <c r="C337" s="24"/>
      <c r="D337" s="24"/>
      <c r="E337" s="18"/>
      <c r="F337" s="18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6"/>
      <c r="R337" s="16">
        <f t="shared" si="67"/>
        <v>0</v>
      </c>
      <c r="S337" s="18"/>
      <c r="T337" s="18"/>
      <c r="U337" s="18"/>
      <c r="V337" s="18"/>
      <c r="W337" s="18"/>
      <c r="X337" s="7">
        <f t="shared" si="68"/>
        <v>0</v>
      </c>
      <c r="Y337" s="7">
        <f>SUM(X$3:X337)</f>
        <v>346</v>
      </c>
      <c r="Z337" s="19">
        <f t="shared" si="69"/>
        <v>232</v>
      </c>
      <c r="AA337" s="19">
        <f>COUNTIF(Z$3:Z337,Z337)</f>
        <v>2</v>
      </c>
      <c r="AB337" s="7" t="str">
        <f t="shared" ca="1" si="70"/>
        <v>92440=5</v>
      </c>
      <c r="AC337" s="7" t="str">
        <f t="shared" ca="1" si="71"/>
        <v>100000=20</v>
      </c>
      <c r="AD337" s="19">
        <f t="shared" ca="1" si="72"/>
        <v>701042</v>
      </c>
      <c r="AE337" s="19">
        <f t="shared" ca="1" si="73"/>
        <v>701</v>
      </c>
      <c r="AF337" s="7">
        <f t="shared" ca="1" si="74"/>
        <v>4</v>
      </c>
      <c r="AG337" s="7" t="str">
        <f t="shared" ca="1" si="75"/>
        <v>{92440=5}</v>
      </c>
      <c r="AH337" s="7">
        <f t="shared" ca="1" si="65"/>
        <v>5000</v>
      </c>
      <c r="AI337" s="7" t="str">
        <f t="shared" ca="1" si="76"/>
        <v>{100000=20}</v>
      </c>
      <c r="AJ337" s="7">
        <f t="shared" ca="1" si="77"/>
        <v>0</v>
      </c>
      <c r="AK337" s="13" t="str">
        <f t="shared" ca="1" si="66"/>
        <v>1-1007-4-92440=5|100000=20|50%</v>
      </c>
    </row>
    <row r="338" spans="1:37" x14ac:dyDescent="0.15">
      <c r="A338" s="24"/>
      <c r="B338" s="24"/>
      <c r="C338" s="24"/>
      <c r="D338" s="24"/>
      <c r="E338" s="18"/>
      <c r="F338" s="18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6"/>
      <c r="R338" s="16">
        <f t="shared" si="67"/>
        <v>0</v>
      </c>
      <c r="S338" s="18"/>
      <c r="T338" s="18"/>
      <c r="U338" s="18"/>
      <c r="V338" s="18"/>
      <c r="W338" s="18"/>
      <c r="X338" s="7">
        <f t="shared" si="68"/>
        <v>0</v>
      </c>
      <c r="Y338" s="7">
        <f>SUM(X$3:X338)</f>
        <v>346</v>
      </c>
      <c r="Z338" s="19">
        <f t="shared" si="69"/>
        <v>233</v>
      </c>
      <c r="AA338" s="19">
        <f>COUNTIF(Z$3:Z338,Z338)</f>
        <v>1</v>
      </c>
      <c r="AB338" s="7" t="str">
        <f t="shared" ca="1" si="70"/>
        <v>92520=5</v>
      </c>
      <c r="AC338" s="7" t="str">
        <f t="shared" ca="1" si="71"/>
        <v>100000=20</v>
      </c>
      <c r="AD338" s="19">
        <f t="shared" ca="1" si="72"/>
        <v>701051</v>
      </c>
      <c r="AE338" s="19">
        <f t="shared" ca="1" si="73"/>
        <v>701</v>
      </c>
      <c r="AF338" s="7">
        <f t="shared" ca="1" si="74"/>
        <v>5</v>
      </c>
      <c r="AG338" s="7" t="str">
        <f t="shared" ca="1" si="75"/>
        <v>{92520=5}</v>
      </c>
      <c r="AH338" s="7">
        <f t="shared" ca="1" si="65"/>
        <v>5000</v>
      </c>
      <c r="AI338" s="7" t="str">
        <f t="shared" ca="1" si="76"/>
        <v>{100000=20}</v>
      </c>
      <c r="AJ338" s="7">
        <f t="shared" ca="1" si="77"/>
        <v>0</v>
      </c>
      <c r="AK338" s="13" t="str">
        <f t="shared" ca="1" si="66"/>
        <v>1-1007-5-92520=5|100000=20|50%</v>
      </c>
    </row>
    <row r="339" spans="1:37" x14ac:dyDescent="0.15">
      <c r="A339" s="24"/>
      <c r="B339" s="24"/>
      <c r="C339" s="24"/>
      <c r="D339" s="24"/>
      <c r="E339" s="18"/>
      <c r="F339" s="18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6"/>
      <c r="R339" s="16">
        <f t="shared" si="67"/>
        <v>0</v>
      </c>
      <c r="S339" s="18"/>
      <c r="T339" s="18"/>
      <c r="U339" s="18"/>
      <c r="V339" s="18"/>
      <c r="W339" s="18"/>
      <c r="X339" s="7">
        <f t="shared" si="68"/>
        <v>0</v>
      </c>
      <c r="Y339" s="7">
        <f>SUM(X$3:X339)</f>
        <v>346</v>
      </c>
      <c r="Z339" s="19">
        <f t="shared" si="69"/>
        <v>233</v>
      </c>
      <c r="AA339" s="19">
        <f>COUNTIF(Z$3:Z339,Z339)</f>
        <v>2</v>
      </c>
      <c r="AB339" s="7" t="str">
        <f t="shared" ca="1" si="70"/>
        <v>92620=5</v>
      </c>
      <c r="AC339" s="7" t="str">
        <f t="shared" ca="1" si="71"/>
        <v>100000=20</v>
      </c>
      <c r="AD339" s="19">
        <f t="shared" ca="1" si="72"/>
        <v>701052</v>
      </c>
      <c r="AE339" s="19">
        <f t="shared" ca="1" si="73"/>
        <v>701</v>
      </c>
      <c r="AF339" s="7">
        <f t="shared" ca="1" si="74"/>
        <v>5</v>
      </c>
      <c r="AG339" s="7" t="str">
        <f t="shared" ca="1" si="75"/>
        <v>{92620=5}</v>
      </c>
      <c r="AH339" s="7">
        <f t="shared" ca="1" si="65"/>
        <v>5000</v>
      </c>
      <c r="AI339" s="7" t="str">
        <f t="shared" ca="1" si="76"/>
        <v>{100000=20}</v>
      </c>
      <c r="AJ339" s="7">
        <f t="shared" ca="1" si="77"/>
        <v>0</v>
      </c>
      <c r="AK339" s="13" t="str">
        <f t="shared" ca="1" si="66"/>
        <v>1-1007-5-92620=5|100000=20|50%</v>
      </c>
    </row>
    <row r="340" spans="1:37" x14ac:dyDescent="0.15">
      <c r="A340" s="24"/>
      <c r="B340" s="24"/>
      <c r="C340" s="24"/>
      <c r="D340" s="24"/>
      <c r="E340" s="18"/>
      <c r="F340" s="18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6"/>
      <c r="R340" s="16">
        <f t="shared" si="67"/>
        <v>0</v>
      </c>
      <c r="S340" s="18"/>
      <c r="T340" s="18"/>
      <c r="U340" s="18"/>
      <c r="V340" s="18"/>
      <c r="W340" s="18"/>
      <c r="X340" s="7">
        <f t="shared" si="68"/>
        <v>0</v>
      </c>
      <c r="Y340" s="7">
        <f>SUM(X$3:X340)</f>
        <v>346</v>
      </c>
      <c r="Z340" s="19">
        <f t="shared" si="69"/>
        <v>234</v>
      </c>
      <c r="AA340" s="19">
        <f>COUNTIF(Z$3:Z340,Z340)</f>
        <v>1</v>
      </c>
      <c r="AB340" s="7" t="str">
        <f t="shared" ca="1" si="70"/>
        <v>92530=5</v>
      </c>
      <c r="AC340" s="7" t="str">
        <f t="shared" ca="1" si="71"/>
        <v>100000=20</v>
      </c>
      <c r="AD340" s="19">
        <f t="shared" ca="1" si="72"/>
        <v>701061</v>
      </c>
      <c r="AE340" s="19">
        <f t="shared" ca="1" si="73"/>
        <v>701</v>
      </c>
      <c r="AF340" s="7">
        <f t="shared" ca="1" si="74"/>
        <v>6</v>
      </c>
      <c r="AG340" s="7" t="str">
        <f t="shared" ca="1" si="75"/>
        <v>{92530=5}</v>
      </c>
      <c r="AH340" s="7">
        <f t="shared" ca="1" si="65"/>
        <v>5000</v>
      </c>
      <c r="AI340" s="7" t="str">
        <f t="shared" ca="1" si="76"/>
        <v>{100000=20}</v>
      </c>
      <c r="AJ340" s="7">
        <f t="shared" ca="1" si="77"/>
        <v>0</v>
      </c>
      <c r="AK340" s="13" t="str">
        <f t="shared" ca="1" si="66"/>
        <v>1-1007-6-92530=5|100000=20|50%</v>
      </c>
    </row>
    <row r="341" spans="1:37" x14ac:dyDescent="0.15">
      <c r="A341" s="24"/>
      <c r="B341" s="24"/>
      <c r="C341" s="24"/>
      <c r="D341" s="24"/>
      <c r="E341" s="18"/>
      <c r="F341" s="18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6"/>
      <c r="R341" s="16">
        <f t="shared" si="67"/>
        <v>0</v>
      </c>
      <c r="S341" s="18"/>
      <c r="T341" s="18"/>
      <c r="U341" s="18"/>
      <c r="V341" s="18"/>
      <c r="W341" s="18"/>
      <c r="X341" s="7">
        <f t="shared" si="68"/>
        <v>0</v>
      </c>
      <c r="Y341" s="7">
        <f>SUM(X$3:X341)</f>
        <v>346</v>
      </c>
      <c r="Z341" s="19">
        <f t="shared" si="69"/>
        <v>234</v>
      </c>
      <c r="AA341" s="19">
        <f>COUNTIF(Z$3:Z341,Z341)</f>
        <v>2</v>
      </c>
      <c r="AB341" s="7" t="str">
        <f t="shared" ca="1" si="70"/>
        <v>92630=5</v>
      </c>
      <c r="AC341" s="7" t="str">
        <f t="shared" ca="1" si="71"/>
        <v>100000=20</v>
      </c>
      <c r="AD341" s="19">
        <f t="shared" ca="1" si="72"/>
        <v>701062</v>
      </c>
      <c r="AE341" s="19">
        <f t="shared" ca="1" si="73"/>
        <v>701</v>
      </c>
      <c r="AF341" s="7">
        <f t="shared" ca="1" si="74"/>
        <v>6</v>
      </c>
      <c r="AG341" s="7" t="str">
        <f t="shared" ca="1" si="75"/>
        <v>{92630=5}</v>
      </c>
      <c r="AH341" s="7">
        <f t="shared" ca="1" si="65"/>
        <v>5000</v>
      </c>
      <c r="AI341" s="7" t="str">
        <f t="shared" ca="1" si="76"/>
        <v>{100000=20}</v>
      </c>
      <c r="AJ341" s="7">
        <f t="shared" ca="1" si="77"/>
        <v>0</v>
      </c>
      <c r="AK341" s="13" t="str">
        <f t="shared" ca="1" si="66"/>
        <v>1-1007-6-92630=5|100000=20|50%</v>
      </c>
    </row>
    <row r="342" spans="1:37" x14ac:dyDescent="0.15">
      <c r="A342" s="24"/>
      <c r="B342" s="24"/>
      <c r="C342" s="24"/>
      <c r="D342" s="24"/>
      <c r="E342" s="18"/>
      <c r="F342" s="18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6"/>
      <c r="R342" s="16">
        <f t="shared" si="67"/>
        <v>0</v>
      </c>
      <c r="S342" s="18"/>
      <c r="T342" s="18"/>
      <c r="U342" s="18"/>
      <c r="V342" s="18"/>
      <c r="W342" s="18"/>
      <c r="X342" s="7">
        <f t="shared" si="68"/>
        <v>0</v>
      </c>
      <c r="Y342" s="7">
        <f>SUM(X$3:X342)</f>
        <v>346</v>
      </c>
      <c r="Z342" s="19">
        <f t="shared" si="69"/>
        <v>235</v>
      </c>
      <c r="AA342" s="19">
        <f>COUNTIF(Z$3:Z342,Z342)</f>
        <v>1</v>
      </c>
      <c r="AB342" s="7" t="str">
        <f t="shared" ca="1" si="70"/>
        <v>92540=5</v>
      </c>
      <c r="AC342" s="7" t="str">
        <f t="shared" ca="1" si="71"/>
        <v>100000=20</v>
      </c>
      <c r="AD342" s="19">
        <f t="shared" ca="1" si="72"/>
        <v>701071</v>
      </c>
      <c r="AE342" s="19">
        <f t="shared" ca="1" si="73"/>
        <v>701</v>
      </c>
      <c r="AF342" s="7">
        <f t="shared" ca="1" si="74"/>
        <v>7</v>
      </c>
      <c r="AG342" s="7" t="str">
        <f t="shared" ca="1" si="75"/>
        <v>{92540=5}</v>
      </c>
      <c r="AH342" s="7">
        <f t="shared" ca="1" si="65"/>
        <v>5000</v>
      </c>
      <c r="AI342" s="7" t="str">
        <f t="shared" ca="1" si="76"/>
        <v>{100000=20}</v>
      </c>
      <c r="AJ342" s="7">
        <f t="shared" ca="1" si="77"/>
        <v>0</v>
      </c>
      <c r="AK342" s="13" t="str">
        <f t="shared" ca="1" si="66"/>
        <v>1-1007-7-92540=5|100000=20|50%</v>
      </c>
    </row>
    <row r="343" spans="1:37" x14ac:dyDescent="0.15">
      <c r="A343" s="24"/>
      <c r="B343" s="24"/>
      <c r="C343" s="24"/>
      <c r="D343" s="24"/>
      <c r="E343" s="18"/>
      <c r="F343" s="18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6"/>
      <c r="R343" s="16">
        <f t="shared" si="67"/>
        <v>0</v>
      </c>
      <c r="S343" s="18"/>
      <c r="T343" s="18"/>
      <c r="U343" s="18"/>
      <c r="V343" s="18"/>
      <c r="W343" s="18"/>
      <c r="X343" s="7">
        <f t="shared" si="68"/>
        <v>0</v>
      </c>
      <c r="Y343" s="7">
        <f>SUM(X$3:X343)</f>
        <v>346</v>
      </c>
      <c r="Z343" s="19">
        <f t="shared" si="69"/>
        <v>235</v>
      </c>
      <c r="AA343" s="19">
        <f>COUNTIF(Z$3:Z343,Z343)</f>
        <v>2</v>
      </c>
      <c r="AB343" s="7" t="str">
        <f t="shared" ca="1" si="70"/>
        <v>92640=5</v>
      </c>
      <c r="AC343" s="7" t="str">
        <f t="shared" ca="1" si="71"/>
        <v>100000=20</v>
      </c>
      <c r="AD343" s="19">
        <f t="shared" ca="1" si="72"/>
        <v>701072</v>
      </c>
      <c r="AE343" s="19">
        <f t="shared" ca="1" si="73"/>
        <v>701</v>
      </c>
      <c r="AF343" s="7">
        <f t="shared" ca="1" si="74"/>
        <v>7</v>
      </c>
      <c r="AG343" s="7" t="str">
        <f t="shared" ca="1" si="75"/>
        <v>{92640=5}</v>
      </c>
      <c r="AH343" s="7">
        <f t="shared" ca="1" si="65"/>
        <v>5000</v>
      </c>
      <c r="AI343" s="7" t="str">
        <f t="shared" ca="1" si="76"/>
        <v>{100000=20}</v>
      </c>
      <c r="AJ343" s="7">
        <f t="shared" ca="1" si="77"/>
        <v>0</v>
      </c>
      <c r="AK343" s="13" t="str">
        <f t="shared" ca="1" si="66"/>
        <v>1-1007-7-92640=5|100000=20|50%</v>
      </c>
    </row>
    <row r="344" spans="1:37" x14ac:dyDescent="0.15">
      <c r="A344" s="24"/>
      <c r="B344" s="24"/>
      <c r="C344" s="24"/>
      <c r="D344" s="24"/>
      <c r="E344" s="18"/>
      <c r="F344" s="18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6"/>
      <c r="R344" s="16">
        <f t="shared" si="67"/>
        <v>0</v>
      </c>
      <c r="S344" s="18"/>
      <c r="T344" s="18"/>
      <c r="U344" s="18"/>
      <c r="V344" s="18"/>
      <c r="W344" s="18"/>
      <c r="X344" s="7">
        <f t="shared" si="68"/>
        <v>0</v>
      </c>
      <c r="Y344" s="7">
        <f>SUM(X$3:X344)</f>
        <v>346</v>
      </c>
      <c r="Z344" s="19">
        <f t="shared" si="69"/>
        <v>236</v>
      </c>
      <c r="AA344" s="19">
        <f>COUNTIF(Z$3:Z344,Z344)</f>
        <v>1</v>
      </c>
      <c r="AB344" s="7" t="str">
        <f t="shared" ca="1" si="70"/>
        <v>81110=5</v>
      </c>
      <c r="AC344" s="7" t="str">
        <f t="shared" ca="1" si="71"/>
        <v>100000=20</v>
      </c>
      <c r="AD344" s="19">
        <f t="shared" ca="1" si="72"/>
        <v>701081</v>
      </c>
      <c r="AE344" s="19">
        <f t="shared" ca="1" si="73"/>
        <v>701</v>
      </c>
      <c r="AF344" s="7">
        <f t="shared" ca="1" si="74"/>
        <v>8</v>
      </c>
      <c r="AG344" s="7" t="str">
        <f t="shared" ca="1" si="75"/>
        <v>{81110=5}</v>
      </c>
      <c r="AH344" s="7">
        <f t="shared" ca="1" si="65"/>
        <v>10000</v>
      </c>
      <c r="AI344" s="7" t="str">
        <f t="shared" ca="1" si="76"/>
        <v>{100000=20}</v>
      </c>
      <c r="AJ344" s="7">
        <f t="shared" ca="1" si="77"/>
        <v>0</v>
      </c>
      <c r="AK344" s="13" t="str">
        <f t="shared" ca="1" si="66"/>
        <v>1-1007-8-81110=5|100000=20|100%</v>
      </c>
    </row>
    <row r="345" spans="1:37" x14ac:dyDescent="0.15">
      <c r="A345" s="24"/>
      <c r="B345" s="24"/>
      <c r="C345" s="24"/>
      <c r="D345" s="24"/>
      <c r="E345" s="18"/>
      <c r="F345" s="18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6"/>
      <c r="R345" s="16">
        <f t="shared" si="67"/>
        <v>0</v>
      </c>
      <c r="S345" s="18"/>
      <c r="T345" s="18"/>
      <c r="U345" s="18"/>
      <c r="V345" s="18"/>
      <c r="W345" s="18"/>
      <c r="X345" s="7">
        <f t="shared" si="68"/>
        <v>0</v>
      </c>
      <c r="Y345" s="7">
        <f>SUM(X$3:X345)</f>
        <v>346</v>
      </c>
      <c r="Z345" s="19">
        <f t="shared" si="69"/>
        <v>237</v>
      </c>
      <c r="AA345" s="19">
        <f>COUNTIF(Z$3:Z345,Z345)</f>
        <v>1</v>
      </c>
      <c r="AB345" s="7" t="str">
        <f t="shared" ca="1" si="70"/>
        <v>91320=5</v>
      </c>
      <c r="AC345" s="7" t="str">
        <f t="shared" ca="1" si="71"/>
        <v>100000=20</v>
      </c>
      <c r="AD345" s="19">
        <f t="shared" ca="1" si="72"/>
        <v>701091</v>
      </c>
      <c r="AE345" s="19">
        <f t="shared" ca="1" si="73"/>
        <v>701</v>
      </c>
      <c r="AF345" s="7">
        <f t="shared" ca="1" si="74"/>
        <v>9</v>
      </c>
      <c r="AG345" s="7" t="str">
        <f t="shared" ca="1" si="75"/>
        <v>{91320=5}</v>
      </c>
      <c r="AH345" s="7">
        <f t="shared" ca="1" si="65"/>
        <v>5000</v>
      </c>
      <c r="AI345" s="7" t="str">
        <f t="shared" ca="1" si="76"/>
        <v>{100000=20}</v>
      </c>
      <c r="AJ345" s="7">
        <f t="shared" ca="1" si="77"/>
        <v>0</v>
      </c>
      <c r="AK345" s="13" t="str">
        <f t="shared" ca="1" si="66"/>
        <v>1-1007-9-91320=5|100000=20|50%</v>
      </c>
    </row>
    <row r="346" spans="1:37" x14ac:dyDescent="0.15">
      <c r="A346" s="24"/>
      <c r="B346" s="24"/>
      <c r="C346" s="24"/>
      <c r="D346" s="24"/>
      <c r="E346" s="18"/>
      <c r="F346" s="18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6"/>
      <c r="R346" s="16">
        <f t="shared" si="67"/>
        <v>0</v>
      </c>
      <c r="S346" s="18"/>
      <c r="T346" s="18"/>
      <c r="U346" s="18"/>
      <c r="V346" s="18"/>
      <c r="W346" s="18"/>
      <c r="X346" s="7">
        <f t="shared" si="68"/>
        <v>0</v>
      </c>
      <c r="Y346" s="7">
        <f>SUM(X$3:X346)</f>
        <v>346</v>
      </c>
      <c r="Z346" s="19">
        <f t="shared" si="69"/>
        <v>237</v>
      </c>
      <c r="AA346" s="19">
        <f>COUNTIF(Z$3:Z346,Z346)</f>
        <v>2</v>
      </c>
      <c r="AB346" s="7" t="str">
        <f t="shared" ca="1" si="70"/>
        <v>91420=5</v>
      </c>
      <c r="AC346" s="7" t="str">
        <f t="shared" ca="1" si="71"/>
        <v>100000=20</v>
      </c>
      <c r="AD346" s="19">
        <f t="shared" ca="1" si="72"/>
        <v>701092</v>
      </c>
      <c r="AE346" s="19">
        <f t="shared" ca="1" si="73"/>
        <v>701</v>
      </c>
      <c r="AF346" s="7">
        <f t="shared" ca="1" si="74"/>
        <v>9</v>
      </c>
      <c r="AG346" s="7" t="str">
        <f t="shared" ca="1" si="75"/>
        <v>{91420=5}</v>
      </c>
      <c r="AH346" s="7">
        <f t="shared" ca="1" si="65"/>
        <v>5000</v>
      </c>
      <c r="AI346" s="7" t="str">
        <f t="shared" ca="1" si="76"/>
        <v>{100000=20}</v>
      </c>
      <c r="AJ346" s="7">
        <f t="shared" ca="1" si="77"/>
        <v>0</v>
      </c>
      <c r="AK346" s="13" t="str">
        <f t="shared" ca="1" si="66"/>
        <v>1-1007-9-91420=5|100000=20|50%</v>
      </c>
    </row>
    <row r="347" spans="1:37" x14ac:dyDescent="0.15">
      <c r="A347" s="24"/>
      <c r="B347" s="24"/>
      <c r="C347" s="24"/>
      <c r="D347" s="24"/>
      <c r="E347" s="18"/>
      <c r="F347" s="18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6"/>
      <c r="R347" s="16">
        <f t="shared" si="67"/>
        <v>0</v>
      </c>
      <c r="S347" s="18"/>
      <c r="T347" s="18"/>
      <c r="U347" s="18"/>
      <c r="V347" s="18"/>
      <c r="W347" s="18"/>
      <c r="X347" s="7">
        <f t="shared" si="68"/>
        <v>0</v>
      </c>
      <c r="Y347" s="7">
        <f>SUM(X$3:X347)</f>
        <v>346</v>
      </c>
      <c r="Z347" s="19">
        <f t="shared" si="69"/>
        <v>238</v>
      </c>
      <c r="AA347" s="19">
        <f>COUNTIF(Z$3:Z347,Z347)</f>
        <v>1</v>
      </c>
      <c r="AB347" s="7" t="str">
        <f t="shared" ca="1" si="70"/>
        <v>91320=5</v>
      </c>
      <c r="AC347" s="7" t="str">
        <f t="shared" ca="1" si="71"/>
        <v>100000=20</v>
      </c>
      <c r="AD347" s="19">
        <f t="shared" ca="1" si="72"/>
        <v>701101</v>
      </c>
      <c r="AE347" s="19">
        <f t="shared" ca="1" si="73"/>
        <v>701</v>
      </c>
      <c r="AF347" s="7">
        <f t="shared" ca="1" si="74"/>
        <v>10</v>
      </c>
      <c r="AG347" s="7" t="str">
        <f t="shared" ca="1" si="75"/>
        <v>{91320=5}</v>
      </c>
      <c r="AH347" s="7">
        <f t="shared" ca="1" si="65"/>
        <v>5000</v>
      </c>
      <c r="AI347" s="7" t="str">
        <f t="shared" ca="1" si="76"/>
        <v>{100000=20}</v>
      </c>
      <c r="AJ347" s="7">
        <f t="shared" ca="1" si="77"/>
        <v>0</v>
      </c>
      <c r="AK347" s="13" t="str">
        <f t="shared" ca="1" si="66"/>
        <v>1-1007-10-91320=5|100000=20|50%</v>
      </c>
    </row>
    <row r="348" spans="1:37" x14ac:dyDescent="0.15">
      <c r="A348" s="24"/>
      <c r="B348" s="24"/>
      <c r="C348" s="24"/>
      <c r="D348" s="24"/>
      <c r="E348" s="18"/>
      <c r="F348" s="18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6"/>
      <c r="R348" s="16">
        <f t="shared" si="67"/>
        <v>0</v>
      </c>
      <c r="S348" s="18"/>
      <c r="T348" s="18"/>
      <c r="U348" s="18"/>
      <c r="V348" s="18"/>
      <c r="W348" s="18"/>
      <c r="X348" s="7">
        <f t="shared" si="68"/>
        <v>0</v>
      </c>
      <c r="Y348" s="7">
        <f>SUM(X$3:X348)</f>
        <v>346</v>
      </c>
      <c r="Z348" s="19">
        <f t="shared" si="69"/>
        <v>238</v>
      </c>
      <c r="AA348" s="19">
        <f>COUNTIF(Z$3:Z348,Z348)</f>
        <v>2</v>
      </c>
      <c r="AB348" s="7" t="str">
        <f t="shared" ca="1" si="70"/>
        <v>91420=5</v>
      </c>
      <c r="AC348" s="7" t="str">
        <f t="shared" ca="1" si="71"/>
        <v>100000=20</v>
      </c>
      <c r="AD348" s="19">
        <f t="shared" ca="1" si="72"/>
        <v>701102</v>
      </c>
      <c r="AE348" s="19">
        <f t="shared" ca="1" si="73"/>
        <v>701</v>
      </c>
      <c r="AF348" s="7">
        <f t="shared" ca="1" si="74"/>
        <v>10</v>
      </c>
      <c r="AG348" s="7" t="str">
        <f t="shared" ca="1" si="75"/>
        <v>{91420=5}</v>
      </c>
      <c r="AH348" s="7">
        <f t="shared" ca="1" si="65"/>
        <v>5000</v>
      </c>
      <c r="AI348" s="7" t="str">
        <f t="shared" ca="1" si="76"/>
        <v>{100000=20}</v>
      </c>
      <c r="AJ348" s="7">
        <f t="shared" ca="1" si="77"/>
        <v>0</v>
      </c>
      <c r="AK348" s="13" t="str">
        <f t="shared" ca="1" si="66"/>
        <v>1-1007-10-91420=5|100000=20|50%</v>
      </c>
    </row>
    <row r="349" spans="1:37" x14ac:dyDescent="0.15">
      <c r="A349" s="24"/>
      <c r="B349" s="24"/>
      <c r="C349" s="24"/>
      <c r="D349" s="24"/>
      <c r="E349" s="18"/>
      <c r="F349" s="18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6"/>
      <c r="R349" s="16">
        <f t="shared" si="67"/>
        <v>0</v>
      </c>
      <c r="S349" s="18"/>
      <c r="T349" s="18"/>
      <c r="U349" s="18"/>
      <c r="V349" s="18"/>
      <c r="W349" s="18"/>
      <c r="X349" s="7">
        <f t="shared" si="68"/>
        <v>0</v>
      </c>
      <c r="Y349" s="7">
        <f>SUM(X$3:X349)</f>
        <v>346</v>
      </c>
      <c r="Z349" s="19">
        <f t="shared" si="69"/>
        <v>620</v>
      </c>
      <c r="AA349" s="19">
        <f>COUNTIF(Z$3:Z349,Z349)</f>
        <v>1</v>
      </c>
      <c r="AB349" s="7">
        <f t="shared" ca="1" si="70"/>
        <v>0</v>
      </c>
      <c r="AC349" s="7">
        <f t="shared" ca="1" si="71"/>
        <v>0</v>
      </c>
      <c r="AD349" s="19" t="e">
        <f t="shared" ca="1" si="72"/>
        <v>#VALUE!</v>
      </c>
      <c r="AE349" s="19">
        <f t="shared" ca="1" si="73"/>
        <v>0</v>
      </c>
      <c r="AF349" s="7" t="str">
        <f t="shared" ca="1" si="74"/>
        <v>无</v>
      </c>
      <c r="AG349" s="7" t="str">
        <f t="shared" ca="1" si="75"/>
        <v>{0}</v>
      </c>
      <c r="AH349" s="7">
        <f t="shared" ca="1" si="65"/>
        <v>0</v>
      </c>
      <c r="AI349" s="7" t="str">
        <f t="shared" ca="1" si="76"/>
        <v>{0}</v>
      </c>
      <c r="AJ349" s="7">
        <f t="shared" ca="1" si="77"/>
        <v>0</v>
      </c>
      <c r="AK349" s="13" t="str">
        <f t="shared" ca="1" si="66"/>
        <v>-0|0|0%</v>
      </c>
    </row>
    <row r="350" spans="1:37" x14ac:dyDescent="0.15">
      <c r="A350" s="24"/>
      <c r="B350" s="24"/>
      <c r="C350" s="24"/>
      <c r="D350" s="24"/>
      <c r="E350" s="18"/>
      <c r="F350" s="18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6"/>
      <c r="R350" s="16">
        <f t="shared" si="67"/>
        <v>0</v>
      </c>
      <c r="S350" s="18"/>
      <c r="T350" s="18"/>
      <c r="U350" s="18"/>
      <c r="V350" s="18"/>
      <c r="W350" s="18"/>
      <c r="X350" s="7">
        <f t="shared" si="68"/>
        <v>0</v>
      </c>
      <c r="Y350" s="7">
        <f>SUM(X$3:X350)</f>
        <v>346</v>
      </c>
      <c r="Z350" s="19">
        <f t="shared" si="69"/>
        <v>620</v>
      </c>
      <c r="AA350" s="19">
        <f>COUNTIF(Z$3:Z350,Z350)</f>
        <v>2</v>
      </c>
      <c r="AB350" s="7">
        <f t="shared" ca="1" si="70"/>
        <v>0</v>
      </c>
      <c r="AC350" s="7">
        <f t="shared" ca="1" si="71"/>
        <v>0</v>
      </c>
      <c r="AD350" s="19" t="e">
        <f t="shared" ca="1" si="72"/>
        <v>#VALUE!</v>
      </c>
      <c r="AE350" s="19">
        <f t="shared" ca="1" si="73"/>
        <v>0</v>
      </c>
      <c r="AF350" s="7" t="str">
        <f t="shared" ca="1" si="74"/>
        <v>无</v>
      </c>
      <c r="AG350" s="7" t="str">
        <f t="shared" ca="1" si="75"/>
        <v>{0}</v>
      </c>
      <c r="AH350" s="7">
        <f t="shared" ca="1" si="65"/>
        <v>0</v>
      </c>
      <c r="AI350" s="7" t="str">
        <f t="shared" ca="1" si="76"/>
        <v>{0}</v>
      </c>
      <c r="AJ350" s="7">
        <f t="shared" ca="1" si="77"/>
        <v>0</v>
      </c>
      <c r="AK350" s="13" t="str">
        <f t="shared" ca="1" si="66"/>
        <v>-0|0|0%</v>
      </c>
    </row>
    <row r="351" spans="1:37" x14ac:dyDescent="0.15">
      <c r="A351" s="24"/>
      <c r="B351" s="24"/>
      <c r="C351" s="24"/>
      <c r="D351" s="24"/>
      <c r="E351" s="18"/>
      <c r="F351" s="18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6"/>
      <c r="R351" s="16">
        <f t="shared" si="67"/>
        <v>0</v>
      </c>
      <c r="S351" s="18"/>
      <c r="T351" s="18"/>
      <c r="U351" s="18"/>
      <c r="V351" s="18"/>
      <c r="W351" s="18"/>
      <c r="X351" s="7">
        <f t="shared" si="68"/>
        <v>0</v>
      </c>
      <c r="Y351" s="7">
        <f>SUM(X$3:X351)</f>
        <v>346</v>
      </c>
      <c r="Z351" s="19">
        <f t="shared" si="69"/>
        <v>620</v>
      </c>
      <c r="AA351" s="19">
        <f>COUNTIF(Z$3:Z351,Z351)</f>
        <v>3</v>
      </c>
      <c r="AB351" s="7">
        <f t="shared" ca="1" si="70"/>
        <v>0</v>
      </c>
      <c r="AC351" s="7">
        <f t="shared" ca="1" si="71"/>
        <v>0</v>
      </c>
      <c r="AD351" s="19" t="e">
        <f t="shared" ca="1" si="72"/>
        <v>#VALUE!</v>
      </c>
      <c r="AE351" s="19">
        <f t="shared" ca="1" si="73"/>
        <v>0</v>
      </c>
      <c r="AF351" s="7" t="str">
        <f t="shared" ca="1" si="74"/>
        <v>无</v>
      </c>
      <c r="AG351" s="7" t="str">
        <f t="shared" ca="1" si="75"/>
        <v>{0}</v>
      </c>
      <c r="AH351" s="7">
        <f t="shared" ca="1" si="65"/>
        <v>0</v>
      </c>
      <c r="AI351" s="7" t="str">
        <f t="shared" ca="1" si="76"/>
        <v>{0}</v>
      </c>
      <c r="AJ351" s="7">
        <f t="shared" ca="1" si="77"/>
        <v>0</v>
      </c>
      <c r="AK351" s="13" t="str">
        <f t="shared" ca="1" si="66"/>
        <v>-0|0|0%</v>
      </c>
    </row>
    <row r="352" spans="1:37" x14ac:dyDescent="0.15">
      <c r="A352" s="24"/>
      <c r="B352" s="24"/>
      <c r="C352" s="24"/>
      <c r="D352" s="24"/>
      <c r="E352" s="18"/>
      <c r="F352" s="18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6"/>
      <c r="R352" s="16">
        <f t="shared" si="67"/>
        <v>0</v>
      </c>
      <c r="S352" s="18"/>
      <c r="T352" s="18"/>
      <c r="U352" s="18"/>
      <c r="V352" s="18"/>
      <c r="W352" s="18"/>
      <c r="X352" s="7">
        <f t="shared" si="68"/>
        <v>0</v>
      </c>
      <c r="Y352" s="7">
        <f>SUM(X$3:X352)</f>
        <v>346</v>
      </c>
      <c r="Z352" s="19">
        <f t="shared" si="69"/>
        <v>620</v>
      </c>
      <c r="AA352" s="19">
        <f>COUNTIF(Z$3:Z352,Z352)</f>
        <v>4</v>
      </c>
      <c r="AB352" s="7">
        <f t="shared" ca="1" si="70"/>
        <v>0</v>
      </c>
      <c r="AC352" s="7">
        <f t="shared" ca="1" si="71"/>
        <v>0</v>
      </c>
      <c r="AD352" s="19" t="e">
        <f t="shared" ca="1" si="72"/>
        <v>#VALUE!</v>
      </c>
      <c r="AE352" s="19">
        <f t="shared" ca="1" si="73"/>
        <v>0</v>
      </c>
      <c r="AF352" s="7" t="str">
        <f t="shared" ca="1" si="74"/>
        <v>无</v>
      </c>
      <c r="AG352" s="7" t="str">
        <f t="shared" ca="1" si="75"/>
        <v>{0}</v>
      </c>
      <c r="AH352" s="7">
        <f t="shared" ca="1" si="65"/>
        <v>0</v>
      </c>
      <c r="AI352" s="7" t="str">
        <f t="shared" ca="1" si="76"/>
        <v>{0}</v>
      </c>
      <c r="AJ352" s="7">
        <f t="shared" ca="1" si="77"/>
        <v>0</v>
      </c>
      <c r="AK352" s="13" t="str">
        <f t="shared" ca="1" si="66"/>
        <v>-0|0|0%</v>
      </c>
    </row>
    <row r="353" spans="1:37" x14ac:dyDescent="0.15">
      <c r="A353" s="24"/>
      <c r="B353" s="24"/>
      <c r="C353" s="24"/>
      <c r="D353" s="24"/>
      <c r="E353" s="18"/>
      <c r="F353" s="18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6"/>
      <c r="R353" s="16">
        <f t="shared" si="67"/>
        <v>0</v>
      </c>
      <c r="S353" s="18"/>
      <c r="T353" s="18"/>
      <c r="U353" s="18"/>
      <c r="V353" s="18"/>
      <c r="W353" s="18"/>
      <c r="X353" s="7">
        <f t="shared" si="68"/>
        <v>0</v>
      </c>
      <c r="Y353" s="7">
        <f>SUM(X$3:X353)</f>
        <v>346</v>
      </c>
      <c r="Z353" s="19">
        <f t="shared" si="69"/>
        <v>620</v>
      </c>
      <c r="AA353" s="19">
        <f>COUNTIF(Z$3:Z353,Z353)</f>
        <v>5</v>
      </c>
      <c r="AB353" s="7">
        <f t="shared" ca="1" si="70"/>
        <v>0</v>
      </c>
      <c r="AC353" s="7">
        <f t="shared" ca="1" si="71"/>
        <v>0</v>
      </c>
      <c r="AD353" s="19" t="e">
        <f t="shared" ca="1" si="72"/>
        <v>#VALUE!</v>
      </c>
      <c r="AE353" s="19">
        <f t="shared" ca="1" si="73"/>
        <v>0</v>
      </c>
      <c r="AF353" s="7" t="str">
        <f t="shared" ca="1" si="74"/>
        <v>无</v>
      </c>
      <c r="AG353" s="7" t="str">
        <f t="shared" ca="1" si="75"/>
        <v>{0}</v>
      </c>
      <c r="AH353" s="7">
        <f t="shared" ca="1" si="65"/>
        <v>0</v>
      </c>
      <c r="AI353" s="7" t="str">
        <f t="shared" ca="1" si="76"/>
        <v>{0}</v>
      </c>
      <c r="AJ353" s="7">
        <f t="shared" ca="1" si="77"/>
        <v>0</v>
      </c>
      <c r="AK353" s="13" t="str">
        <f t="shared" ca="1" si="66"/>
        <v>-0|0|0%</v>
      </c>
    </row>
    <row r="354" spans="1:37" x14ac:dyDescent="0.15">
      <c r="A354" s="24"/>
      <c r="B354" s="24"/>
      <c r="C354" s="24"/>
      <c r="D354" s="24"/>
      <c r="E354" s="18"/>
      <c r="F354" s="18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6"/>
      <c r="R354" s="16">
        <f t="shared" si="67"/>
        <v>0</v>
      </c>
      <c r="S354" s="18"/>
      <c r="T354" s="18"/>
      <c r="U354" s="18"/>
      <c r="V354" s="18"/>
      <c r="W354" s="18"/>
      <c r="X354" s="7">
        <f t="shared" si="68"/>
        <v>0</v>
      </c>
      <c r="Y354" s="7">
        <f>SUM(X$3:X354)</f>
        <v>346</v>
      </c>
      <c r="Z354" s="19">
        <f t="shared" si="69"/>
        <v>620</v>
      </c>
      <c r="AA354" s="19">
        <f>COUNTIF(Z$3:Z354,Z354)</f>
        <v>6</v>
      </c>
      <c r="AB354" s="7">
        <f t="shared" ca="1" si="70"/>
        <v>0</v>
      </c>
      <c r="AC354" s="7">
        <f t="shared" ca="1" si="71"/>
        <v>0</v>
      </c>
      <c r="AD354" s="19" t="e">
        <f t="shared" ca="1" si="72"/>
        <v>#VALUE!</v>
      </c>
      <c r="AE354" s="19">
        <f t="shared" ca="1" si="73"/>
        <v>0</v>
      </c>
      <c r="AF354" s="7" t="str">
        <f t="shared" ca="1" si="74"/>
        <v>无</v>
      </c>
      <c r="AG354" s="7" t="str">
        <f t="shared" ca="1" si="75"/>
        <v>{0}</v>
      </c>
      <c r="AH354" s="7">
        <f t="shared" ca="1" si="65"/>
        <v>0</v>
      </c>
      <c r="AI354" s="7" t="str">
        <f t="shared" ca="1" si="76"/>
        <v>{0}</v>
      </c>
      <c r="AJ354" s="7">
        <f t="shared" ca="1" si="77"/>
        <v>0</v>
      </c>
      <c r="AK354" s="13" t="str">
        <f t="shared" ca="1" si="66"/>
        <v>-0|0|0%</v>
      </c>
    </row>
    <row r="355" spans="1:37" x14ac:dyDescent="0.15">
      <c r="A355" s="24"/>
      <c r="B355" s="24"/>
      <c r="C355" s="24"/>
      <c r="D355" s="24"/>
      <c r="E355" s="18"/>
      <c r="F355" s="18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6"/>
      <c r="R355" s="16">
        <f t="shared" si="67"/>
        <v>0</v>
      </c>
      <c r="S355" s="18"/>
      <c r="T355" s="18"/>
      <c r="U355" s="18"/>
      <c r="V355" s="18"/>
      <c r="W355" s="18"/>
      <c r="X355" s="7">
        <f t="shared" si="68"/>
        <v>0</v>
      </c>
      <c r="Y355" s="7">
        <f>SUM(X$3:X355)</f>
        <v>346</v>
      </c>
      <c r="Z355" s="19">
        <f t="shared" si="69"/>
        <v>620</v>
      </c>
      <c r="AA355" s="19">
        <f>COUNTIF(Z$3:Z355,Z355)</f>
        <v>7</v>
      </c>
      <c r="AB355" s="7">
        <f t="shared" ca="1" si="70"/>
        <v>0</v>
      </c>
      <c r="AC355" s="7">
        <f t="shared" ca="1" si="71"/>
        <v>0</v>
      </c>
      <c r="AD355" s="19" t="e">
        <f t="shared" ca="1" si="72"/>
        <v>#VALUE!</v>
      </c>
      <c r="AE355" s="19">
        <f t="shared" ca="1" si="73"/>
        <v>0</v>
      </c>
      <c r="AF355" s="7" t="str">
        <f t="shared" ca="1" si="74"/>
        <v>无</v>
      </c>
      <c r="AG355" s="7" t="str">
        <f t="shared" ca="1" si="75"/>
        <v>{0}</v>
      </c>
      <c r="AH355" s="7">
        <f t="shared" ca="1" si="65"/>
        <v>0</v>
      </c>
      <c r="AI355" s="7" t="str">
        <f t="shared" ca="1" si="76"/>
        <v>{0}</v>
      </c>
      <c r="AJ355" s="7">
        <f t="shared" ca="1" si="77"/>
        <v>0</v>
      </c>
      <c r="AK355" s="13" t="str">
        <f t="shared" ca="1" si="66"/>
        <v>-0|0|0%</v>
      </c>
    </row>
    <row r="356" spans="1:37" x14ac:dyDescent="0.15">
      <c r="A356" s="24"/>
      <c r="B356" s="24"/>
      <c r="C356" s="24"/>
      <c r="D356" s="24"/>
      <c r="E356" s="18"/>
      <c r="F356" s="18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6"/>
      <c r="R356" s="16">
        <f t="shared" si="67"/>
        <v>0</v>
      </c>
      <c r="S356" s="18"/>
      <c r="T356" s="18"/>
      <c r="U356" s="18"/>
      <c r="V356" s="18"/>
      <c r="W356" s="18"/>
      <c r="X356" s="7">
        <f t="shared" si="68"/>
        <v>0</v>
      </c>
      <c r="Y356" s="7">
        <f>SUM(X$3:X356)</f>
        <v>346</v>
      </c>
      <c r="Z356" s="19">
        <f t="shared" si="69"/>
        <v>620</v>
      </c>
      <c r="AA356" s="19">
        <f>COUNTIF(Z$3:Z356,Z356)</f>
        <v>8</v>
      </c>
      <c r="AB356" s="7">
        <f t="shared" ca="1" si="70"/>
        <v>0</v>
      </c>
      <c r="AC356" s="7">
        <f t="shared" ca="1" si="71"/>
        <v>0</v>
      </c>
      <c r="AD356" s="19" t="e">
        <f t="shared" ca="1" si="72"/>
        <v>#VALUE!</v>
      </c>
      <c r="AE356" s="19">
        <f t="shared" ca="1" si="73"/>
        <v>0</v>
      </c>
      <c r="AF356" s="7" t="str">
        <f t="shared" ca="1" si="74"/>
        <v>无</v>
      </c>
      <c r="AG356" s="7" t="str">
        <f t="shared" ca="1" si="75"/>
        <v>{0}</v>
      </c>
      <c r="AH356" s="7">
        <f t="shared" ca="1" si="65"/>
        <v>0</v>
      </c>
      <c r="AI356" s="7" t="str">
        <f t="shared" ca="1" si="76"/>
        <v>{0}</v>
      </c>
      <c r="AJ356" s="7">
        <f t="shared" ca="1" si="77"/>
        <v>0</v>
      </c>
      <c r="AK356" s="13" t="str">
        <f t="shared" ca="1" si="66"/>
        <v>-0|0|0%</v>
      </c>
    </row>
    <row r="357" spans="1:37" x14ac:dyDescent="0.15">
      <c r="A357" s="24"/>
      <c r="B357" s="24"/>
      <c r="C357" s="24"/>
      <c r="D357" s="24"/>
      <c r="E357" s="18"/>
      <c r="F357" s="18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6"/>
      <c r="R357" s="16">
        <f t="shared" si="67"/>
        <v>0</v>
      </c>
      <c r="S357" s="18"/>
      <c r="T357" s="18"/>
      <c r="U357" s="18"/>
      <c r="V357" s="18"/>
      <c r="W357" s="18"/>
      <c r="X357" s="7">
        <f t="shared" si="68"/>
        <v>0</v>
      </c>
      <c r="Y357" s="7">
        <f>SUM(X$3:X357)</f>
        <v>346</v>
      </c>
      <c r="Z357" s="19">
        <f t="shared" si="69"/>
        <v>620</v>
      </c>
      <c r="AA357" s="19">
        <f>COUNTIF(Z$3:Z357,Z357)</f>
        <v>9</v>
      </c>
      <c r="AB357" s="7">
        <f t="shared" ca="1" si="70"/>
        <v>0</v>
      </c>
      <c r="AC357" s="7">
        <f t="shared" ca="1" si="71"/>
        <v>0</v>
      </c>
      <c r="AD357" s="19" t="e">
        <f t="shared" ca="1" si="72"/>
        <v>#VALUE!</v>
      </c>
      <c r="AE357" s="19">
        <f t="shared" ca="1" si="73"/>
        <v>0</v>
      </c>
      <c r="AF357" s="7" t="str">
        <f t="shared" ca="1" si="74"/>
        <v>无</v>
      </c>
      <c r="AG357" s="7" t="str">
        <f t="shared" ca="1" si="75"/>
        <v>{0}</v>
      </c>
      <c r="AH357" s="7">
        <f t="shared" ca="1" si="65"/>
        <v>0</v>
      </c>
      <c r="AI357" s="7" t="str">
        <f t="shared" ca="1" si="76"/>
        <v>{0}</v>
      </c>
      <c r="AJ357" s="7">
        <f t="shared" ca="1" si="77"/>
        <v>0</v>
      </c>
      <c r="AK357" s="13" t="str">
        <f t="shared" ca="1" si="66"/>
        <v>-0|0|0%</v>
      </c>
    </row>
    <row r="358" spans="1:37" x14ac:dyDescent="0.15">
      <c r="A358" s="24"/>
      <c r="B358" s="24"/>
      <c r="C358" s="24"/>
      <c r="D358" s="24"/>
      <c r="E358" s="18"/>
      <c r="F358" s="18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6"/>
      <c r="R358" s="16">
        <f t="shared" si="67"/>
        <v>0</v>
      </c>
      <c r="S358" s="18"/>
      <c r="T358" s="18"/>
      <c r="U358" s="18"/>
      <c r="V358" s="18"/>
      <c r="W358" s="18"/>
      <c r="X358" s="7">
        <f t="shared" si="68"/>
        <v>0</v>
      </c>
      <c r="Y358" s="7">
        <f>SUM(X$3:X358)</f>
        <v>346</v>
      </c>
      <c r="Z358" s="19">
        <f t="shared" si="69"/>
        <v>620</v>
      </c>
      <c r="AA358" s="19">
        <f>COUNTIF(Z$3:Z358,Z358)</f>
        <v>10</v>
      </c>
      <c r="AB358" s="7">
        <f t="shared" ca="1" si="70"/>
        <v>0</v>
      </c>
      <c r="AC358" s="7">
        <f t="shared" ca="1" si="71"/>
        <v>0</v>
      </c>
      <c r="AD358" s="19" t="e">
        <f t="shared" ca="1" si="72"/>
        <v>#VALUE!</v>
      </c>
      <c r="AE358" s="19">
        <f t="shared" ca="1" si="73"/>
        <v>0</v>
      </c>
      <c r="AF358" s="7" t="str">
        <f t="shared" ca="1" si="74"/>
        <v>无</v>
      </c>
      <c r="AG358" s="7" t="str">
        <f t="shared" ca="1" si="75"/>
        <v>{0}</v>
      </c>
      <c r="AH358" s="7">
        <f t="shared" ca="1" si="65"/>
        <v>0</v>
      </c>
      <c r="AI358" s="7" t="str">
        <f t="shared" ca="1" si="76"/>
        <v>{0}</v>
      </c>
      <c r="AJ358" s="7">
        <f t="shared" ca="1" si="77"/>
        <v>0</v>
      </c>
      <c r="AK358" s="13" t="str">
        <f t="shared" ca="1" si="66"/>
        <v>-0|0|0%</v>
      </c>
    </row>
    <row r="359" spans="1:37" x14ac:dyDescent="0.15">
      <c r="A359" s="24"/>
      <c r="B359" s="24"/>
      <c r="C359" s="24"/>
      <c r="D359" s="24"/>
      <c r="E359" s="18"/>
      <c r="F359" s="18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6"/>
      <c r="R359" s="16">
        <f t="shared" si="67"/>
        <v>0</v>
      </c>
      <c r="S359" s="18"/>
      <c r="T359" s="18"/>
      <c r="U359" s="18"/>
      <c r="V359" s="18"/>
      <c r="W359" s="18"/>
      <c r="X359" s="7">
        <f t="shared" si="68"/>
        <v>0</v>
      </c>
      <c r="Y359" s="7">
        <f>SUM(X$3:X359)</f>
        <v>346</v>
      </c>
      <c r="Z359" s="19">
        <f t="shared" si="69"/>
        <v>620</v>
      </c>
      <c r="AA359" s="19">
        <f>COUNTIF(Z$3:Z359,Z359)</f>
        <v>11</v>
      </c>
      <c r="AB359" s="7">
        <f t="shared" ca="1" si="70"/>
        <v>0</v>
      </c>
      <c r="AC359" s="7">
        <f t="shared" ca="1" si="71"/>
        <v>0</v>
      </c>
      <c r="AD359" s="19" t="e">
        <f t="shared" ca="1" si="72"/>
        <v>#VALUE!</v>
      </c>
      <c r="AE359" s="19">
        <f t="shared" ca="1" si="73"/>
        <v>0</v>
      </c>
      <c r="AF359" s="7" t="str">
        <f t="shared" ca="1" si="74"/>
        <v>无</v>
      </c>
      <c r="AG359" s="7" t="str">
        <f t="shared" ca="1" si="75"/>
        <v>{0}</v>
      </c>
      <c r="AH359" s="7">
        <f t="shared" ca="1" si="65"/>
        <v>0</v>
      </c>
      <c r="AI359" s="7" t="str">
        <f t="shared" ca="1" si="76"/>
        <v>{0}</v>
      </c>
      <c r="AJ359" s="7">
        <f t="shared" ca="1" si="77"/>
        <v>0</v>
      </c>
      <c r="AK359" s="13" t="str">
        <f t="shared" ca="1" si="66"/>
        <v>-0|0|0%</v>
      </c>
    </row>
    <row r="360" spans="1:37" x14ac:dyDescent="0.15">
      <c r="A360" s="24"/>
      <c r="B360" s="24"/>
      <c r="C360" s="24"/>
      <c r="D360" s="24"/>
      <c r="E360" s="18"/>
      <c r="F360" s="18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6"/>
      <c r="R360" s="16">
        <f t="shared" si="67"/>
        <v>0</v>
      </c>
      <c r="S360" s="18"/>
      <c r="T360" s="18"/>
      <c r="U360" s="18"/>
      <c r="V360" s="18"/>
      <c r="W360" s="18"/>
      <c r="X360" s="7">
        <f t="shared" si="68"/>
        <v>0</v>
      </c>
      <c r="Y360" s="7">
        <f>SUM(X$3:X360)</f>
        <v>346</v>
      </c>
      <c r="Z360" s="19">
        <f t="shared" si="69"/>
        <v>620</v>
      </c>
      <c r="AA360" s="19">
        <f>COUNTIF(Z$3:Z360,Z360)</f>
        <v>12</v>
      </c>
      <c r="AB360" s="7">
        <f t="shared" ca="1" si="70"/>
        <v>0</v>
      </c>
      <c r="AC360" s="7">
        <f t="shared" ca="1" si="71"/>
        <v>0</v>
      </c>
      <c r="AD360" s="19" t="e">
        <f t="shared" ca="1" si="72"/>
        <v>#VALUE!</v>
      </c>
      <c r="AE360" s="19">
        <f t="shared" ca="1" si="73"/>
        <v>0</v>
      </c>
      <c r="AF360" s="7" t="str">
        <f t="shared" ca="1" si="74"/>
        <v>无</v>
      </c>
      <c r="AG360" s="7" t="str">
        <f t="shared" ca="1" si="75"/>
        <v>{0}</v>
      </c>
      <c r="AH360" s="7">
        <f t="shared" ca="1" si="65"/>
        <v>0</v>
      </c>
      <c r="AI360" s="7" t="str">
        <f t="shared" ca="1" si="76"/>
        <v>{0}</v>
      </c>
      <c r="AJ360" s="7">
        <f t="shared" ca="1" si="77"/>
        <v>0</v>
      </c>
      <c r="AK360" s="13" t="str">
        <f t="shared" ca="1" si="66"/>
        <v>-0|0|0%</v>
      </c>
    </row>
    <row r="361" spans="1:37" x14ac:dyDescent="0.15">
      <c r="A361" s="24"/>
      <c r="B361" s="24"/>
      <c r="C361" s="24"/>
      <c r="D361" s="24"/>
      <c r="E361" s="18"/>
      <c r="F361" s="18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6"/>
      <c r="R361" s="16">
        <f t="shared" si="67"/>
        <v>0</v>
      </c>
      <c r="S361" s="18"/>
      <c r="T361" s="18"/>
      <c r="U361" s="18"/>
      <c r="V361" s="18"/>
      <c r="W361" s="18"/>
      <c r="X361" s="7">
        <f t="shared" si="68"/>
        <v>0</v>
      </c>
      <c r="Y361" s="7">
        <f>SUM(X$3:X361)</f>
        <v>346</v>
      </c>
      <c r="Z361" s="19">
        <f t="shared" si="69"/>
        <v>620</v>
      </c>
      <c r="AA361" s="19">
        <f>COUNTIF(Z$3:Z361,Z361)</f>
        <v>13</v>
      </c>
      <c r="AB361" s="7">
        <f t="shared" ca="1" si="70"/>
        <v>0</v>
      </c>
      <c r="AC361" s="7">
        <f t="shared" ca="1" si="71"/>
        <v>0</v>
      </c>
      <c r="AD361" s="19" t="e">
        <f t="shared" ca="1" si="72"/>
        <v>#VALUE!</v>
      </c>
      <c r="AE361" s="19">
        <f t="shared" ca="1" si="73"/>
        <v>0</v>
      </c>
      <c r="AF361" s="7" t="str">
        <f t="shared" ca="1" si="74"/>
        <v>无</v>
      </c>
      <c r="AG361" s="7" t="str">
        <f t="shared" ca="1" si="75"/>
        <v>{0}</v>
      </c>
      <c r="AH361" s="7">
        <f t="shared" ca="1" si="65"/>
        <v>0</v>
      </c>
      <c r="AI361" s="7" t="str">
        <f t="shared" ca="1" si="76"/>
        <v>{0}</v>
      </c>
      <c r="AJ361" s="7">
        <f t="shared" ca="1" si="77"/>
        <v>0</v>
      </c>
      <c r="AK361" s="13" t="str">
        <f t="shared" ca="1" si="66"/>
        <v>-0|0|0%</v>
      </c>
    </row>
    <row r="362" spans="1:37" x14ac:dyDescent="0.15">
      <c r="A362" s="24"/>
      <c r="B362" s="24"/>
      <c r="C362" s="24"/>
      <c r="D362" s="24"/>
      <c r="E362" s="18"/>
      <c r="F362" s="18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6"/>
      <c r="R362" s="16">
        <f t="shared" si="67"/>
        <v>0</v>
      </c>
      <c r="S362" s="18"/>
      <c r="T362" s="18"/>
      <c r="U362" s="18"/>
      <c r="V362" s="18"/>
      <c r="W362" s="18"/>
      <c r="X362" s="7">
        <f t="shared" si="68"/>
        <v>0</v>
      </c>
      <c r="Y362" s="7">
        <f>SUM(X$3:X362)</f>
        <v>346</v>
      </c>
      <c r="Z362" s="19">
        <f t="shared" si="69"/>
        <v>620</v>
      </c>
      <c r="AA362" s="19">
        <f>COUNTIF(Z$3:Z362,Z362)</f>
        <v>14</v>
      </c>
      <c r="AB362" s="7">
        <f t="shared" ca="1" si="70"/>
        <v>0</v>
      </c>
      <c r="AC362" s="7">
        <f t="shared" ca="1" si="71"/>
        <v>0</v>
      </c>
      <c r="AD362" s="19" t="e">
        <f t="shared" ca="1" si="72"/>
        <v>#VALUE!</v>
      </c>
      <c r="AE362" s="19">
        <f t="shared" ca="1" si="73"/>
        <v>0</v>
      </c>
      <c r="AF362" s="7" t="str">
        <f t="shared" ca="1" si="74"/>
        <v>无</v>
      </c>
      <c r="AG362" s="7" t="str">
        <f t="shared" ca="1" si="75"/>
        <v>{0}</v>
      </c>
      <c r="AH362" s="7">
        <f t="shared" ca="1" si="65"/>
        <v>0</v>
      </c>
      <c r="AI362" s="7" t="str">
        <f t="shared" ca="1" si="76"/>
        <v>{0}</v>
      </c>
      <c r="AJ362" s="7">
        <f t="shared" ca="1" si="77"/>
        <v>0</v>
      </c>
      <c r="AK362" s="13" t="str">
        <f t="shared" ca="1" si="66"/>
        <v>-0|0|0%</v>
      </c>
    </row>
    <row r="363" spans="1:37" x14ac:dyDescent="0.15">
      <c r="A363" s="24"/>
      <c r="B363" s="24"/>
      <c r="C363" s="24"/>
      <c r="D363" s="24"/>
      <c r="E363" s="18"/>
      <c r="F363" s="18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6"/>
      <c r="R363" s="16">
        <f t="shared" si="67"/>
        <v>0</v>
      </c>
      <c r="S363" s="18"/>
      <c r="T363" s="18"/>
      <c r="U363" s="18"/>
      <c r="V363" s="18"/>
      <c r="W363" s="18"/>
      <c r="X363" s="7">
        <f t="shared" si="68"/>
        <v>0</v>
      </c>
      <c r="Y363" s="7">
        <f>SUM(X$3:X363)</f>
        <v>346</v>
      </c>
      <c r="Z363" s="19">
        <f t="shared" si="69"/>
        <v>620</v>
      </c>
      <c r="AA363" s="19">
        <f>COUNTIF(Z$3:Z363,Z363)</f>
        <v>15</v>
      </c>
      <c r="AB363" s="7">
        <f t="shared" ca="1" si="70"/>
        <v>0</v>
      </c>
      <c r="AC363" s="7">
        <f t="shared" ca="1" si="71"/>
        <v>0</v>
      </c>
      <c r="AD363" s="19" t="e">
        <f t="shared" ca="1" si="72"/>
        <v>#VALUE!</v>
      </c>
      <c r="AE363" s="19">
        <f t="shared" ca="1" si="73"/>
        <v>0</v>
      </c>
      <c r="AF363" s="7" t="str">
        <f t="shared" ca="1" si="74"/>
        <v>无</v>
      </c>
      <c r="AG363" s="7" t="str">
        <f t="shared" ca="1" si="75"/>
        <v>{0}</v>
      </c>
      <c r="AH363" s="7">
        <f t="shared" ca="1" si="65"/>
        <v>0</v>
      </c>
      <c r="AI363" s="7" t="str">
        <f t="shared" ca="1" si="76"/>
        <v>{0}</v>
      </c>
      <c r="AJ363" s="7">
        <f t="shared" ca="1" si="77"/>
        <v>0</v>
      </c>
      <c r="AK363" s="13" t="str">
        <f t="shared" ca="1" si="66"/>
        <v>-0|0|0%</v>
      </c>
    </row>
    <row r="364" spans="1:37" x14ac:dyDescent="0.15">
      <c r="A364" s="24"/>
      <c r="B364" s="24"/>
      <c r="C364" s="24"/>
      <c r="D364" s="24"/>
      <c r="E364" s="18"/>
      <c r="F364" s="18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6"/>
      <c r="R364" s="16">
        <f t="shared" si="67"/>
        <v>0</v>
      </c>
      <c r="S364" s="18"/>
      <c r="T364" s="18"/>
      <c r="U364" s="18"/>
      <c r="V364" s="18"/>
      <c r="W364" s="18"/>
      <c r="X364" s="7">
        <f t="shared" si="68"/>
        <v>0</v>
      </c>
      <c r="Y364" s="7">
        <f>SUM(X$3:X364)</f>
        <v>346</v>
      </c>
      <c r="Z364" s="19">
        <f t="shared" si="69"/>
        <v>620</v>
      </c>
      <c r="AA364" s="19">
        <f>COUNTIF(Z$3:Z364,Z364)</f>
        <v>16</v>
      </c>
      <c r="AB364" s="7">
        <f t="shared" ca="1" si="70"/>
        <v>0</v>
      </c>
      <c r="AC364" s="7">
        <f t="shared" ca="1" si="71"/>
        <v>0</v>
      </c>
      <c r="AD364" s="19" t="e">
        <f t="shared" ca="1" si="72"/>
        <v>#VALUE!</v>
      </c>
      <c r="AE364" s="19">
        <f t="shared" ca="1" si="73"/>
        <v>0</v>
      </c>
      <c r="AF364" s="7" t="str">
        <f t="shared" ca="1" si="74"/>
        <v>无</v>
      </c>
      <c r="AG364" s="7" t="str">
        <f t="shared" ca="1" si="75"/>
        <v>{0}</v>
      </c>
      <c r="AH364" s="7">
        <f t="shared" ca="1" si="65"/>
        <v>0</v>
      </c>
      <c r="AI364" s="7" t="str">
        <f t="shared" ca="1" si="76"/>
        <v>{0}</v>
      </c>
      <c r="AJ364" s="7">
        <f t="shared" ca="1" si="77"/>
        <v>0</v>
      </c>
      <c r="AK364" s="13" t="str">
        <f t="shared" ca="1" si="66"/>
        <v>-0|0|0%</v>
      </c>
    </row>
    <row r="365" spans="1:37" x14ac:dyDescent="0.15">
      <c r="A365" s="24"/>
      <c r="B365" s="24"/>
      <c r="C365" s="24"/>
      <c r="D365" s="24"/>
      <c r="E365" s="18"/>
      <c r="F365" s="18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6"/>
      <c r="R365" s="16">
        <f t="shared" si="67"/>
        <v>0</v>
      </c>
      <c r="S365" s="18"/>
      <c r="T365" s="18"/>
      <c r="U365" s="18"/>
      <c r="V365" s="18"/>
      <c r="W365" s="18"/>
      <c r="X365" s="7">
        <f t="shared" si="68"/>
        <v>0</v>
      </c>
      <c r="Y365" s="7">
        <f>SUM(X$3:X365)</f>
        <v>346</v>
      </c>
      <c r="Z365" s="19">
        <f t="shared" si="69"/>
        <v>620</v>
      </c>
      <c r="AA365" s="19">
        <f>COUNTIF(Z$3:Z365,Z365)</f>
        <v>17</v>
      </c>
      <c r="AB365" s="7">
        <f t="shared" ca="1" si="70"/>
        <v>0</v>
      </c>
      <c r="AC365" s="7">
        <f t="shared" ca="1" si="71"/>
        <v>0</v>
      </c>
      <c r="AD365" s="19" t="e">
        <f t="shared" ca="1" si="72"/>
        <v>#VALUE!</v>
      </c>
      <c r="AE365" s="19">
        <f t="shared" ca="1" si="73"/>
        <v>0</v>
      </c>
      <c r="AF365" s="7" t="str">
        <f t="shared" ca="1" si="74"/>
        <v>无</v>
      </c>
      <c r="AG365" s="7" t="str">
        <f t="shared" ca="1" si="75"/>
        <v>{0}</v>
      </c>
      <c r="AH365" s="7">
        <f t="shared" ca="1" si="65"/>
        <v>0</v>
      </c>
      <c r="AI365" s="7" t="str">
        <f t="shared" ca="1" si="76"/>
        <v>{0}</v>
      </c>
      <c r="AJ365" s="7">
        <f t="shared" ca="1" si="77"/>
        <v>0</v>
      </c>
      <c r="AK365" s="13" t="str">
        <f t="shared" ca="1" si="66"/>
        <v>-0|0|0%</v>
      </c>
    </row>
    <row r="366" spans="1:37" x14ac:dyDescent="0.15">
      <c r="A366" s="24"/>
      <c r="B366" s="24"/>
      <c r="C366" s="24"/>
      <c r="D366" s="24"/>
      <c r="E366" s="18"/>
      <c r="F366" s="18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6"/>
      <c r="R366" s="16">
        <f t="shared" si="67"/>
        <v>0</v>
      </c>
      <c r="S366" s="18"/>
      <c r="T366" s="18"/>
      <c r="U366" s="18"/>
      <c r="V366" s="18"/>
      <c r="W366" s="18"/>
      <c r="X366" s="7">
        <f t="shared" si="68"/>
        <v>0</v>
      </c>
      <c r="Y366" s="7">
        <f>SUM(X$3:X366)</f>
        <v>346</v>
      </c>
      <c r="Z366" s="19">
        <f t="shared" si="69"/>
        <v>620</v>
      </c>
      <c r="AA366" s="19">
        <f>COUNTIF(Z$3:Z366,Z366)</f>
        <v>18</v>
      </c>
      <c r="AB366" s="7">
        <f t="shared" ca="1" si="70"/>
        <v>0</v>
      </c>
      <c r="AC366" s="7">
        <f t="shared" ca="1" si="71"/>
        <v>0</v>
      </c>
      <c r="AD366" s="19" t="e">
        <f t="shared" ca="1" si="72"/>
        <v>#VALUE!</v>
      </c>
      <c r="AE366" s="19">
        <f t="shared" ca="1" si="73"/>
        <v>0</v>
      </c>
      <c r="AF366" s="7" t="str">
        <f t="shared" ca="1" si="74"/>
        <v>无</v>
      </c>
      <c r="AG366" s="7" t="str">
        <f t="shared" ca="1" si="75"/>
        <v>{0}</v>
      </c>
      <c r="AH366" s="7">
        <f t="shared" ca="1" si="65"/>
        <v>0</v>
      </c>
      <c r="AI366" s="7" t="str">
        <f t="shared" ca="1" si="76"/>
        <v>{0}</v>
      </c>
      <c r="AJ366" s="7">
        <f t="shared" ca="1" si="77"/>
        <v>0</v>
      </c>
      <c r="AK366" s="13" t="str">
        <f t="shared" ca="1" si="66"/>
        <v>-0|0|0%</v>
      </c>
    </row>
    <row r="367" spans="1:37" x14ac:dyDescent="0.15">
      <c r="A367" s="24"/>
      <c r="B367" s="24"/>
      <c r="C367" s="24"/>
      <c r="D367" s="24"/>
      <c r="E367" s="18"/>
      <c r="F367" s="18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6"/>
      <c r="R367" s="16">
        <f t="shared" si="67"/>
        <v>0</v>
      </c>
      <c r="S367" s="18"/>
      <c r="T367" s="18"/>
      <c r="U367" s="18"/>
      <c r="V367" s="18"/>
      <c r="W367" s="18"/>
      <c r="X367" s="7">
        <f t="shared" si="68"/>
        <v>0</v>
      </c>
      <c r="Y367" s="7">
        <f>SUM(X$3:X367)</f>
        <v>346</v>
      </c>
      <c r="Z367" s="19">
        <f t="shared" si="69"/>
        <v>620</v>
      </c>
      <c r="AA367" s="19">
        <f>COUNTIF(Z$3:Z367,Z367)</f>
        <v>19</v>
      </c>
      <c r="AB367" s="7">
        <f t="shared" ca="1" si="70"/>
        <v>0</v>
      </c>
      <c r="AC367" s="7">
        <f t="shared" ca="1" si="71"/>
        <v>0</v>
      </c>
      <c r="AD367" s="19" t="e">
        <f t="shared" ca="1" si="72"/>
        <v>#VALUE!</v>
      </c>
      <c r="AE367" s="19">
        <f t="shared" ca="1" si="73"/>
        <v>0</v>
      </c>
      <c r="AF367" s="7" t="str">
        <f t="shared" ca="1" si="74"/>
        <v>无</v>
      </c>
      <c r="AG367" s="7" t="str">
        <f t="shared" ca="1" si="75"/>
        <v>{0}</v>
      </c>
      <c r="AH367" s="7">
        <f t="shared" ca="1" si="65"/>
        <v>0</v>
      </c>
      <c r="AI367" s="7" t="str">
        <f t="shared" ca="1" si="76"/>
        <v>{0}</v>
      </c>
      <c r="AJ367" s="7">
        <f t="shared" ca="1" si="77"/>
        <v>0</v>
      </c>
      <c r="AK367" s="13" t="str">
        <f t="shared" ca="1" si="66"/>
        <v>-0|0|0%</v>
      </c>
    </row>
    <row r="368" spans="1:37" x14ac:dyDescent="0.15">
      <c r="A368" s="24"/>
      <c r="B368" s="24"/>
      <c r="C368" s="24"/>
      <c r="D368" s="24"/>
      <c r="E368" s="18"/>
      <c r="F368" s="18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6"/>
      <c r="R368" s="16">
        <f t="shared" si="67"/>
        <v>0</v>
      </c>
      <c r="S368" s="18"/>
      <c r="T368" s="18"/>
      <c r="U368" s="18"/>
      <c r="V368" s="18"/>
      <c r="W368" s="18"/>
      <c r="X368" s="7">
        <f t="shared" si="68"/>
        <v>0</v>
      </c>
      <c r="Y368" s="7">
        <f>SUM(X$3:X368)</f>
        <v>346</v>
      </c>
      <c r="Z368" s="19">
        <f t="shared" si="69"/>
        <v>620</v>
      </c>
      <c r="AA368" s="19">
        <f>COUNTIF(Z$3:Z368,Z368)</f>
        <v>20</v>
      </c>
      <c r="AB368" s="7">
        <f t="shared" ca="1" si="70"/>
        <v>0</v>
      </c>
      <c r="AC368" s="7">
        <f t="shared" ca="1" si="71"/>
        <v>0</v>
      </c>
      <c r="AD368" s="19" t="e">
        <f t="shared" ca="1" si="72"/>
        <v>#VALUE!</v>
      </c>
      <c r="AE368" s="19">
        <f t="shared" ca="1" si="73"/>
        <v>0</v>
      </c>
      <c r="AF368" s="7" t="str">
        <f t="shared" ca="1" si="74"/>
        <v>无</v>
      </c>
      <c r="AG368" s="7" t="str">
        <f t="shared" ca="1" si="75"/>
        <v>{0}</v>
      </c>
      <c r="AH368" s="7">
        <f t="shared" ca="1" si="65"/>
        <v>0</v>
      </c>
      <c r="AI368" s="7" t="str">
        <f t="shared" ca="1" si="76"/>
        <v>{0}</v>
      </c>
      <c r="AJ368" s="7">
        <f t="shared" ca="1" si="77"/>
        <v>0</v>
      </c>
      <c r="AK368" s="13" t="str">
        <f t="shared" ca="1" si="66"/>
        <v>-0|0|0%</v>
      </c>
    </row>
    <row r="369" spans="1:37" x14ac:dyDescent="0.15">
      <c r="A369" s="24"/>
      <c r="B369" s="24"/>
      <c r="C369" s="24"/>
      <c r="D369" s="24"/>
      <c r="E369" s="18"/>
      <c r="F369" s="18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6"/>
      <c r="R369" s="16">
        <f t="shared" si="67"/>
        <v>0</v>
      </c>
      <c r="S369" s="18"/>
      <c r="T369" s="18"/>
      <c r="U369" s="18"/>
      <c r="V369" s="18"/>
      <c r="W369" s="18"/>
      <c r="X369" s="7">
        <f t="shared" si="68"/>
        <v>0</v>
      </c>
      <c r="Y369" s="7">
        <f>SUM(X$3:X369)</f>
        <v>346</v>
      </c>
      <c r="Z369" s="19">
        <f t="shared" si="69"/>
        <v>620</v>
      </c>
      <c r="AA369" s="19">
        <f>COUNTIF(Z$3:Z369,Z369)</f>
        <v>21</v>
      </c>
      <c r="AB369" s="7">
        <f t="shared" ca="1" si="70"/>
        <v>0</v>
      </c>
      <c r="AC369" s="7">
        <f t="shared" ca="1" si="71"/>
        <v>0</v>
      </c>
      <c r="AD369" s="19" t="e">
        <f t="shared" ca="1" si="72"/>
        <v>#VALUE!</v>
      </c>
      <c r="AE369" s="19">
        <f t="shared" ca="1" si="73"/>
        <v>0</v>
      </c>
      <c r="AF369" s="7" t="str">
        <f t="shared" ca="1" si="74"/>
        <v>无</v>
      </c>
      <c r="AG369" s="7" t="str">
        <f t="shared" ca="1" si="75"/>
        <v>{0}</v>
      </c>
      <c r="AH369" s="7">
        <f t="shared" ca="1" si="65"/>
        <v>0</v>
      </c>
      <c r="AI369" s="7" t="str">
        <f t="shared" ca="1" si="76"/>
        <v>{0}</v>
      </c>
      <c r="AJ369" s="7">
        <f t="shared" ca="1" si="77"/>
        <v>0</v>
      </c>
      <c r="AK369" s="13" t="str">
        <f t="shared" ca="1" si="66"/>
        <v>-0|0|0%</v>
      </c>
    </row>
    <row r="370" spans="1:37" x14ac:dyDescent="0.15">
      <c r="A370" s="24"/>
      <c r="B370" s="24"/>
      <c r="C370" s="24"/>
      <c r="D370" s="24"/>
      <c r="E370" s="18"/>
      <c r="F370" s="18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6"/>
      <c r="R370" s="16">
        <f t="shared" si="67"/>
        <v>0</v>
      </c>
      <c r="S370" s="18"/>
      <c r="T370" s="18"/>
      <c r="U370" s="18"/>
      <c r="V370" s="18"/>
      <c r="W370" s="18"/>
      <c r="X370" s="7">
        <f t="shared" si="68"/>
        <v>0</v>
      </c>
      <c r="Y370" s="7">
        <f>SUM(X$3:X370)</f>
        <v>346</v>
      </c>
      <c r="Z370" s="19">
        <f t="shared" si="69"/>
        <v>620</v>
      </c>
      <c r="AA370" s="19">
        <f>COUNTIF(Z$3:Z370,Z370)</f>
        <v>22</v>
      </c>
      <c r="AB370" s="7">
        <f t="shared" ca="1" si="70"/>
        <v>0</v>
      </c>
      <c r="AC370" s="7">
        <f t="shared" ca="1" si="71"/>
        <v>0</v>
      </c>
      <c r="AD370" s="19" t="e">
        <f t="shared" ca="1" si="72"/>
        <v>#VALUE!</v>
      </c>
      <c r="AE370" s="19">
        <f t="shared" ca="1" si="73"/>
        <v>0</v>
      </c>
      <c r="AF370" s="7" t="str">
        <f t="shared" ca="1" si="74"/>
        <v>无</v>
      </c>
      <c r="AG370" s="7" t="str">
        <f t="shared" ca="1" si="75"/>
        <v>{0}</v>
      </c>
      <c r="AH370" s="7">
        <f t="shared" ca="1" si="65"/>
        <v>0</v>
      </c>
      <c r="AI370" s="7" t="str">
        <f t="shared" ca="1" si="76"/>
        <v>{0}</v>
      </c>
      <c r="AJ370" s="7">
        <f t="shared" ca="1" si="77"/>
        <v>0</v>
      </c>
      <c r="AK370" s="13" t="str">
        <f t="shared" ca="1" si="66"/>
        <v>-0|0|0%</v>
      </c>
    </row>
    <row r="371" spans="1:37" x14ac:dyDescent="0.15">
      <c r="A371" s="24"/>
      <c r="B371" s="24"/>
      <c r="C371" s="24"/>
      <c r="D371" s="24"/>
      <c r="E371" s="18"/>
      <c r="F371" s="18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6"/>
      <c r="R371" s="16">
        <f t="shared" si="67"/>
        <v>0</v>
      </c>
      <c r="S371" s="18"/>
      <c r="T371" s="18"/>
      <c r="U371" s="18"/>
      <c r="V371" s="18"/>
      <c r="W371" s="18"/>
      <c r="X371" s="7">
        <f t="shared" si="68"/>
        <v>0</v>
      </c>
      <c r="Y371" s="7">
        <f>SUM(X$3:X371)</f>
        <v>346</v>
      </c>
      <c r="Z371" s="19">
        <f t="shared" si="69"/>
        <v>620</v>
      </c>
      <c r="AA371" s="19">
        <f>COUNTIF(Z$3:Z371,Z371)</f>
        <v>23</v>
      </c>
      <c r="AB371" s="7">
        <f t="shared" ca="1" si="70"/>
        <v>0</v>
      </c>
      <c r="AC371" s="7">
        <f t="shared" ca="1" si="71"/>
        <v>0</v>
      </c>
      <c r="AD371" s="19" t="e">
        <f t="shared" ca="1" si="72"/>
        <v>#VALUE!</v>
      </c>
      <c r="AE371" s="19">
        <f t="shared" ca="1" si="73"/>
        <v>0</v>
      </c>
      <c r="AF371" s="7" t="str">
        <f t="shared" ca="1" si="74"/>
        <v>无</v>
      </c>
      <c r="AG371" s="7" t="str">
        <f t="shared" ca="1" si="75"/>
        <v>{0}</v>
      </c>
      <c r="AH371" s="7">
        <f t="shared" ca="1" si="65"/>
        <v>0</v>
      </c>
      <c r="AI371" s="7" t="str">
        <f t="shared" ca="1" si="76"/>
        <v>{0}</v>
      </c>
      <c r="AJ371" s="7">
        <f t="shared" ca="1" si="77"/>
        <v>0</v>
      </c>
      <c r="AK371" s="13" t="str">
        <f t="shared" ca="1" si="66"/>
        <v>-0|0|0%</v>
      </c>
    </row>
    <row r="372" spans="1:37" x14ac:dyDescent="0.15">
      <c r="A372" s="24"/>
      <c r="B372" s="24"/>
      <c r="C372" s="24"/>
      <c r="D372" s="24"/>
      <c r="E372" s="18"/>
      <c r="F372" s="18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6"/>
      <c r="R372" s="16">
        <f t="shared" si="67"/>
        <v>0</v>
      </c>
      <c r="S372" s="18"/>
      <c r="T372" s="18"/>
      <c r="U372" s="18"/>
      <c r="V372" s="18"/>
      <c r="W372" s="18"/>
      <c r="X372" s="7">
        <f t="shared" si="68"/>
        <v>0</v>
      </c>
      <c r="Y372" s="7">
        <f>SUM(X$3:X372)</f>
        <v>346</v>
      </c>
      <c r="Z372" s="19">
        <f t="shared" si="69"/>
        <v>620</v>
      </c>
      <c r="AA372" s="19">
        <f>COUNTIF(Z$3:Z372,Z372)</f>
        <v>24</v>
      </c>
      <c r="AB372" s="7">
        <f t="shared" ca="1" si="70"/>
        <v>0</v>
      </c>
      <c r="AC372" s="7">
        <f t="shared" ca="1" si="71"/>
        <v>0</v>
      </c>
      <c r="AD372" s="19" t="e">
        <f t="shared" ca="1" si="72"/>
        <v>#VALUE!</v>
      </c>
      <c r="AE372" s="19">
        <f t="shared" ca="1" si="73"/>
        <v>0</v>
      </c>
      <c r="AF372" s="7" t="str">
        <f t="shared" ca="1" si="74"/>
        <v>无</v>
      </c>
      <c r="AG372" s="7" t="str">
        <f t="shared" ca="1" si="75"/>
        <v>{0}</v>
      </c>
      <c r="AH372" s="7">
        <f t="shared" ca="1" si="65"/>
        <v>0</v>
      </c>
      <c r="AI372" s="7" t="str">
        <f t="shared" ca="1" si="76"/>
        <v>{0}</v>
      </c>
      <c r="AJ372" s="7">
        <f t="shared" ca="1" si="77"/>
        <v>0</v>
      </c>
      <c r="AK372" s="13" t="str">
        <f t="shared" ca="1" si="66"/>
        <v>-0|0|0%</v>
      </c>
    </row>
    <row r="373" spans="1:37" x14ac:dyDescent="0.15">
      <c r="A373" s="24"/>
      <c r="B373" s="24"/>
      <c r="C373" s="24"/>
      <c r="D373" s="24"/>
      <c r="E373" s="18"/>
      <c r="F373" s="18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6"/>
      <c r="R373" s="16">
        <f t="shared" si="67"/>
        <v>0</v>
      </c>
      <c r="S373" s="18"/>
      <c r="T373" s="18"/>
      <c r="U373" s="18"/>
      <c r="V373" s="18"/>
      <c r="W373" s="18"/>
      <c r="X373" s="7">
        <f t="shared" si="68"/>
        <v>0</v>
      </c>
      <c r="Y373" s="7">
        <f>SUM(X$3:X373)</f>
        <v>346</v>
      </c>
      <c r="Z373" s="19">
        <f t="shared" si="69"/>
        <v>620</v>
      </c>
      <c r="AA373" s="19">
        <f>COUNTIF(Z$3:Z373,Z373)</f>
        <v>25</v>
      </c>
      <c r="AB373" s="7">
        <f t="shared" ca="1" si="70"/>
        <v>0</v>
      </c>
      <c r="AC373" s="7">
        <f t="shared" ca="1" si="71"/>
        <v>0</v>
      </c>
      <c r="AD373" s="19" t="e">
        <f t="shared" ca="1" si="72"/>
        <v>#VALUE!</v>
      </c>
      <c r="AE373" s="19">
        <f t="shared" ca="1" si="73"/>
        <v>0</v>
      </c>
      <c r="AF373" s="7" t="str">
        <f t="shared" ca="1" si="74"/>
        <v>无</v>
      </c>
      <c r="AG373" s="7" t="str">
        <f t="shared" ca="1" si="75"/>
        <v>{0}</v>
      </c>
      <c r="AH373" s="7">
        <f t="shared" ca="1" si="65"/>
        <v>0</v>
      </c>
      <c r="AI373" s="7" t="str">
        <f t="shared" ca="1" si="76"/>
        <v>{0}</v>
      </c>
      <c r="AJ373" s="7">
        <f t="shared" ca="1" si="77"/>
        <v>0</v>
      </c>
      <c r="AK373" s="13" t="str">
        <f t="shared" ca="1" si="66"/>
        <v>-0|0|0%</v>
      </c>
    </row>
    <row r="374" spans="1:37" x14ac:dyDescent="0.15">
      <c r="A374" s="24"/>
      <c r="B374" s="24"/>
      <c r="C374" s="24"/>
      <c r="D374" s="24"/>
      <c r="E374" s="18"/>
      <c r="F374" s="18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6"/>
      <c r="R374" s="16">
        <f t="shared" si="67"/>
        <v>0</v>
      </c>
      <c r="S374" s="18"/>
      <c r="T374" s="18"/>
      <c r="U374" s="18"/>
      <c r="V374" s="18"/>
      <c r="W374" s="18"/>
      <c r="X374" s="7">
        <f t="shared" si="68"/>
        <v>0</v>
      </c>
      <c r="Y374" s="7">
        <f>SUM(X$3:X374)</f>
        <v>346</v>
      </c>
      <c r="Z374" s="19">
        <f t="shared" si="69"/>
        <v>620</v>
      </c>
      <c r="AA374" s="19">
        <f>COUNTIF(Z$3:Z374,Z374)</f>
        <v>26</v>
      </c>
      <c r="AB374" s="7">
        <f t="shared" ca="1" si="70"/>
        <v>0</v>
      </c>
      <c r="AC374" s="7">
        <f t="shared" ca="1" si="71"/>
        <v>0</v>
      </c>
      <c r="AD374" s="19" t="e">
        <f t="shared" ca="1" si="72"/>
        <v>#VALUE!</v>
      </c>
      <c r="AE374" s="19">
        <f t="shared" ca="1" si="73"/>
        <v>0</v>
      </c>
      <c r="AF374" s="7" t="str">
        <f t="shared" ca="1" si="74"/>
        <v>无</v>
      </c>
      <c r="AG374" s="7" t="str">
        <f t="shared" ca="1" si="75"/>
        <v>{0}</v>
      </c>
      <c r="AH374" s="7">
        <f t="shared" ca="1" si="65"/>
        <v>0</v>
      </c>
      <c r="AI374" s="7" t="str">
        <f t="shared" ca="1" si="76"/>
        <v>{0}</v>
      </c>
      <c r="AJ374" s="7">
        <f t="shared" ca="1" si="77"/>
        <v>0</v>
      </c>
      <c r="AK374" s="13" t="str">
        <f t="shared" ca="1" si="66"/>
        <v>-0|0|0%</v>
      </c>
    </row>
    <row r="375" spans="1:37" x14ac:dyDescent="0.15">
      <c r="A375" s="24"/>
      <c r="B375" s="24"/>
      <c r="C375" s="24"/>
      <c r="D375" s="24"/>
      <c r="E375" s="18"/>
      <c r="F375" s="18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6"/>
      <c r="R375" s="16">
        <f t="shared" si="67"/>
        <v>0</v>
      </c>
      <c r="S375" s="18"/>
      <c r="T375" s="18"/>
      <c r="U375" s="18"/>
      <c r="V375" s="18"/>
      <c r="W375" s="18"/>
      <c r="X375" s="7">
        <f t="shared" si="68"/>
        <v>0</v>
      </c>
      <c r="Y375" s="7">
        <f>SUM(X$3:X375)</f>
        <v>346</v>
      </c>
      <c r="Z375" s="19">
        <f t="shared" si="69"/>
        <v>620</v>
      </c>
      <c r="AA375" s="19">
        <f>COUNTIF(Z$3:Z375,Z375)</f>
        <v>27</v>
      </c>
      <c r="AB375" s="7">
        <f t="shared" ca="1" si="70"/>
        <v>0</v>
      </c>
      <c r="AC375" s="7">
        <f t="shared" ca="1" si="71"/>
        <v>0</v>
      </c>
      <c r="AD375" s="19" t="e">
        <f t="shared" ca="1" si="72"/>
        <v>#VALUE!</v>
      </c>
      <c r="AE375" s="19">
        <f t="shared" ca="1" si="73"/>
        <v>0</v>
      </c>
      <c r="AF375" s="7" t="str">
        <f t="shared" ca="1" si="74"/>
        <v>无</v>
      </c>
      <c r="AG375" s="7" t="str">
        <f t="shared" ca="1" si="75"/>
        <v>{0}</v>
      </c>
      <c r="AH375" s="7">
        <f t="shared" ca="1" si="65"/>
        <v>0</v>
      </c>
      <c r="AI375" s="7" t="str">
        <f t="shared" ca="1" si="76"/>
        <v>{0}</v>
      </c>
      <c r="AJ375" s="7">
        <f t="shared" ca="1" si="77"/>
        <v>0</v>
      </c>
      <c r="AK375" s="13" t="str">
        <f t="shared" ca="1" si="66"/>
        <v>-0|0|0%</v>
      </c>
    </row>
    <row r="376" spans="1:37" x14ac:dyDescent="0.15">
      <c r="A376" s="24"/>
      <c r="B376" s="24"/>
      <c r="C376" s="24"/>
      <c r="D376" s="24"/>
      <c r="E376" s="18"/>
      <c r="F376" s="18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6"/>
      <c r="R376" s="16">
        <f t="shared" si="67"/>
        <v>0</v>
      </c>
      <c r="S376" s="18"/>
      <c r="T376" s="18"/>
      <c r="U376" s="18"/>
      <c r="V376" s="18"/>
      <c r="W376" s="18"/>
      <c r="X376" s="7">
        <f t="shared" si="68"/>
        <v>0</v>
      </c>
      <c r="Y376" s="7">
        <f>SUM(X$3:X376)</f>
        <v>346</v>
      </c>
      <c r="Z376" s="19">
        <f t="shared" si="69"/>
        <v>620</v>
      </c>
      <c r="AA376" s="19">
        <f>COUNTIF(Z$3:Z376,Z376)</f>
        <v>28</v>
      </c>
      <c r="AB376" s="7">
        <f t="shared" ca="1" si="70"/>
        <v>0</v>
      </c>
      <c r="AC376" s="7">
        <f t="shared" ca="1" si="71"/>
        <v>0</v>
      </c>
      <c r="AD376" s="19" t="e">
        <f t="shared" ca="1" si="72"/>
        <v>#VALUE!</v>
      </c>
      <c r="AE376" s="19">
        <f t="shared" ca="1" si="73"/>
        <v>0</v>
      </c>
      <c r="AF376" s="7" t="str">
        <f t="shared" ca="1" si="74"/>
        <v>无</v>
      </c>
      <c r="AG376" s="7" t="str">
        <f t="shared" ca="1" si="75"/>
        <v>{0}</v>
      </c>
      <c r="AH376" s="7">
        <f t="shared" ca="1" si="65"/>
        <v>0</v>
      </c>
      <c r="AI376" s="7" t="str">
        <f t="shared" ca="1" si="76"/>
        <v>{0}</v>
      </c>
      <c r="AJ376" s="7">
        <f t="shared" ca="1" si="77"/>
        <v>0</v>
      </c>
      <c r="AK376" s="13" t="str">
        <f t="shared" ca="1" si="66"/>
        <v>-0|0|0%</v>
      </c>
    </row>
    <row r="377" spans="1:37" x14ac:dyDescent="0.15">
      <c r="A377" s="24"/>
      <c r="B377" s="24"/>
      <c r="C377" s="24"/>
      <c r="D377" s="24"/>
      <c r="E377" s="18"/>
      <c r="F377" s="18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6"/>
      <c r="R377" s="16">
        <f t="shared" si="67"/>
        <v>0</v>
      </c>
      <c r="S377" s="18"/>
      <c r="T377" s="18"/>
      <c r="U377" s="18"/>
      <c r="V377" s="18"/>
      <c r="W377" s="18"/>
      <c r="X377" s="7">
        <f t="shared" si="68"/>
        <v>0</v>
      </c>
      <c r="Y377" s="7">
        <f>SUM(X$3:X377)</f>
        <v>346</v>
      </c>
      <c r="Z377" s="19">
        <f t="shared" si="69"/>
        <v>620</v>
      </c>
      <c r="AA377" s="19">
        <f>COUNTIF(Z$3:Z377,Z377)</f>
        <v>29</v>
      </c>
      <c r="AB377" s="7">
        <f t="shared" ca="1" si="70"/>
        <v>0</v>
      </c>
      <c r="AC377" s="7">
        <f t="shared" ca="1" si="71"/>
        <v>0</v>
      </c>
      <c r="AD377" s="19" t="e">
        <f t="shared" ca="1" si="72"/>
        <v>#VALUE!</v>
      </c>
      <c r="AE377" s="19">
        <f t="shared" ca="1" si="73"/>
        <v>0</v>
      </c>
      <c r="AF377" s="7" t="str">
        <f t="shared" ca="1" si="74"/>
        <v>无</v>
      </c>
      <c r="AG377" s="7" t="str">
        <f t="shared" ca="1" si="75"/>
        <v>{0}</v>
      </c>
      <c r="AH377" s="7">
        <f t="shared" ca="1" si="65"/>
        <v>0</v>
      </c>
      <c r="AI377" s="7" t="str">
        <f t="shared" ca="1" si="76"/>
        <v>{0}</v>
      </c>
      <c r="AJ377" s="7">
        <f t="shared" ca="1" si="77"/>
        <v>0</v>
      </c>
      <c r="AK377" s="13" t="str">
        <f t="shared" ca="1" si="66"/>
        <v>-0|0|0%</v>
      </c>
    </row>
    <row r="378" spans="1:37" x14ac:dyDescent="0.15">
      <c r="A378" s="24"/>
      <c r="B378" s="24"/>
      <c r="C378" s="24"/>
      <c r="D378" s="24"/>
      <c r="E378" s="18"/>
      <c r="F378" s="18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6"/>
      <c r="R378" s="16">
        <f t="shared" si="67"/>
        <v>0</v>
      </c>
      <c r="S378" s="18"/>
      <c r="T378" s="18"/>
      <c r="U378" s="18"/>
      <c r="V378" s="18"/>
      <c r="W378" s="18"/>
      <c r="X378" s="7">
        <f t="shared" si="68"/>
        <v>0</v>
      </c>
      <c r="Y378" s="7">
        <f>SUM(X$3:X378)</f>
        <v>346</v>
      </c>
      <c r="Z378" s="19">
        <f t="shared" si="69"/>
        <v>620</v>
      </c>
      <c r="AA378" s="19">
        <f>COUNTIF(Z$3:Z378,Z378)</f>
        <v>30</v>
      </c>
      <c r="AB378" s="7">
        <f t="shared" ca="1" si="70"/>
        <v>0</v>
      </c>
      <c r="AC378" s="7">
        <f t="shared" ca="1" si="71"/>
        <v>0</v>
      </c>
      <c r="AD378" s="19" t="e">
        <f t="shared" ca="1" si="72"/>
        <v>#VALUE!</v>
      </c>
      <c r="AE378" s="19">
        <f t="shared" ca="1" si="73"/>
        <v>0</v>
      </c>
      <c r="AF378" s="7" t="str">
        <f t="shared" ca="1" si="74"/>
        <v>无</v>
      </c>
      <c r="AG378" s="7" t="str">
        <f t="shared" ca="1" si="75"/>
        <v>{0}</v>
      </c>
      <c r="AH378" s="7">
        <f t="shared" ca="1" si="65"/>
        <v>0</v>
      </c>
      <c r="AI378" s="7" t="str">
        <f t="shared" ca="1" si="76"/>
        <v>{0}</v>
      </c>
      <c r="AJ378" s="7">
        <f t="shared" ca="1" si="77"/>
        <v>0</v>
      </c>
      <c r="AK378" s="13" t="str">
        <f t="shared" ca="1" si="66"/>
        <v>-0|0|0%</v>
      </c>
    </row>
    <row r="379" spans="1:37" x14ac:dyDescent="0.15">
      <c r="A379" s="24"/>
      <c r="B379" s="24"/>
      <c r="C379" s="24"/>
      <c r="D379" s="24"/>
      <c r="E379" s="18"/>
      <c r="F379" s="18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6"/>
      <c r="R379" s="16">
        <f t="shared" si="67"/>
        <v>0</v>
      </c>
      <c r="S379" s="18"/>
      <c r="T379" s="18"/>
      <c r="U379" s="18"/>
      <c r="V379" s="18"/>
      <c r="W379" s="18"/>
      <c r="X379" s="7">
        <f t="shared" si="68"/>
        <v>0</v>
      </c>
      <c r="Y379" s="7">
        <f>SUM(X$3:X379)</f>
        <v>346</v>
      </c>
      <c r="Z379" s="19">
        <f t="shared" si="69"/>
        <v>620</v>
      </c>
      <c r="AA379" s="19">
        <f>COUNTIF(Z$3:Z379,Z379)</f>
        <v>31</v>
      </c>
      <c r="AB379" s="7">
        <f t="shared" ca="1" si="70"/>
        <v>0</v>
      </c>
      <c r="AC379" s="7">
        <f t="shared" ca="1" si="71"/>
        <v>0</v>
      </c>
      <c r="AD379" s="19" t="e">
        <f t="shared" ca="1" si="72"/>
        <v>#VALUE!</v>
      </c>
      <c r="AE379" s="19">
        <f t="shared" ca="1" si="73"/>
        <v>0</v>
      </c>
      <c r="AF379" s="7" t="str">
        <f t="shared" ca="1" si="74"/>
        <v>无</v>
      </c>
      <c r="AG379" s="7" t="str">
        <f t="shared" ca="1" si="75"/>
        <v>{0}</v>
      </c>
      <c r="AH379" s="7">
        <f t="shared" ca="1" si="65"/>
        <v>0</v>
      </c>
      <c r="AI379" s="7" t="str">
        <f t="shared" ca="1" si="76"/>
        <v>{0}</v>
      </c>
      <c r="AJ379" s="7">
        <f t="shared" ca="1" si="77"/>
        <v>0</v>
      </c>
      <c r="AK379" s="13" t="str">
        <f t="shared" ca="1" si="66"/>
        <v>-0|0|0%</v>
      </c>
    </row>
    <row r="380" spans="1:37" x14ac:dyDescent="0.15">
      <c r="A380" s="24"/>
      <c r="B380" s="24"/>
      <c r="C380" s="24"/>
      <c r="D380" s="24"/>
      <c r="E380" s="18"/>
      <c r="F380" s="18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6"/>
      <c r="R380" s="16">
        <f t="shared" si="67"/>
        <v>0</v>
      </c>
      <c r="S380" s="18"/>
      <c r="T380" s="18"/>
      <c r="U380" s="18"/>
      <c r="V380" s="18"/>
      <c r="W380" s="18"/>
      <c r="X380" s="7">
        <f t="shared" si="68"/>
        <v>0</v>
      </c>
      <c r="Y380" s="7">
        <f>SUM(X$3:X380)</f>
        <v>346</v>
      </c>
      <c r="Z380" s="19">
        <f t="shared" si="69"/>
        <v>620</v>
      </c>
      <c r="AA380" s="19">
        <f>COUNTIF(Z$3:Z380,Z380)</f>
        <v>32</v>
      </c>
      <c r="AB380" s="7">
        <f t="shared" ca="1" si="70"/>
        <v>0</v>
      </c>
      <c r="AC380" s="7">
        <f t="shared" ca="1" si="71"/>
        <v>0</v>
      </c>
      <c r="AD380" s="19" t="e">
        <f t="shared" ca="1" si="72"/>
        <v>#VALUE!</v>
      </c>
      <c r="AE380" s="19">
        <f t="shared" ca="1" si="73"/>
        <v>0</v>
      </c>
      <c r="AF380" s="7" t="str">
        <f t="shared" ca="1" si="74"/>
        <v>无</v>
      </c>
      <c r="AG380" s="7" t="str">
        <f t="shared" ca="1" si="75"/>
        <v>{0}</v>
      </c>
      <c r="AH380" s="7">
        <f t="shared" ca="1" si="65"/>
        <v>0</v>
      </c>
      <c r="AI380" s="7" t="str">
        <f t="shared" ca="1" si="76"/>
        <v>{0}</v>
      </c>
      <c r="AJ380" s="7">
        <f t="shared" ca="1" si="77"/>
        <v>0</v>
      </c>
      <c r="AK380" s="13" t="str">
        <f t="shared" ca="1" si="66"/>
        <v>-0|0|0%</v>
      </c>
    </row>
    <row r="381" spans="1:37" x14ac:dyDescent="0.15">
      <c r="A381" s="24"/>
      <c r="B381" s="24"/>
      <c r="C381" s="24"/>
      <c r="D381" s="24"/>
      <c r="E381" s="18"/>
      <c r="F381" s="18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6"/>
      <c r="R381" s="16">
        <f t="shared" si="67"/>
        <v>0</v>
      </c>
      <c r="S381" s="18"/>
      <c r="T381" s="18"/>
      <c r="U381" s="18"/>
      <c r="V381" s="18"/>
      <c r="W381" s="18"/>
      <c r="X381" s="7">
        <f t="shared" si="68"/>
        <v>0</v>
      </c>
      <c r="Y381" s="7">
        <f>SUM(X$3:X381)</f>
        <v>346</v>
      </c>
      <c r="Z381" s="19">
        <f t="shared" si="69"/>
        <v>620</v>
      </c>
      <c r="AA381" s="19">
        <f>COUNTIF(Z$3:Z381,Z381)</f>
        <v>33</v>
      </c>
      <c r="AB381" s="7">
        <f t="shared" ca="1" si="70"/>
        <v>0</v>
      </c>
      <c r="AC381" s="7">
        <f t="shared" ca="1" si="71"/>
        <v>0</v>
      </c>
      <c r="AD381" s="19" t="e">
        <f t="shared" ca="1" si="72"/>
        <v>#VALUE!</v>
      </c>
      <c r="AE381" s="19">
        <f t="shared" ca="1" si="73"/>
        <v>0</v>
      </c>
      <c r="AF381" s="7" t="str">
        <f t="shared" ca="1" si="74"/>
        <v>无</v>
      </c>
      <c r="AG381" s="7" t="str">
        <f t="shared" ca="1" si="75"/>
        <v>{0}</v>
      </c>
      <c r="AH381" s="7">
        <f t="shared" ca="1" si="65"/>
        <v>0</v>
      </c>
      <c r="AI381" s="7" t="str">
        <f t="shared" ca="1" si="76"/>
        <v>{0}</v>
      </c>
      <c r="AJ381" s="7">
        <f t="shared" ca="1" si="77"/>
        <v>0</v>
      </c>
      <c r="AK381" s="13" t="str">
        <f t="shared" ca="1" si="66"/>
        <v>-0|0|0%</v>
      </c>
    </row>
    <row r="382" spans="1:37" x14ac:dyDescent="0.15">
      <c r="A382" s="24"/>
      <c r="B382" s="24"/>
      <c r="C382" s="24"/>
      <c r="D382" s="24"/>
      <c r="E382" s="18"/>
      <c r="F382" s="18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6"/>
      <c r="R382" s="16">
        <f t="shared" si="67"/>
        <v>0</v>
      </c>
      <c r="S382" s="18"/>
      <c r="T382" s="18"/>
      <c r="U382" s="18"/>
      <c r="V382" s="18"/>
      <c r="W382" s="18"/>
      <c r="X382" s="7">
        <f t="shared" si="68"/>
        <v>0</v>
      </c>
      <c r="Y382" s="7">
        <f>SUM(X$3:X382)</f>
        <v>346</v>
      </c>
      <c r="Z382" s="19">
        <f t="shared" si="69"/>
        <v>620</v>
      </c>
      <c r="AA382" s="19">
        <f>COUNTIF(Z$3:Z382,Z382)</f>
        <v>34</v>
      </c>
      <c r="AB382" s="7">
        <f t="shared" ca="1" si="70"/>
        <v>0</v>
      </c>
      <c r="AC382" s="7">
        <f t="shared" ca="1" si="71"/>
        <v>0</v>
      </c>
      <c r="AD382" s="19" t="e">
        <f t="shared" ca="1" si="72"/>
        <v>#VALUE!</v>
      </c>
      <c r="AE382" s="19">
        <f t="shared" ca="1" si="73"/>
        <v>0</v>
      </c>
      <c r="AF382" s="7" t="str">
        <f t="shared" ca="1" si="74"/>
        <v>无</v>
      </c>
      <c r="AG382" s="7" t="str">
        <f t="shared" ca="1" si="75"/>
        <v>{0}</v>
      </c>
      <c r="AH382" s="7">
        <f t="shared" ca="1" si="65"/>
        <v>0</v>
      </c>
      <c r="AI382" s="7" t="str">
        <f t="shared" ca="1" si="76"/>
        <v>{0}</v>
      </c>
      <c r="AJ382" s="7">
        <f t="shared" ca="1" si="77"/>
        <v>0</v>
      </c>
      <c r="AK382" s="13" t="str">
        <f t="shared" ca="1" si="66"/>
        <v>-0|0|0%</v>
      </c>
    </row>
    <row r="383" spans="1:37" x14ac:dyDescent="0.15">
      <c r="A383" s="24"/>
      <c r="B383" s="24"/>
      <c r="C383" s="24"/>
      <c r="D383" s="24"/>
      <c r="E383" s="18"/>
      <c r="F383" s="18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6"/>
      <c r="R383" s="16">
        <f t="shared" si="67"/>
        <v>0</v>
      </c>
      <c r="S383" s="18"/>
      <c r="T383" s="18"/>
      <c r="U383" s="18"/>
      <c r="V383" s="18"/>
      <c r="W383" s="18"/>
      <c r="X383" s="7">
        <f t="shared" si="68"/>
        <v>0</v>
      </c>
      <c r="Y383" s="7">
        <f>SUM(X$3:X383)</f>
        <v>346</v>
      </c>
      <c r="Z383" s="19">
        <f t="shared" si="69"/>
        <v>620</v>
      </c>
      <c r="AA383" s="19">
        <f>COUNTIF(Z$3:Z383,Z383)</f>
        <v>35</v>
      </c>
      <c r="AB383" s="7">
        <f t="shared" ca="1" si="70"/>
        <v>0</v>
      </c>
      <c r="AC383" s="7">
        <f t="shared" ca="1" si="71"/>
        <v>0</v>
      </c>
      <c r="AD383" s="19" t="e">
        <f t="shared" ca="1" si="72"/>
        <v>#VALUE!</v>
      </c>
      <c r="AE383" s="19">
        <f t="shared" ca="1" si="73"/>
        <v>0</v>
      </c>
      <c r="AF383" s="7" t="str">
        <f t="shared" ca="1" si="74"/>
        <v>无</v>
      </c>
      <c r="AG383" s="7" t="str">
        <f t="shared" ca="1" si="75"/>
        <v>{0}</v>
      </c>
      <c r="AH383" s="7">
        <f t="shared" ca="1" si="65"/>
        <v>0</v>
      </c>
      <c r="AI383" s="7" t="str">
        <f t="shared" ca="1" si="76"/>
        <v>{0}</v>
      </c>
      <c r="AJ383" s="7">
        <f t="shared" ca="1" si="77"/>
        <v>0</v>
      </c>
      <c r="AK383" s="13" t="str">
        <f t="shared" ca="1" si="66"/>
        <v>-0|0|0%</v>
      </c>
    </row>
    <row r="384" spans="1:37" x14ac:dyDescent="0.15">
      <c r="A384" s="24"/>
      <c r="B384" s="24"/>
      <c r="C384" s="24"/>
      <c r="D384" s="24"/>
      <c r="E384" s="18"/>
      <c r="F384" s="18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6"/>
      <c r="R384" s="16">
        <f t="shared" si="67"/>
        <v>0</v>
      </c>
      <c r="S384" s="18"/>
      <c r="T384" s="18"/>
      <c r="U384" s="18"/>
      <c r="V384" s="18"/>
      <c r="W384" s="18"/>
      <c r="X384" s="7">
        <f t="shared" si="68"/>
        <v>0</v>
      </c>
      <c r="Y384" s="7">
        <f>SUM(X$3:X384)</f>
        <v>346</v>
      </c>
      <c r="Z384" s="19">
        <f t="shared" si="69"/>
        <v>620</v>
      </c>
      <c r="AA384" s="19">
        <f>COUNTIF(Z$3:Z384,Z384)</f>
        <v>36</v>
      </c>
      <c r="AB384" s="7">
        <f t="shared" ca="1" si="70"/>
        <v>0</v>
      </c>
      <c r="AC384" s="7">
        <f t="shared" ca="1" si="71"/>
        <v>0</v>
      </c>
      <c r="AD384" s="19" t="e">
        <f t="shared" ca="1" si="72"/>
        <v>#VALUE!</v>
      </c>
      <c r="AE384" s="19">
        <f t="shared" ca="1" si="73"/>
        <v>0</v>
      </c>
      <c r="AF384" s="7" t="str">
        <f t="shared" ca="1" si="74"/>
        <v>无</v>
      </c>
      <c r="AG384" s="7" t="str">
        <f t="shared" ca="1" si="75"/>
        <v>{0}</v>
      </c>
      <c r="AH384" s="7">
        <f t="shared" ca="1" si="65"/>
        <v>0</v>
      </c>
      <c r="AI384" s="7" t="str">
        <f t="shared" ca="1" si="76"/>
        <v>{0}</v>
      </c>
      <c r="AJ384" s="7">
        <f t="shared" ca="1" si="77"/>
        <v>0</v>
      </c>
      <c r="AK384" s="13" t="str">
        <f t="shared" ca="1" si="66"/>
        <v>-0|0|0%</v>
      </c>
    </row>
    <row r="385" spans="1:37" x14ac:dyDescent="0.15">
      <c r="A385" s="24"/>
      <c r="B385" s="24"/>
      <c r="C385" s="24"/>
      <c r="D385" s="24"/>
      <c r="E385" s="18"/>
      <c r="F385" s="18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6"/>
      <c r="R385" s="16">
        <f t="shared" si="67"/>
        <v>0</v>
      </c>
      <c r="S385" s="18"/>
      <c r="T385" s="18"/>
      <c r="U385" s="18"/>
      <c r="V385" s="18"/>
      <c r="W385" s="18"/>
      <c r="X385" s="7">
        <f t="shared" si="68"/>
        <v>0</v>
      </c>
      <c r="Y385" s="7">
        <f>SUM(X$3:X385)</f>
        <v>346</v>
      </c>
      <c r="Z385" s="19">
        <f t="shared" si="69"/>
        <v>620</v>
      </c>
      <c r="AA385" s="19">
        <f>COUNTIF(Z$3:Z385,Z385)</f>
        <v>37</v>
      </c>
      <c r="AB385" s="7">
        <f t="shared" ca="1" si="70"/>
        <v>0</v>
      </c>
      <c r="AC385" s="7">
        <f t="shared" ca="1" si="71"/>
        <v>0</v>
      </c>
      <c r="AD385" s="19" t="e">
        <f t="shared" ca="1" si="72"/>
        <v>#VALUE!</v>
      </c>
      <c r="AE385" s="19">
        <f t="shared" ca="1" si="73"/>
        <v>0</v>
      </c>
      <c r="AF385" s="7" t="str">
        <f t="shared" ca="1" si="74"/>
        <v>无</v>
      </c>
      <c r="AG385" s="7" t="str">
        <f t="shared" ca="1" si="75"/>
        <v>{0}</v>
      </c>
      <c r="AH385" s="7">
        <f t="shared" ca="1" si="65"/>
        <v>0</v>
      </c>
      <c r="AI385" s="7" t="str">
        <f t="shared" ca="1" si="76"/>
        <v>{0}</v>
      </c>
      <c r="AJ385" s="7">
        <f t="shared" ca="1" si="77"/>
        <v>0</v>
      </c>
      <c r="AK385" s="13" t="str">
        <f t="shared" ca="1" si="66"/>
        <v>-0|0|0%</v>
      </c>
    </row>
    <row r="386" spans="1:37" x14ac:dyDescent="0.15">
      <c r="A386" s="24"/>
      <c r="B386" s="24"/>
      <c r="C386" s="24"/>
      <c r="D386" s="24"/>
      <c r="E386" s="18"/>
      <c r="F386" s="18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6"/>
      <c r="R386" s="16">
        <f t="shared" si="67"/>
        <v>0</v>
      </c>
      <c r="S386" s="18"/>
      <c r="T386" s="18"/>
      <c r="U386" s="18"/>
      <c r="V386" s="18"/>
      <c r="W386" s="18"/>
      <c r="X386" s="7">
        <f t="shared" si="68"/>
        <v>0</v>
      </c>
      <c r="Y386" s="7">
        <f>SUM(X$3:X386)</f>
        <v>346</v>
      </c>
      <c r="Z386" s="19">
        <f t="shared" si="69"/>
        <v>620</v>
      </c>
      <c r="AA386" s="19">
        <f>COUNTIF(Z$3:Z386,Z386)</f>
        <v>38</v>
      </c>
      <c r="AB386" s="7">
        <f t="shared" ca="1" si="70"/>
        <v>0</v>
      </c>
      <c r="AC386" s="7">
        <f t="shared" ca="1" si="71"/>
        <v>0</v>
      </c>
      <c r="AD386" s="19" t="e">
        <f t="shared" ca="1" si="72"/>
        <v>#VALUE!</v>
      </c>
      <c r="AE386" s="19">
        <f t="shared" ca="1" si="73"/>
        <v>0</v>
      </c>
      <c r="AF386" s="7" t="str">
        <f t="shared" ca="1" si="74"/>
        <v>无</v>
      </c>
      <c r="AG386" s="7" t="str">
        <f t="shared" ca="1" si="75"/>
        <v>{0}</v>
      </c>
      <c r="AH386" s="7">
        <f t="shared" ca="1" si="65"/>
        <v>0</v>
      </c>
      <c r="AI386" s="7" t="str">
        <f t="shared" ca="1" si="76"/>
        <v>{0}</v>
      </c>
      <c r="AJ386" s="7">
        <f t="shared" ca="1" si="77"/>
        <v>0</v>
      </c>
      <c r="AK386" s="13" t="str">
        <f t="shared" ca="1" si="66"/>
        <v>-0|0|0%</v>
      </c>
    </row>
    <row r="387" spans="1:37" x14ac:dyDescent="0.15">
      <c r="A387" s="24"/>
      <c r="B387" s="24"/>
      <c r="C387" s="24"/>
      <c r="D387" s="24"/>
      <c r="E387" s="18"/>
      <c r="F387" s="18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6"/>
      <c r="R387" s="16">
        <f t="shared" si="67"/>
        <v>0</v>
      </c>
      <c r="S387" s="18"/>
      <c r="T387" s="18"/>
      <c r="U387" s="18"/>
      <c r="V387" s="18"/>
      <c r="W387" s="18"/>
      <c r="X387" s="7">
        <f t="shared" si="68"/>
        <v>0</v>
      </c>
      <c r="Y387" s="7">
        <f>SUM(X$3:X387)</f>
        <v>346</v>
      </c>
      <c r="Z387" s="19">
        <f t="shared" si="69"/>
        <v>620</v>
      </c>
      <c r="AA387" s="19">
        <f>COUNTIF(Z$3:Z387,Z387)</f>
        <v>39</v>
      </c>
      <c r="AB387" s="7">
        <f t="shared" ca="1" si="70"/>
        <v>0</v>
      </c>
      <c r="AC387" s="7">
        <f t="shared" ca="1" si="71"/>
        <v>0</v>
      </c>
      <c r="AD387" s="19" t="e">
        <f t="shared" ca="1" si="72"/>
        <v>#VALUE!</v>
      </c>
      <c r="AE387" s="19">
        <f t="shared" ca="1" si="73"/>
        <v>0</v>
      </c>
      <c r="AF387" s="7" t="str">
        <f t="shared" ca="1" si="74"/>
        <v>无</v>
      </c>
      <c r="AG387" s="7" t="str">
        <f t="shared" ca="1" si="75"/>
        <v>{0}</v>
      </c>
      <c r="AH387" s="7">
        <f t="shared" ref="AH387:AH450" ca="1" si="78">IF(OFFSET($F$2,$Z387-1,)="是",INT($AH$1/OFFSET($X$2,$Z387-1,)),OFFSET($R$2,$Z387-1,$AA387)*$AH$1)</f>
        <v>0</v>
      </c>
      <c r="AI387" s="7" t="str">
        <f t="shared" ca="1" si="76"/>
        <v>{0}</v>
      </c>
      <c r="AJ387" s="7">
        <f t="shared" ca="1" si="77"/>
        <v>0</v>
      </c>
      <c r="AK387" s="13" t="str">
        <f t="shared" ref="AK387:AK450" ca="1" si="79">OFFSET($E$2,$Z387-1,) &amp; "-" &amp; $AB387 &amp; "|" &amp; AC387 &amp; "|" &amp; AH387/$AH$1*100 &amp; "%"</f>
        <v>-0|0|0%</v>
      </c>
    </row>
    <row r="388" spans="1:37" x14ac:dyDescent="0.15">
      <c r="A388" s="24"/>
      <c r="B388" s="24"/>
      <c r="C388" s="24"/>
      <c r="D388" s="24"/>
      <c r="E388" s="18"/>
      <c r="F388" s="18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6"/>
      <c r="R388" s="16">
        <f t="shared" ref="R388:R451" si="80">SUM(S388:W388)</f>
        <v>0</v>
      </c>
      <c r="S388" s="18"/>
      <c r="T388" s="18"/>
      <c r="U388" s="18"/>
      <c r="V388" s="18"/>
      <c r="W388" s="18"/>
      <c r="X388" s="7">
        <f t="shared" ref="X388:X451" si="81">COUNTA(G388:K388)</f>
        <v>0</v>
      </c>
      <c r="Y388" s="7">
        <f>SUM(X$3:X388)</f>
        <v>346</v>
      </c>
      <c r="Z388" s="19">
        <f t="shared" ref="Z388:Z451" si="82">MATCH(ROW(Z386)-0.1,Y:Y,1)</f>
        <v>620</v>
      </c>
      <c r="AA388" s="19">
        <f>COUNTIF(Z$3:Z388,Z388)</f>
        <v>40</v>
      </c>
      <c r="AB388" s="7">
        <f t="shared" ref="AB388:AB451" ca="1" si="83">OFFSET($F$2,$Z388-1,$AA388)</f>
        <v>0</v>
      </c>
      <c r="AC388" s="7">
        <f t="shared" ref="AC388:AC451" ca="1" si="84">OFFSET($K$2,$Z388-1,$AA388)</f>
        <v>0</v>
      </c>
      <c r="AD388" s="19" t="e">
        <f t="shared" ref="AD388:AD451" ca="1" si="85">AE388*1000+AF388*10+AA388</f>
        <v>#VALUE!</v>
      </c>
      <c r="AE388" s="19">
        <f t="shared" ref="AE388:AE451" ca="1" si="86">OFFSET($A$2,Z388-1,0)</f>
        <v>0</v>
      </c>
      <c r="AF388" s="7" t="str">
        <f t="shared" ref="AF388:AF451" ca="1" si="87">IF(OFFSET(D$1,Z388,)="","无",OFFSET(D$1,Z388,))</f>
        <v>无</v>
      </c>
      <c r="AG388" s="7" t="str">
        <f t="shared" ref="AG388:AG451" ca="1" si="88">"{" &amp; AB388 &amp; "}"</f>
        <v>{0}</v>
      </c>
      <c r="AH388" s="7">
        <f t="shared" ca="1" si="78"/>
        <v>0</v>
      </c>
      <c r="AI388" s="7" t="str">
        <f t="shared" ref="AI388:AI451" ca="1" si="89">"{" &amp; AC388 &amp; "}"</f>
        <v>{0}</v>
      </c>
      <c r="AJ388" s="7">
        <f t="shared" ref="AJ388:AJ451" ca="1" si="90">VALUE(IFERROR(MID($AC388,FIND("+",$AC388,1)+1,LEN($AC388)+1-FIND("+",$AC388)-1),0))</f>
        <v>0</v>
      </c>
      <c r="AK388" s="13" t="str">
        <f t="shared" ca="1" si="79"/>
        <v>-0|0|0%</v>
      </c>
    </row>
    <row r="389" spans="1:37" x14ac:dyDescent="0.15">
      <c r="A389" s="24"/>
      <c r="B389" s="24"/>
      <c r="C389" s="24"/>
      <c r="D389" s="24"/>
      <c r="E389" s="18"/>
      <c r="F389" s="18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6"/>
      <c r="R389" s="16">
        <f t="shared" si="80"/>
        <v>0</v>
      </c>
      <c r="S389" s="18"/>
      <c r="T389" s="18"/>
      <c r="U389" s="18"/>
      <c r="V389" s="18"/>
      <c r="W389" s="18"/>
      <c r="X389" s="7">
        <f t="shared" si="81"/>
        <v>0</v>
      </c>
      <c r="Y389" s="7">
        <f>SUM(X$3:X389)</f>
        <v>346</v>
      </c>
      <c r="Z389" s="19">
        <f t="shared" si="82"/>
        <v>620</v>
      </c>
      <c r="AA389" s="19">
        <f>COUNTIF(Z$3:Z389,Z389)</f>
        <v>41</v>
      </c>
      <c r="AB389" s="7">
        <f t="shared" ca="1" si="83"/>
        <v>0</v>
      </c>
      <c r="AC389" s="7">
        <f t="shared" ca="1" si="84"/>
        <v>0</v>
      </c>
      <c r="AD389" s="19" t="e">
        <f t="shared" ca="1" si="85"/>
        <v>#VALUE!</v>
      </c>
      <c r="AE389" s="19">
        <f t="shared" ca="1" si="86"/>
        <v>0</v>
      </c>
      <c r="AF389" s="7" t="str">
        <f t="shared" ca="1" si="87"/>
        <v>无</v>
      </c>
      <c r="AG389" s="7" t="str">
        <f t="shared" ca="1" si="88"/>
        <v>{0}</v>
      </c>
      <c r="AH389" s="7">
        <f t="shared" ca="1" si="78"/>
        <v>0</v>
      </c>
      <c r="AI389" s="7" t="str">
        <f t="shared" ca="1" si="89"/>
        <v>{0}</v>
      </c>
      <c r="AJ389" s="7">
        <f t="shared" ca="1" si="90"/>
        <v>0</v>
      </c>
      <c r="AK389" s="13" t="str">
        <f t="shared" ca="1" si="79"/>
        <v>-0|0|0%</v>
      </c>
    </row>
    <row r="390" spans="1:37" x14ac:dyDescent="0.15">
      <c r="A390" s="24"/>
      <c r="B390" s="24"/>
      <c r="C390" s="24"/>
      <c r="D390" s="24"/>
      <c r="E390" s="18"/>
      <c r="F390" s="18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6"/>
      <c r="R390" s="16">
        <f t="shared" si="80"/>
        <v>0</v>
      </c>
      <c r="S390" s="18"/>
      <c r="T390" s="18"/>
      <c r="U390" s="18"/>
      <c r="V390" s="18"/>
      <c r="W390" s="18"/>
      <c r="X390" s="7">
        <f t="shared" si="81"/>
        <v>0</v>
      </c>
      <c r="Y390" s="7">
        <f>SUM(X$3:X390)</f>
        <v>346</v>
      </c>
      <c r="Z390" s="19">
        <f t="shared" si="82"/>
        <v>620</v>
      </c>
      <c r="AA390" s="19">
        <f>COUNTIF(Z$3:Z390,Z390)</f>
        <v>42</v>
      </c>
      <c r="AB390" s="7">
        <f t="shared" ca="1" si="83"/>
        <v>0</v>
      </c>
      <c r="AC390" s="7">
        <f t="shared" ca="1" si="84"/>
        <v>0</v>
      </c>
      <c r="AD390" s="19" t="e">
        <f t="shared" ca="1" si="85"/>
        <v>#VALUE!</v>
      </c>
      <c r="AE390" s="19">
        <f t="shared" ca="1" si="86"/>
        <v>0</v>
      </c>
      <c r="AF390" s="7" t="str">
        <f t="shared" ca="1" si="87"/>
        <v>无</v>
      </c>
      <c r="AG390" s="7" t="str">
        <f t="shared" ca="1" si="88"/>
        <v>{0}</v>
      </c>
      <c r="AH390" s="7">
        <f t="shared" ca="1" si="78"/>
        <v>0</v>
      </c>
      <c r="AI390" s="7" t="str">
        <f t="shared" ca="1" si="89"/>
        <v>{0}</v>
      </c>
      <c r="AJ390" s="7">
        <f t="shared" ca="1" si="90"/>
        <v>0</v>
      </c>
      <c r="AK390" s="13" t="str">
        <f t="shared" ca="1" si="79"/>
        <v>-0|0|0%</v>
      </c>
    </row>
    <row r="391" spans="1:37" x14ac:dyDescent="0.15">
      <c r="A391" s="24"/>
      <c r="B391" s="24"/>
      <c r="C391" s="24"/>
      <c r="D391" s="24"/>
      <c r="E391" s="18"/>
      <c r="F391" s="18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6"/>
      <c r="R391" s="16">
        <f t="shared" si="80"/>
        <v>0</v>
      </c>
      <c r="S391" s="18"/>
      <c r="T391" s="18"/>
      <c r="U391" s="18"/>
      <c r="V391" s="18"/>
      <c r="W391" s="18"/>
      <c r="X391" s="7">
        <f t="shared" si="81"/>
        <v>0</v>
      </c>
      <c r="Y391" s="7">
        <f>SUM(X$3:X391)</f>
        <v>346</v>
      </c>
      <c r="Z391" s="19">
        <f t="shared" si="82"/>
        <v>620</v>
      </c>
      <c r="AA391" s="19">
        <f>COUNTIF(Z$3:Z391,Z391)</f>
        <v>43</v>
      </c>
      <c r="AB391" s="7">
        <f t="shared" ca="1" si="83"/>
        <v>0</v>
      </c>
      <c r="AC391" s="7">
        <f t="shared" ca="1" si="84"/>
        <v>0</v>
      </c>
      <c r="AD391" s="19" t="e">
        <f t="shared" ca="1" si="85"/>
        <v>#VALUE!</v>
      </c>
      <c r="AE391" s="19">
        <f t="shared" ca="1" si="86"/>
        <v>0</v>
      </c>
      <c r="AF391" s="7" t="str">
        <f t="shared" ca="1" si="87"/>
        <v>无</v>
      </c>
      <c r="AG391" s="7" t="str">
        <f t="shared" ca="1" si="88"/>
        <v>{0}</v>
      </c>
      <c r="AH391" s="7">
        <f t="shared" ca="1" si="78"/>
        <v>0</v>
      </c>
      <c r="AI391" s="7" t="str">
        <f t="shared" ca="1" si="89"/>
        <v>{0}</v>
      </c>
      <c r="AJ391" s="7">
        <f t="shared" ca="1" si="90"/>
        <v>0</v>
      </c>
      <c r="AK391" s="13" t="str">
        <f t="shared" ca="1" si="79"/>
        <v>-0|0|0%</v>
      </c>
    </row>
    <row r="392" spans="1:37" x14ac:dyDescent="0.15">
      <c r="A392" s="24"/>
      <c r="B392" s="24"/>
      <c r="C392" s="24"/>
      <c r="D392" s="24"/>
      <c r="E392" s="18"/>
      <c r="F392" s="18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6"/>
      <c r="R392" s="16">
        <f t="shared" si="80"/>
        <v>0</v>
      </c>
      <c r="S392" s="18"/>
      <c r="T392" s="18"/>
      <c r="U392" s="18"/>
      <c r="V392" s="18"/>
      <c r="W392" s="18"/>
      <c r="X392" s="7">
        <f t="shared" si="81"/>
        <v>0</v>
      </c>
      <c r="Y392" s="7">
        <f>SUM(X$3:X392)</f>
        <v>346</v>
      </c>
      <c r="Z392" s="19">
        <f t="shared" si="82"/>
        <v>620</v>
      </c>
      <c r="AA392" s="19">
        <f>COUNTIF(Z$3:Z392,Z392)</f>
        <v>44</v>
      </c>
      <c r="AB392" s="7">
        <f t="shared" ca="1" si="83"/>
        <v>0</v>
      </c>
      <c r="AC392" s="7">
        <f t="shared" ca="1" si="84"/>
        <v>0</v>
      </c>
      <c r="AD392" s="19" t="e">
        <f t="shared" ca="1" si="85"/>
        <v>#VALUE!</v>
      </c>
      <c r="AE392" s="19">
        <f t="shared" ca="1" si="86"/>
        <v>0</v>
      </c>
      <c r="AF392" s="7" t="str">
        <f t="shared" ca="1" si="87"/>
        <v>无</v>
      </c>
      <c r="AG392" s="7" t="str">
        <f t="shared" ca="1" si="88"/>
        <v>{0}</v>
      </c>
      <c r="AH392" s="7">
        <f t="shared" ca="1" si="78"/>
        <v>0</v>
      </c>
      <c r="AI392" s="7" t="str">
        <f t="shared" ca="1" si="89"/>
        <v>{0}</v>
      </c>
      <c r="AJ392" s="7">
        <f t="shared" ca="1" si="90"/>
        <v>0</v>
      </c>
      <c r="AK392" s="13" t="str">
        <f t="shared" ca="1" si="79"/>
        <v>-0|0|0%</v>
      </c>
    </row>
    <row r="393" spans="1:37" x14ac:dyDescent="0.15">
      <c r="A393" s="24"/>
      <c r="B393" s="24"/>
      <c r="C393" s="24"/>
      <c r="D393" s="24"/>
      <c r="E393" s="18"/>
      <c r="F393" s="18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6"/>
      <c r="R393" s="16">
        <f t="shared" si="80"/>
        <v>0</v>
      </c>
      <c r="S393" s="18"/>
      <c r="T393" s="18"/>
      <c r="U393" s="18"/>
      <c r="V393" s="18"/>
      <c r="W393" s="18"/>
      <c r="X393" s="7">
        <f t="shared" si="81"/>
        <v>0</v>
      </c>
      <c r="Y393" s="7">
        <f>SUM(X$3:X393)</f>
        <v>346</v>
      </c>
      <c r="Z393" s="19">
        <f t="shared" si="82"/>
        <v>620</v>
      </c>
      <c r="AA393" s="19">
        <f>COUNTIF(Z$3:Z393,Z393)</f>
        <v>45</v>
      </c>
      <c r="AB393" s="7">
        <f t="shared" ca="1" si="83"/>
        <v>0</v>
      </c>
      <c r="AC393" s="7">
        <f t="shared" ca="1" si="84"/>
        <v>0</v>
      </c>
      <c r="AD393" s="19" t="e">
        <f t="shared" ca="1" si="85"/>
        <v>#VALUE!</v>
      </c>
      <c r="AE393" s="19">
        <f t="shared" ca="1" si="86"/>
        <v>0</v>
      </c>
      <c r="AF393" s="7" t="str">
        <f t="shared" ca="1" si="87"/>
        <v>无</v>
      </c>
      <c r="AG393" s="7" t="str">
        <f t="shared" ca="1" si="88"/>
        <v>{0}</v>
      </c>
      <c r="AH393" s="7">
        <f t="shared" ca="1" si="78"/>
        <v>0</v>
      </c>
      <c r="AI393" s="7" t="str">
        <f t="shared" ca="1" si="89"/>
        <v>{0}</v>
      </c>
      <c r="AJ393" s="7">
        <f t="shared" ca="1" si="90"/>
        <v>0</v>
      </c>
      <c r="AK393" s="13" t="str">
        <f t="shared" ca="1" si="79"/>
        <v>-0|0|0%</v>
      </c>
    </row>
    <row r="394" spans="1:37" x14ac:dyDescent="0.15">
      <c r="A394" s="24"/>
      <c r="B394" s="24"/>
      <c r="C394" s="24"/>
      <c r="D394" s="24"/>
      <c r="E394" s="18"/>
      <c r="F394" s="18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6"/>
      <c r="R394" s="16">
        <f t="shared" si="80"/>
        <v>0</v>
      </c>
      <c r="S394" s="18"/>
      <c r="T394" s="18"/>
      <c r="U394" s="18"/>
      <c r="V394" s="18"/>
      <c r="W394" s="18"/>
      <c r="X394" s="7">
        <f t="shared" si="81"/>
        <v>0</v>
      </c>
      <c r="Y394" s="7">
        <f>SUM(X$3:X394)</f>
        <v>346</v>
      </c>
      <c r="Z394" s="19">
        <f t="shared" si="82"/>
        <v>620</v>
      </c>
      <c r="AA394" s="19">
        <f>COUNTIF(Z$3:Z394,Z394)</f>
        <v>46</v>
      </c>
      <c r="AB394" s="7">
        <f t="shared" ca="1" si="83"/>
        <v>0</v>
      </c>
      <c r="AC394" s="7">
        <f t="shared" ca="1" si="84"/>
        <v>0</v>
      </c>
      <c r="AD394" s="19" t="e">
        <f t="shared" ca="1" si="85"/>
        <v>#VALUE!</v>
      </c>
      <c r="AE394" s="19">
        <f t="shared" ca="1" si="86"/>
        <v>0</v>
      </c>
      <c r="AF394" s="7" t="str">
        <f t="shared" ca="1" si="87"/>
        <v>无</v>
      </c>
      <c r="AG394" s="7" t="str">
        <f t="shared" ca="1" si="88"/>
        <v>{0}</v>
      </c>
      <c r="AH394" s="7">
        <f t="shared" ca="1" si="78"/>
        <v>0</v>
      </c>
      <c r="AI394" s="7" t="str">
        <f t="shared" ca="1" si="89"/>
        <v>{0}</v>
      </c>
      <c r="AJ394" s="7">
        <f t="shared" ca="1" si="90"/>
        <v>0</v>
      </c>
      <c r="AK394" s="13" t="str">
        <f t="shared" ca="1" si="79"/>
        <v>-0|0|0%</v>
      </c>
    </row>
    <row r="395" spans="1:37" x14ac:dyDescent="0.15">
      <c r="A395" s="24"/>
      <c r="B395" s="24"/>
      <c r="C395" s="24"/>
      <c r="D395" s="24"/>
      <c r="E395" s="18"/>
      <c r="F395" s="18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6"/>
      <c r="R395" s="16">
        <f t="shared" si="80"/>
        <v>0</v>
      </c>
      <c r="S395" s="18"/>
      <c r="T395" s="18"/>
      <c r="U395" s="18"/>
      <c r="V395" s="18"/>
      <c r="W395" s="18"/>
      <c r="X395" s="7">
        <f t="shared" si="81"/>
        <v>0</v>
      </c>
      <c r="Y395" s="7">
        <f>SUM(X$3:X395)</f>
        <v>346</v>
      </c>
      <c r="Z395" s="19">
        <f t="shared" si="82"/>
        <v>620</v>
      </c>
      <c r="AA395" s="19">
        <f>COUNTIF(Z$3:Z395,Z395)</f>
        <v>47</v>
      </c>
      <c r="AB395" s="7">
        <f t="shared" ca="1" si="83"/>
        <v>0</v>
      </c>
      <c r="AC395" s="7">
        <f t="shared" ca="1" si="84"/>
        <v>0</v>
      </c>
      <c r="AD395" s="19" t="e">
        <f t="shared" ca="1" si="85"/>
        <v>#VALUE!</v>
      </c>
      <c r="AE395" s="19">
        <f t="shared" ca="1" si="86"/>
        <v>0</v>
      </c>
      <c r="AF395" s="7" t="str">
        <f t="shared" ca="1" si="87"/>
        <v>无</v>
      </c>
      <c r="AG395" s="7" t="str">
        <f t="shared" ca="1" si="88"/>
        <v>{0}</v>
      </c>
      <c r="AH395" s="7">
        <f t="shared" ca="1" si="78"/>
        <v>0</v>
      </c>
      <c r="AI395" s="7" t="str">
        <f t="shared" ca="1" si="89"/>
        <v>{0}</v>
      </c>
      <c r="AJ395" s="7">
        <f t="shared" ca="1" si="90"/>
        <v>0</v>
      </c>
      <c r="AK395" s="13" t="str">
        <f t="shared" ca="1" si="79"/>
        <v>-0|0|0%</v>
      </c>
    </row>
    <row r="396" spans="1:37" x14ac:dyDescent="0.15">
      <c r="A396" s="24"/>
      <c r="B396" s="24"/>
      <c r="C396" s="24"/>
      <c r="D396" s="24"/>
      <c r="E396" s="18"/>
      <c r="F396" s="18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6"/>
      <c r="R396" s="16">
        <f t="shared" si="80"/>
        <v>0</v>
      </c>
      <c r="S396" s="18"/>
      <c r="T396" s="18"/>
      <c r="U396" s="18"/>
      <c r="V396" s="18"/>
      <c r="W396" s="18"/>
      <c r="X396" s="7">
        <f t="shared" si="81"/>
        <v>0</v>
      </c>
      <c r="Y396" s="7">
        <f>SUM(X$3:X396)</f>
        <v>346</v>
      </c>
      <c r="Z396" s="19">
        <f t="shared" si="82"/>
        <v>620</v>
      </c>
      <c r="AA396" s="19">
        <f>COUNTIF(Z$3:Z396,Z396)</f>
        <v>48</v>
      </c>
      <c r="AB396" s="7">
        <f t="shared" ca="1" si="83"/>
        <v>0</v>
      </c>
      <c r="AC396" s="7">
        <f t="shared" ca="1" si="84"/>
        <v>0</v>
      </c>
      <c r="AD396" s="19" t="e">
        <f t="shared" ca="1" si="85"/>
        <v>#VALUE!</v>
      </c>
      <c r="AE396" s="19">
        <f t="shared" ca="1" si="86"/>
        <v>0</v>
      </c>
      <c r="AF396" s="7" t="str">
        <f t="shared" ca="1" si="87"/>
        <v>无</v>
      </c>
      <c r="AG396" s="7" t="str">
        <f t="shared" ca="1" si="88"/>
        <v>{0}</v>
      </c>
      <c r="AH396" s="7">
        <f t="shared" ca="1" si="78"/>
        <v>0</v>
      </c>
      <c r="AI396" s="7" t="str">
        <f t="shared" ca="1" si="89"/>
        <v>{0}</v>
      </c>
      <c r="AJ396" s="7">
        <f t="shared" ca="1" si="90"/>
        <v>0</v>
      </c>
      <c r="AK396" s="13" t="str">
        <f t="shared" ca="1" si="79"/>
        <v>-0|0|0%</v>
      </c>
    </row>
    <row r="397" spans="1:37" x14ac:dyDescent="0.15">
      <c r="A397" s="24"/>
      <c r="B397" s="24"/>
      <c r="C397" s="24"/>
      <c r="D397" s="24"/>
      <c r="E397" s="18"/>
      <c r="F397" s="18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6"/>
      <c r="R397" s="16">
        <f t="shared" si="80"/>
        <v>0</v>
      </c>
      <c r="S397" s="18"/>
      <c r="T397" s="18"/>
      <c r="U397" s="18"/>
      <c r="V397" s="18"/>
      <c r="W397" s="18"/>
      <c r="X397" s="7">
        <f t="shared" si="81"/>
        <v>0</v>
      </c>
      <c r="Y397" s="7">
        <f>SUM(X$3:X397)</f>
        <v>346</v>
      </c>
      <c r="Z397" s="19">
        <f t="shared" si="82"/>
        <v>620</v>
      </c>
      <c r="AA397" s="19">
        <f>COUNTIF(Z$3:Z397,Z397)</f>
        <v>49</v>
      </c>
      <c r="AB397" s="7">
        <f t="shared" ca="1" si="83"/>
        <v>0</v>
      </c>
      <c r="AC397" s="7">
        <f t="shared" ca="1" si="84"/>
        <v>0</v>
      </c>
      <c r="AD397" s="19" t="e">
        <f t="shared" ca="1" si="85"/>
        <v>#VALUE!</v>
      </c>
      <c r="AE397" s="19">
        <f t="shared" ca="1" si="86"/>
        <v>0</v>
      </c>
      <c r="AF397" s="7" t="str">
        <f t="shared" ca="1" si="87"/>
        <v>无</v>
      </c>
      <c r="AG397" s="7" t="str">
        <f t="shared" ca="1" si="88"/>
        <v>{0}</v>
      </c>
      <c r="AH397" s="7">
        <f t="shared" ca="1" si="78"/>
        <v>0</v>
      </c>
      <c r="AI397" s="7" t="str">
        <f t="shared" ca="1" si="89"/>
        <v>{0}</v>
      </c>
      <c r="AJ397" s="7">
        <f t="shared" ca="1" si="90"/>
        <v>0</v>
      </c>
      <c r="AK397" s="13" t="str">
        <f t="shared" ca="1" si="79"/>
        <v>-0|0|0%</v>
      </c>
    </row>
    <row r="398" spans="1:37" x14ac:dyDescent="0.15">
      <c r="A398" s="24"/>
      <c r="B398" s="24"/>
      <c r="C398" s="24"/>
      <c r="D398" s="24"/>
      <c r="E398" s="18"/>
      <c r="F398" s="18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6"/>
      <c r="R398" s="16">
        <f t="shared" si="80"/>
        <v>0</v>
      </c>
      <c r="S398" s="18"/>
      <c r="T398" s="18"/>
      <c r="U398" s="18"/>
      <c r="V398" s="18"/>
      <c r="W398" s="18"/>
      <c r="X398" s="7">
        <f t="shared" si="81"/>
        <v>0</v>
      </c>
      <c r="Y398" s="7">
        <f>SUM(X$3:X398)</f>
        <v>346</v>
      </c>
      <c r="Z398" s="19">
        <f t="shared" si="82"/>
        <v>620</v>
      </c>
      <c r="AA398" s="19">
        <f>COUNTIF(Z$3:Z398,Z398)</f>
        <v>50</v>
      </c>
      <c r="AB398" s="7">
        <f t="shared" ca="1" si="83"/>
        <v>0</v>
      </c>
      <c r="AC398" s="7">
        <f t="shared" ca="1" si="84"/>
        <v>0</v>
      </c>
      <c r="AD398" s="19" t="e">
        <f t="shared" ca="1" si="85"/>
        <v>#VALUE!</v>
      </c>
      <c r="AE398" s="19">
        <f t="shared" ca="1" si="86"/>
        <v>0</v>
      </c>
      <c r="AF398" s="7" t="str">
        <f t="shared" ca="1" si="87"/>
        <v>无</v>
      </c>
      <c r="AG398" s="7" t="str">
        <f t="shared" ca="1" si="88"/>
        <v>{0}</v>
      </c>
      <c r="AH398" s="7">
        <f t="shared" ca="1" si="78"/>
        <v>0</v>
      </c>
      <c r="AI398" s="7" t="str">
        <f t="shared" ca="1" si="89"/>
        <v>{0}</v>
      </c>
      <c r="AJ398" s="7">
        <f t="shared" ca="1" si="90"/>
        <v>0</v>
      </c>
      <c r="AK398" s="13" t="str">
        <f t="shared" ca="1" si="79"/>
        <v>-0|0|0%</v>
      </c>
    </row>
    <row r="399" spans="1:37" x14ac:dyDescent="0.15">
      <c r="A399" s="24"/>
      <c r="B399" s="24"/>
      <c r="C399" s="24"/>
      <c r="D399" s="24"/>
      <c r="E399" s="18"/>
      <c r="F399" s="18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6"/>
      <c r="R399" s="16">
        <f t="shared" si="80"/>
        <v>0</v>
      </c>
      <c r="S399" s="18"/>
      <c r="T399" s="18"/>
      <c r="U399" s="18"/>
      <c r="V399" s="18"/>
      <c r="W399" s="18"/>
      <c r="X399" s="7">
        <f t="shared" si="81"/>
        <v>0</v>
      </c>
      <c r="Y399" s="7">
        <f>SUM(X$3:X399)</f>
        <v>346</v>
      </c>
      <c r="Z399" s="19">
        <f t="shared" si="82"/>
        <v>620</v>
      </c>
      <c r="AA399" s="19">
        <f>COUNTIF(Z$3:Z399,Z399)</f>
        <v>51</v>
      </c>
      <c r="AB399" s="7">
        <f t="shared" ca="1" si="83"/>
        <v>0</v>
      </c>
      <c r="AC399" s="7">
        <f t="shared" ca="1" si="84"/>
        <v>0</v>
      </c>
      <c r="AD399" s="19" t="e">
        <f t="shared" ca="1" si="85"/>
        <v>#VALUE!</v>
      </c>
      <c r="AE399" s="19">
        <f t="shared" ca="1" si="86"/>
        <v>0</v>
      </c>
      <c r="AF399" s="7" t="str">
        <f t="shared" ca="1" si="87"/>
        <v>无</v>
      </c>
      <c r="AG399" s="7" t="str">
        <f t="shared" ca="1" si="88"/>
        <v>{0}</v>
      </c>
      <c r="AH399" s="7">
        <f t="shared" ca="1" si="78"/>
        <v>0</v>
      </c>
      <c r="AI399" s="7" t="str">
        <f t="shared" ca="1" si="89"/>
        <v>{0}</v>
      </c>
      <c r="AJ399" s="7">
        <f t="shared" ca="1" si="90"/>
        <v>0</v>
      </c>
      <c r="AK399" s="13" t="str">
        <f t="shared" ca="1" si="79"/>
        <v>-0|0|0%</v>
      </c>
    </row>
    <row r="400" spans="1:37" x14ac:dyDescent="0.15">
      <c r="A400" s="24"/>
      <c r="B400" s="24"/>
      <c r="C400" s="24"/>
      <c r="D400" s="24"/>
      <c r="E400" s="18"/>
      <c r="F400" s="18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6"/>
      <c r="R400" s="16">
        <f t="shared" si="80"/>
        <v>0</v>
      </c>
      <c r="S400" s="18"/>
      <c r="T400" s="18"/>
      <c r="U400" s="18"/>
      <c r="V400" s="18"/>
      <c r="W400" s="18"/>
      <c r="X400" s="7">
        <f t="shared" si="81"/>
        <v>0</v>
      </c>
      <c r="Y400" s="7">
        <f>SUM(X$3:X400)</f>
        <v>346</v>
      </c>
      <c r="Z400" s="19">
        <f t="shared" si="82"/>
        <v>620</v>
      </c>
      <c r="AA400" s="19">
        <f>COUNTIF(Z$3:Z400,Z400)</f>
        <v>52</v>
      </c>
      <c r="AB400" s="7">
        <f t="shared" ca="1" si="83"/>
        <v>0</v>
      </c>
      <c r="AC400" s="7">
        <f t="shared" ca="1" si="84"/>
        <v>0</v>
      </c>
      <c r="AD400" s="19" t="e">
        <f t="shared" ca="1" si="85"/>
        <v>#VALUE!</v>
      </c>
      <c r="AE400" s="19">
        <f t="shared" ca="1" si="86"/>
        <v>0</v>
      </c>
      <c r="AF400" s="7" t="str">
        <f t="shared" ca="1" si="87"/>
        <v>无</v>
      </c>
      <c r="AG400" s="7" t="str">
        <f t="shared" ca="1" si="88"/>
        <v>{0}</v>
      </c>
      <c r="AH400" s="7">
        <f t="shared" ca="1" si="78"/>
        <v>0</v>
      </c>
      <c r="AI400" s="7" t="str">
        <f t="shared" ca="1" si="89"/>
        <v>{0}</v>
      </c>
      <c r="AJ400" s="7">
        <f t="shared" ca="1" si="90"/>
        <v>0</v>
      </c>
      <c r="AK400" s="13" t="str">
        <f t="shared" ca="1" si="79"/>
        <v>-0|0|0%</v>
      </c>
    </row>
    <row r="401" spans="1:37" x14ac:dyDescent="0.15">
      <c r="A401" s="24"/>
      <c r="B401" s="24"/>
      <c r="C401" s="24"/>
      <c r="D401" s="24"/>
      <c r="E401" s="18"/>
      <c r="F401" s="18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6"/>
      <c r="R401" s="16">
        <f t="shared" si="80"/>
        <v>0</v>
      </c>
      <c r="S401" s="18"/>
      <c r="T401" s="18"/>
      <c r="U401" s="18"/>
      <c r="V401" s="18"/>
      <c r="W401" s="18"/>
      <c r="X401" s="7">
        <f t="shared" si="81"/>
        <v>0</v>
      </c>
      <c r="Y401" s="7">
        <f>SUM(X$3:X401)</f>
        <v>346</v>
      </c>
      <c r="Z401" s="19">
        <f t="shared" si="82"/>
        <v>620</v>
      </c>
      <c r="AA401" s="19">
        <f>COUNTIF(Z$3:Z401,Z401)</f>
        <v>53</v>
      </c>
      <c r="AB401" s="7">
        <f t="shared" ca="1" si="83"/>
        <v>0</v>
      </c>
      <c r="AC401" s="7">
        <f t="shared" ca="1" si="84"/>
        <v>0</v>
      </c>
      <c r="AD401" s="19" t="e">
        <f t="shared" ca="1" si="85"/>
        <v>#VALUE!</v>
      </c>
      <c r="AE401" s="19">
        <f t="shared" ca="1" si="86"/>
        <v>0</v>
      </c>
      <c r="AF401" s="7" t="str">
        <f t="shared" ca="1" si="87"/>
        <v>无</v>
      </c>
      <c r="AG401" s="7" t="str">
        <f t="shared" ca="1" si="88"/>
        <v>{0}</v>
      </c>
      <c r="AH401" s="7">
        <f t="shared" ca="1" si="78"/>
        <v>0</v>
      </c>
      <c r="AI401" s="7" t="str">
        <f t="shared" ca="1" si="89"/>
        <v>{0}</v>
      </c>
      <c r="AJ401" s="7">
        <f t="shared" ca="1" si="90"/>
        <v>0</v>
      </c>
      <c r="AK401" s="13" t="str">
        <f t="shared" ca="1" si="79"/>
        <v>-0|0|0%</v>
      </c>
    </row>
    <row r="402" spans="1:37" x14ac:dyDescent="0.15">
      <c r="A402" s="24"/>
      <c r="B402" s="24"/>
      <c r="C402" s="24"/>
      <c r="D402" s="24"/>
      <c r="E402" s="18"/>
      <c r="F402" s="18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6"/>
      <c r="R402" s="16">
        <f t="shared" si="80"/>
        <v>0</v>
      </c>
      <c r="S402" s="18"/>
      <c r="T402" s="18"/>
      <c r="U402" s="18"/>
      <c r="V402" s="18"/>
      <c r="W402" s="18"/>
      <c r="X402" s="7">
        <f t="shared" si="81"/>
        <v>0</v>
      </c>
      <c r="Y402" s="7">
        <f>SUM(X$3:X402)</f>
        <v>346</v>
      </c>
      <c r="Z402" s="19">
        <f t="shared" si="82"/>
        <v>620</v>
      </c>
      <c r="AA402" s="19">
        <f>COUNTIF(Z$3:Z402,Z402)</f>
        <v>54</v>
      </c>
      <c r="AB402" s="7">
        <f t="shared" ca="1" si="83"/>
        <v>0</v>
      </c>
      <c r="AC402" s="7">
        <f t="shared" ca="1" si="84"/>
        <v>0</v>
      </c>
      <c r="AD402" s="19" t="e">
        <f t="shared" ca="1" si="85"/>
        <v>#VALUE!</v>
      </c>
      <c r="AE402" s="19">
        <f t="shared" ca="1" si="86"/>
        <v>0</v>
      </c>
      <c r="AF402" s="7" t="str">
        <f t="shared" ca="1" si="87"/>
        <v>无</v>
      </c>
      <c r="AG402" s="7" t="str">
        <f t="shared" ca="1" si="88"/>
        <v>{0}</v>
      </c>
      <c r="AH402" s="7">
        <f t="shared" ca="1" si="78"/>
        <v>0</v>
      </c>
      <c r="AI402" s="7" t="str">
        <f t="shared" ca="1" si="89"/>
        <v>{0}</v>
      </c>
      <c r="AJ402" s="7">
        <f t="shared" ca="1" si="90"/>
        <v>0</v>
      </c>
      <c r="AK402" s="13" t="str">
        <f t="shared" ca="1" si="79"/>
        <v>-0|0|0%</v>
      </c>
    </row>
    <row r="403" spans="1:37" x14ac:dyDescent="0.15">
      <c r="A403" s="24"/>
      <c r="B403" s="24"/>
      <c r="C403" s="24"/>
      <c r="D403" s="24"/>
      <c r="E403" s="18"/>
      <c r="F403" s="18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6"/>
      <c r="R403" s="16">
        <f t="shared" si="80"/>
        <v>0</v>
      </c>
      <c r="S403" s="18"/>
      <c r="T403" s="18"/>
      <c r="U403" s="18"/>
      <c r="V403" s="18"/>
      <c r="W403" s="18"/>
      <c r="X403" s="7">
        <f t="shared" si="81"/>
        <v>0</v>
      </c>
      <c r="Y403" s="7">
        <f>SUM(X$3:X403)</f>
        <v>346</v>
      </c>
      <c r="Z403" s="19">
        <f t="shared" si="82"/>
        <v>620</v>
      </c>
      <c r="AA403" s="19">
        <f>COUNTIF(Z$3:Z403,Z403)</f>
        <v>55</v>
      </c>
      <c r="AB403" s="7">
        <f t="shared" ca="1" si="83"/>
        <v>0</v>
      </c>
      <c r="AC403" s="7">
        <f t="shared" ca="1" si="84"/>
        <v>0</v>
      </c>
      <c r="AD403" s="19" t="e">
        <f t="shared" ca="1" si="85"/>
        <v>#VALUE!</v>
      </c>
      <c r="AE403" s="19">
        <f t="shared" ca="1" si="86"/>
        <v>0</v>
      </c>
      <c r="AF403" s="7" t="str">
        <f t="shared" ca="1" si="87"/>
        <v>无</v>
      </c>
      <c r="AG403" s="7" t="str">
        <f t="shared" ca="1" si="88"/>
        <v>{0}</v>
      </c>
      <c r="AH403" s="7">
        <f t="shared" ca="1" si="78"/>
        <v>0</v>
      </c>
      <c r="AI403" s="7" t="str">
        <f t="shared" ca="1" si="89"/>
        <v>{0}</v>
      </c>
      <c r="AJ403" s="7">
        <f t="shared" ca="1" si="90"/>
        <v>0</v>
      </c>
      <c r="AK403" s="13" t="str">
        <f t="shared" ca="1" si="79"/>
        <v>-0|0|0%</v>
      </c>
    </row>
    <row r="404" spans="1:37" x14ac:dyDescent="0.15">
      <c r="A404" s="24"/>
      <c r="B404" s="24"/>
      <c r="C404" s="24"/>
      <c r="D404" s="24"/>
      <c r="E404" s="18"/>
      <c r="F404" s="18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6"/>
      <c r="R404" s="16">
        <f t="shared" si="80"/>
        <v>0</v>
      </c>
      <c r="S404" s="18"/>
      <c r="T404" s="18"/>
      <c r="U404" s="18"/>
      <c r="V404" s="18"/>
      <c r="W404" s="18"/>
      <c r="X404" s="7">
        <f t="shared" si="81"/>
        <v>0</v>
      </c>
      <c r="Y404" s="7">
        <f>SUM(X$3:X404)</f>
        <v>346</v>
      </c>
      <c r="Z404" s="19">
        <f t="shared" si="82"/>
        <v>620</v>
      </c>
      <c r="AA404" s="19">
        <f>COUNTIF(Z$3:Z404,Z404)</f>
        <v>56</v>
      </c>
      <c r="AB404" s="7">
        <f t="shared" ca="1" si="83"/>
        <v>0</v>
      </c>
      <c r="AC404" s="7">
        <f t="shared" ca="1" si="84"/>
        <v>0</v>
      </c>
      <c r="AD404" s="19" t="e">
        <f t="shared" ca="1" si="85"/>
        <v>#VALUE!</v>
      </c>
      <c r="AE404" s="19">
        <f t="shared" ca="1" si="86"/>
        <v>0</v>
      </c>
      <c r="AF404" s="7" t="str">
        <f t="shared" ca="1" si="87"/>
        <v>无</v>
      </c>
      <c r="AG404" s="7" t="str">
        <f t="shared" ca="1" si="88"/>
        <v>{0}</v>
      </c>
      <c r="AH404" s="7">
        <f t="shared" ca="1" si="78"/>
        <v>0</v>
      </c>
      <c r="AI404" s="7" t="str">
        <f t="shared" ca="1" si="89"/>
        <v>{0}</v>
      </c>
      <c r="AJ404" s="7">
        <f t="shared" ca="1" si="90"/>
        <v>0</v>
      </c>
      <c r="AK404" s="13" t="str">
        <f t="shared" ca="1" si="79"/>
        <v>-0|0|0%</v>
      </c>
    </row>
    <row r="405" spans="1:37" x14ac:dyDescent="0.15">
      <c r="A405" s="24"/>
      <c r="B405" s="24"/>
      <c r="C405" s="24"/>
      <c r="D405" s="24"/>
      <c r="E405" s="18"/>
      <c r="F405" s="18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6"/>
      <c r="R405" s="16">
        <f t="shared" si="80"/>
        <v>0</v>
      </c>
      <c r="S405" s="18"/>
      <c r="T405" s="18"/>
      <c r="U405" s="18"/>
      <c r="V405" s="18"/>
      <c r="W405" s="18"/>
      <c r="X405" s="7">
        <f t="shared" si="81"/>
        <v>0</v>
      </c>
      <c r="Y405" s="7">
        <f>SUM(X$3:X405)</f>
        <v>346</v>
      </c>
      <c r="Z405" s="19">
        <f t="shared" si="82"/>
        <v>620</v>
      </c>
      <c r="AA405" s="19">
        <f>COUNTIF(Z$3:Z405,Z405)</f>
        <v>57</v>
      </c>
      <c r="AB405" s="7">
        <f t="shared" ca="1" si="83"/>
        <v>0</v>
      </c>
      <c r="AC405" s="7">
        <f t="shared" ca="1" si="84"/>
        <v>0</v>
      </c>
      <c r="AD405" s="19" t="e">
        <f t="shared" ca="1" si="85"/>
        <v>#VALUE!</v>
      </c>
      <c r="AE405" s="19">
        <f t="shared" ca="1" si="86"/>
        <v>0</v>
      </c>
      <c r="AF405" s="7" t="str">
        <f t="shared" ca="1" si="87"/>
        <v>无</v>
      </c>
      <c r="AG405" s="7" t="str">
        <f t="shared" ca="1" si="88"/>
        <v>{0}</v>
      </c>
      <c r="AH405" s="7">
        <f t="shared" ca="1" si="78"/>
        <v>0</v>
      </c>
      <c r="AI405" s="7" t="str">
        <f t="shared" ca="1" si="89"/>
        <v>{0}</v>
      </c>
      <c r="AJ405" s="7">
        <f t="shared" ca="1" si="90"/>
        <v>0</v>
      </c>
      <c r="AK405" s="13" t="str">
        <f t="shared" ca="1" si="79"/>
        <v>-0|0|0%</v>
      </c>
    </row>
    <row r="406" spans="1:37" x14ac:dyDescent="0.15">
      <c r="A406" s="24"/>
      <c r="B406" s="24"/>
      <c r="C406" s="24"/>
      <c r="D406" s="24"/>
      <c r="E406" s="18"/>
      <c r="F406" s="18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6"/>
      <c r="R406" s="16">
        <f t="shared" si="80"/>
        <v>0</v>
      </c>
      <c r="S406" s="18"/>
      <c r="T406" s="18"/>
      <c r="U406" s="18"/>
      <c r="V406" s="18"/>
      <c r="W406" s="18"/>
      <c r="X406" s="7">
        <f t="shared" si="81"/>
        <v>0</v>
      </c>
      <c r="Y406" s="7">
        <f>SUM(X$3:X406)</f>
        <v>346</v>
      </c>
      <c r="Z406" s="19">
        <f t="shared" si="82"/>
        <v>620</v>
      </c>
      <c r="AA406" s="19">
        <f>COUNTIF(Z$3:Z406,Z406)</f>
        <v>58</v>
      </c>
      <c r="AB406" s="7">
        <f t="shared" ca="1" si="83"/>
        <v>0</v>
      </c>
      <c r="AC406" s="7">
        <f t="shared" ca="1" si="84"/>
        <v>0</v>
      </c>
      <c r="AD406" s="19" t="e">
        <f t="shared" ca="1" si="85"/>
        <v>#VALUE!</v>
      </c>
      <c r="AE406" s="19">
        <f t="shared" ca="1" si="86"/>
        <v>0</v>
      </c>
      <c r="AF406" s="7" t="str">
        <f t="shared" ca="1" si="87"/>
        <v>无</v>
      </c>
      <c r="AG406" s="7" t="str">
        <f t="shared" ca="1" si="88"/>
        <v>{0}</v>
      </c>
      <c r="AH406" s="7">
        <f t="shared" ca="1" si="78"/>
        <v>0</v>
      </c>
      <c r="AI406" s="7" t="str">
        <f t="shared" ca="1" si="89"/>
        <v>{0}</v>
      </c>
      <c r="AJ406" s="7">
        <f t="shared" ca="1" si="90"/>
        <v>0</v>
      </c>
      <c r="AK406" s="13" t="str">
        <f t="shared" ca="1" si="79"/>
        <v>-0|0|0%</v>
      </c>
    </row>
    <row r="407" spans="1:37" x14ac:dyDescent="0.15">
      <c r="A407" s="24"/>
      <c r="B407" s="24"/>
      <c r="C407" s="24"/>
      <c r="D407" s="24"/>
      <c r="E407" s="18"/>
      <c r="F407" s="18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6"/>
      <c r="R407" s="16">
        <f t="shared" si="80"/>
        <v>0</v>
      </c>
      <c r="S407" s="18"/>
      <c r="T407" s="18"/>
      <c r="U407" s="18"/>
      <c r="V407" s="18"/>
      <c r="W407" s="18"/>
      <c r="X407" s="7">
        <f t="shared" si="81"/>
        <v>0</v>
      </c>
      <c r="Y407" s="7">
        <f>SUM(X$3:X407)</f>
        <v>346</v>
      </c>
      <c r="Z407" s="19">
        <f t="shared" si="82"/>
        <v>620</v>
      </c>
      <c r="AA407" s="19">
        <f>COUNTIF(Z$3:Z407,Z407)</f>
        <v>59</v>
      </c>
      <c r="AB407" s="7">
        <f t="shared" ca="1" si="83"/>
        <v>0</v>
      </c>
      <c r="AC407" s="7">
        <f t="shared" ca="1" si="84"/>
        <v>0</v>
      </c>
      <c r="AD407" s="19" t="e">
        <f t="shared" ca="1" si="85"/>
        <v>#VALUE!</v>
      </c>
      <c r="AE407" s="19">
        <f t="shared" ca="1" si="86"/>
        <v>0</v>
      </c>
      <c r="AF407" s="7" t="str">
        <f t="shared" ca="1" si="87"/>
        <v>无</v>
      </c>
      <c r="AG407" s="7" t="str">
        <f t="shared" ca="1" si="88"/>
        <v>{0}</v>
      </c>
      <c r="AH407" s="7">
        <f t="shared" ca="1" si="78"/>
        <v>0</v>
      </c>
      <c r="AI407" s="7" t="str">
        <f t="shared" ca="1" si="89"/>
        <v>{0}</v>
      </c>
      <c r="AJ407" s="7">
        <f t="shared" ca="1" si="90"/>
        <v>0</v>
      </c>
      <c r="AK407" s="13" t="str">
        <f t="shared" ca="1" si="79"/>
        <v>-0|0|0%</v>
      </c>
    </row>
    <row r="408" spans="1:37" x14ac:dyDescent="0.15">
      <c r="A408" s="24"/>
      <c r="B408" s="24"/>
      <c r="C408" s="24"/>
      <c r="D408" s="24"/>
      <c r="E408" s="18"/>
      <c r="F408" s="18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6"/>
      <c r="R408" s="16">
        <f t="shared" si="80"/>
        <v>0</v>
      </c>
      <c r="S408" s="18"/>
      <c r="T408" s="18"/>
      <c r="U408" s="18"/>
      <c r="V408" s="18"/>
      <c r="W408" s="18"/>
      <c r="X408" s="7">
        <f t="shared" si="81"/>
        <v>0</v>
      </c>
      <c r="Y408" s="7">
        <f>SUM(X$3:X408)</f>
        <v>346</v>
      </c>
      <c r="Z408" s="19">
        <f t="shared" si="82"/>
        <v>620</v>
      </c>
      <c r="AA408" s="19">
        <f>COUNTIF(Z$3:Z408,Z408)</f>
        <v>60</v>
      </c>
      <c r="AB408" s="7">
        <f t="shared" ca="1" si="83"/>
        <v>0</v>
      </c>
      <c r="AC408" s="7">
        <f t="shared" ca="1" si="84"/>
        <v>0</v>
      </c>
      <c r="AD408" s="19" t="e">
        <f t="shared" ca="1" si="85"/>
        <v>#VALUE!</v>
      </c>
      <c r="AE408" s="19">
        <f t="shared" ca="1" si="86"/>
        <v>0</v>
      </c>
      <c r="AF408" s="7" t="str">
        <f t="shared" ca="1" si="87"/>
        <v>无</v>
      </c>
      <c r="AG408" s="7" t="str">
        <f t="shared" ca="1" si="88"/>
        <v>{0}</v>
      </c>
      <c r="AH408" s="7">
        <f t="shared" ca="1" si="78"/>
        <v>0</v>
      </c>
      <c r="AI408" s="7" t="str">
        <f t="shared" ca="1" si="89"/>
        <v>{0}</v>
      </c>
      <c r="AJ408" s="7">
        <f t="shared" ca="1" si="90"/>
        <v>0</v>
      </c>
      <c r="AK408" s="13" t="str">
        <f t="shared" ca="1" si="79"/>
        <v>-0|0|0%</v>
      </c>
    </row>
    <row r="409" spans="1:37" x14ac:dyDescent="0.15">
      <c r="A409" s="24"/>
      <c r="B409" s="24"/>
      <c r="C409" s="24"/>
      <c r="D409" s="24"/>
      <c r="E409" s="18"/>
      <c r="F409" s="18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6"/>
      <c r="R409" s="16">
        <f t="shared" si="80"/>
        <v>0</v>
      </c>
      <c r="S409" s="18"/>
      <c r="T409" s="18"/>
      <c r="U409" s="18"/>
      <c r="V409" s="18"/>
      <c r="W409" s="18"/>
      <c r="X409" s="7">
        <f t="shared" si="81"/>
        <v>0</v>
      </c>
      <c r="Y409" s="7">
        <f>SUM(X$3:X409)</f>
        <v>346</v>
      </c>
      <c r="Z409" s="19">
        <f t="shared" si="82"/>
        <v>620</v>
      </c>
      <c r="AA409" s="19">
        <f>COUNTIF(Z$3:Z409,Z409)</f>
        <v>61</v>
      </c>
      <c r="AB409" s="7">
        <f t="shared" ca="1" si="83"/>
        <v>0</v>
      </c>
      <c r="AC409" s="7">
        <f t="shared" ca="1" si="84"/>
        <v>0</v>
      </c>
      <c r="AD409" s="19" t="e">
        <f t="shared" ca="1" si="85"/>
        <v>#VALUE!</v>
      </c>
      <c r="AE409" s="19">
        <f t="shared" ca="1" si="86"/>
        <v>0</v>
      </c>
      <c r="AF409" s="7" t="str">
        <f t="shared" ca="1" si="87"/>
        <v>无</v>
      </c>
      <c r="AG409" s="7" t="str">
        <f t="shared" ca="1" si="88"/>
        <v>{0}</v>
      </c>
      <c r="AH409" s="7">
        <f t="shared" ca="1" si="78"/>
        <v>0</v>
      </c>
      <c r="AI409" s="7" t="str">
        <f t="shared" ca="1" si="89"/>
        <v>{0}</v>
      </c>
      <c r="AJ409" s="7">
        <f t="shared" ca="1" si="90"/>
        <v>0</v>
      </c>
      <c r="AK409" s="13" t="str">
        <f t="shared" ca="1" si="79"/>
        <v>-0|0|0%</v>
      </c>
    </row>
    <row r="410" spans="1:37" x14ac:dyDescent="0.15">
      <c r="A410" s="24"/>
      <c r="B410" s="24"/>
      <c r="C410" s="24"/>
      <c r="D410" s="24"/>
      <c r="E410" s="18"/>
      <c r="F410" s="18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6"/>
      <c r="R410" s="16">
        <f t="shared" si="80"/>
        <v>0</v>
      </c>
      <c r="S410" s="18"/>
      <c r="T410" s="18"/>
      <c r="U410" s="18"/>
      <c r="V410" s="18"/>
      <c r="W410" s="18"/>
      <c r="X410" s="7">
        <f t="shared" si="81"/>
        <v>0</v>
      </c>
      <c r="Y410" s="7">
        <f>SUM(X$3:X410)</f>
        <v>346</v>
      </c>
      <c r="Z410" s="19">
        <f t="shared" si="82"/>
        <v>620</v>
      </c>
      <c r="AA410" s="19">
        <f>COUNTIF(Z$3:Z410,Z410)</f>
        <v>62</v>
      </c>
      <c r="AB410" s="7">
        <f t="shared" ca="1" si="83"/>
        <v>0</v>
      </c>
      <c r="AC410" s="7">
        <f t="shared" ca="1" si="84"/>
        <v>0</v>
      </c>
      <c r="AD410" s="19" t="e">
        <f t="shared" ca="1" si="85"/>
        <v>#VALUE!</v>
      </c>
      <c r="AE410" s="19">
        <f t="shared" ca="1" si="86"/>
        <v>0</v>
      </c>
      <c r="AF410" s="7" t="str">
        <f t="shared" ca="1" si="87"/>
        <v>无</v>
      </c>
      <c r="AG410" s="7" t="str">
        <f t="shared" ca="1" si="88"/>
        <v>{0}</v>
      </c>
      <c r="AH410" s="7">
        <f t="shared" ca="1" si="78"/>
        <v>0</v>
      </c>
      <c r="AI410" s="7" t="str">
        <f t="shared" ca="1" si="89"/>
        <v>{0}</v>
      </c>
      <c r="AJ410" s="7">
        <f t="shared" ca="1" si="90"/>
        <v>0</v>
      </c>
      <c r="AK410" s="13" t="str">
        <f t="shared" ca="1" si="79"/>
        <v>-0|0|0%</v>
      </c>
    </row>
    <row r="411" spans="1:37" x14ac:dyDescent="0.15">
      <c r="A411" s="24"/>
      <c r="B411" s="24"/>
      <c r="C411" s="24"/>
      <c r="D411" s="24"/>
      <c r="E411" s="18"/>
      <c r="F411" s="18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6"/>
      <c r="R411" s="16">
        <f t="shared" si="80"/>
        <v>0</v>
      </c>
      <c r="S411" s="18"/>
      <c r="T411" s="18"/>
      <c r="U411" s="18"/>
      <c r="V411" s="18"/>
      <c r="W411" s="18"/>
      <c r="X411" s="7">
        <f t="shared" si="81"/>
        <v>0</v>
      </c>
      <c r="Y411" s="7">
        <f>SUM(X$3:X411)</f>
        <v>346</v>
      </c>
      <c r="Z411" s="19">
        <f t="shared" si="82"/>
        <v>620</v>
      </c>
      <c r="AA411" s="19">
        <f>COUNTIF(Z$3:Z411,Z411)</f>
        <v>63</v>
      </c>
      <c r="AB411" s="7">
        <f t="shared" ca="1" si="83"/>
        <v>0</v>
      </c>
      <c r="AC411" s="7">
        <f t="shared" ca="1" si="84"/>
        <v>0</v>
      </c>
      <c r="AD411" s="19" t="e">
        <f t="shared" ca="1" si="85"/>
        <v>#VALUE!</v>
      </c>
      <c r="AE411" s="19">
        <f t="shared" ca="1" si="86"/>
        <v>0</v>
      </c>
      <c r="AF411" s="7" t="str">
        <f t="shared" ca="1" si="87"/>
        <v>无</v>
      </c>
      <c r="AG411" s="7" t="str">
        <f t="shared" ca="1" si="88"/>
        <v>{0}</v>
      </c>
      <c r="AH411" s="7">
        <f t="shared" ca="1" si="78"/>
        <v>0</v>
      </c>
      <c r="AI411" s="7" t="str">
        <f t="shared" ca="1" si="89"/>
        <v>{0}</v>
      </c>
      <c r="AJ411" s="7">
        <f t="shared" ca="1" si="90"/>
        <v>0</v>
      </c>
      <c r="AK411" s="13" t="str">
        <f t="shared" ca="1" si="79"/>
        <v>-0|0|0%</v>
      </c>
    </row>
    <row r="412" spans="1:37" x14ac:dyDescent="0.15">
      <c r="A412" s="24"/>
      <c r="B412" s="24"/>
      <c r="C412" s="24"/>
      <c r="D412" s="24"/>
      <c r="E412" s="18"/>
      <c r="F412" s="18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6"/>
      <c r="R412" s="16">
        <f t="shared" si="80"/>
        <v>0</v>
      </c>
      <c r="S412" s="18"/>
      <c r="T412" s="18"/>
      <c r="U412" s="18"/>
      <c r="V412" s="18"/>
      <c r="W412" s="18"/>
      <c r="X412" s="7">
        <f t="shared" si="81"/>
        <v>0</v>
      </c>
      <c r="Y412" s="7">
        <f>SUM(X$3:X412)</f>
        <v>346</v>
      </c>
      <c r="Z412" s="19">
        <f t="shared" si="82"/>
        <v>620</v>
      </c>
      <c r="AA412" s="19">
        <f>COUNTIF(Z$3:Z412,Z412)</f>
        <v>64</v>
      </c>
      <c r="AB412" s="7">
        <f t="shared" ca="1" si="83"/>
        <v>0</v>
      </c>
      <c r="AC412" s="7">
        <f t="shared" ca="1" si="84"/>
        <v>0</v>
      </c>
      <c r="AD412" s="19" t="e">
        <f t="shared" ca="1" si="85"/>
        <v>#VALUE!</v>
      </c>
      <c r="AE412" s="19">
        <f t="shared" ca="1" si="86"/>
        <v>0</v>
      </c>
      <c r="AF412" s="7" t="str">
        <f t="shared" ca="1" si="87"/>
        <v>无</v>
      </c>
      <c r="AG412" s="7" t="str">
        <f t="shared" ca="1" si="88"/>
        <v>{0}</v>
      </c>
      <c r="AH412" s="7">
        <f t="shared" ca="1" si="78"/>
        <v>0</v>
      </c>
      <c r="AI412" s="7" t="str">
        <f t="shared" ca="1" si="89"/>
        <v>{0}</v>
      </c>
      <c r="AJ412" s="7">
        <f t="shared" ca="1" si="90"/>
        <v>0</v>
      </c>
      <c r="AK412" s="13" t="str">
        <f t="shared" ca="1" si="79"/>
        <v>-0|0|0%</v>
      </c>
    </row>
    <row r="413" spans="1:37" x14ac:dyDescent="0.15">
      <c r="A413" s="24"/>
      <c r="B413" s="24"/>
      <c r="C413" s="24"/>
      <c r="D413" s="24"/>
      <c r="E413" s="18"/>
      <c r="F413" s="18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6"/>
      <c r="R413" s="16">
        <f t="shared" si="80"/>
        <v>0</v>
      </c>
      <c r="S413" s="18"/>
      <c r="T413" s="18"/>
      <c r="U413" s="18"/>
      <c r="V413" s="18"/>
      <c r="W413" s="18"/>
      <c r="X413" s="7">
        <f t="shared" si="81"/>
        <v>0</v>
      </c>
      <c r="Y413" s="7">
        <f>SUM(X$3:X413)</f>
        <v>346</v>
      </c>
      <c r="Z413" s="19">
        <f t="shared" si="82"/>
        <v>620</v>
      </c>
      <c r="AA413" s="19">
        <f>COUNTIF(Z$3:Z413,Z413)</f>
        <v>65</v>
      </c>
      <c r="AB413" s="7">
        <f t="shared" ca="1" si="83"/>
        <v>0</v>
      </c>
      <c r="AC413" s="7">
        <f t="shared" ca="1" si="84"/>
        <v>0</v>
      </c>
      <c r="AD413" s="19" t="e">
        <f t="shared" ca="1" si="85"/>
        <v>#VALUE!</v>
      </c>
      <c r="AE413" s="19">
        <f t="shared" ca="1" si="86"/>
        <v>0</v>
      </c>
      <c r="AF413" s="7" t="str">
        <f t="shared" ca="1" si="87"/>
        <v>无</v>
      </c>
      <c r="AG413" s="7" t="str">
        <f t="shared" ca="1" si="88"/>
        <v>{0}</v>
      </c>
      <c r="AH413" s="7">
        <f t="shared" ca="1" si="78"/>
        <v>0</v>
      </c>
      <c r="AI413" s="7" t="str">
        <f t="shared" ca="1" si="89"/>
        <v>{0}</v>
      </c>
      <c r="AJ413" s="7">
        <f t="shared" ca="1" si="90"/>
        <v>0</v>
      </c>
      <c r="AK413" s="13" t="str">
        <f t="shared" ca="1" si="79"/>
        <v>-0|0|0%</v>
      </c>
    </row>
    <row r="414" spans="1:37" x14ac:dyDescent="0.15">
      <c r="A414" s="24"/>
      <c r="B414" s="24"/>
      <c r="C414" s="24"/>
      <c r="D414" s="24"/>
      <c r="E414" s="18"/>
      <c r="F414" s="18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6"/>
      <c r="R414" s="16">
        <f t="shared" si="80"/>
        <v>0</v>
      </c>
      <c r="S414" s="18"/>
      <c r="T414" s="18"/>
      <c r="U414" s="18"/>
      <c r="V414" s="18"/>
      <c r="W414" s="18"/>
      <c r="X414" s="7">
        <f t="shared" si="81"/>
        <v>0</v>
      </c>
      <c r="Y414" s="7">
        <f>SUM(X$3:X414)</f>
        <v>346</v>
      </c>
      <c r="Z414" s="19">
        <f t="shared" si="82"/>
        <v>620</v>
      </c>
      <c r="AA414" s="19">
        <f>COUNTIF(Z$3:Z414,Z414)</f>
        <v>66</v>
      </c>
      <c r="AB414" s="7">
        <f t="shared" ca="1" si="83"/>
        <v>0</v>
      </c>
      <c r="AC414" s="7">
        <f t="shared" ca="1" si="84"/>
        <v>0</v>
      </c>
      <c r="AD414" s="19" t="e">
        <f t="shared" ca="1" si="85"/>
        <v>#VALUE!</v>
      </c>
      <c r="AE414" s="19">
        <f t="shared" ca="1" si="86"/>
        <v>0</v>
      </c>
      <c r="AF414" s="7" t="str">
        <f t="shared" ca="1" si="87"/>
        <v>无</v>
      </c>
      <c r="AG414" s="7" t="str">
        <f t="shared" ca="1" si="88"/>
        <v>{0}</v>
      </c>
      <c r="AH414" s="7">
        <f t="shared" ca="1" si="78"/>
        <v>0</v>
      </c>
      <c r="AI414" s="7" t="str">
        <f t="shared" ca="1" si="89"/>
        <v>{0}</v>
      </c>
      <c r="AJ414" s="7">
        <f t="shared" ca="1" si="90"/>
        <v>0</v>
      </c>
      <c r="AK414" s="13" t="str">
        <f t="shared" ca="1" si="79"/>
        <v>-0|0|0%</v>
      </c>
    </row>
    <row r="415" spans="1:37" x14ac:dyDescent="0.15">
      <c r="A415" s="24"/>
      <c r="B415" s="24"/>
      <c r="C415" s="24"/>
      <c r="D415" s="24"/>
      <c r="E415" s="18"/>
      <c r="F415" s="18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6"/>
      <c r="R415" s="16">
        <f t="shared" si="80"/>
        <v>0</v>
      </c>
      <c r="S415" s="18"/>
      <c r="T415" s="18"/>
      <c r="U415" s="18"/>
      <c r="V415" s="18"/>
      <c r="W415" s="18"/>
      <c r="X415" s="7">
        <f t="shared" si="81"/>
        <v>0</v>
      </c>
      <c r="Y415" s="7">
        <f>SUM(X$3:X415)</f>
        <v>346</v>
      </c>
      <c r="Z415" s="19">
        <f t="shared" si="82"/>
        <v>620</v>
      </c>
      <c r="AA415" s="19">
        <f>COUNTIF(Z$3:Z415,Z415)</f>
        <v>67</v>
      </c>
      <c r="AB415" s="7">
        <f t="shared" ca="1" si="83"/>
        <v>0</v>
      </c>
      <c r="AC415" s="7">
        <f t="shared" ca="1" si="84"/>
        <v>0</v>
      </c>
      <c r="AD415" s="19" t="e">
        <f t="shared" ca="1" si="85"/>
        <v>#VALUE!</v>
      </c>
      <c r="AE415" s="19">
        <f t="shared" ca="1" si="86"/>
        <v>0</v>
      </c>
      <c r="AF415" s="7" t="str">
        <f t="shared" ca="1" si="87"/>
        <v>无</v>
      </c>
      <c r="AG415" s="7" t="str">
        <f t="shared" ca="1" si="88"/>
        <v>{0}</v>
      </c>
      <c r="AH415" s="7">
        <f t="shared" ca="1" si="78"/>
        <v>0</v>
      </c>
      <c r="AI415" s="7" t="str">
        <f t="shared" ca="1" si="89"/>
        <v>{0}</v>
      </c>
      <c r="AJ415" s="7">
        <f t="shared" ca="1" si="90"/>
        <v>0</v>
      </c>
      <c r="AK415" s="13" t="str">
        <f t="shared" ca="1" si="79"/>
        <v>-0|0|0%</v>
      </c>
    </row>
    <row r="416" spans="1:37" x14ac:dyDescent="0.15">
      <c r="A416" s="24"/>
      <c r="B416" s="24"/>
      <c r="C416" s="24"/>
      <c r="D416" s="24"/>
      <c r="E416" s="18"/>
      <c r="F416" s="18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6"/>
      <c r="R416" s="16">
        <f t="shared" si="80"/>
        <v>0</v>
      </c>
      <c r="S416" s="18"/>
      <c r="T416" s="18"/>
      <c r="U416" s="18"/>
      <c r="V416" s="18"/>
      <c r="W416" s="18"/>
      <c r="X416" s="7">
        <f t="shared" si="81"/>
        <v>0</v>
      </c>
      <c r="Y416" s="7">
        <f>SUM(X$3:X416)</f>
        <v>346</v>
      </c>
      <c r="Z416" s="19">
        <f t="shared" si="82"/>
        <v>620</v>
      </c>
      <c r="AA416" s="19">
        <f>COUNTIF(Z$3:Z416,Z416)</f>
        <v>68</v>
      </c>
      <c r="AB416" s="7">
        <f t="shared" ca="1" si="83"/>
        <v>0</v>
      </c>
      <c r="AC416" s="7">
        <f t="shared" ca="1" si="84"/>
        <v>0</v>
      </c>
      <c r="AD416" s="19" t="e">
        <f t="shared" ca="1" si="85"/>
        <v>#VALUE!</v>
      </c>
      <c r="AE416" s="19">
        <f t="shared" ca="1" si="86"/>
        <v>0</v>
      </c>
      <c r="AF416" s="7" t="str">
        <f t="shared" ca="1" si="87"/>
        <v>无</v>
      </c>
      <c r="AG416" s="7" t="str">
        <f t="shared" ca="1" si="88"/>
        <v>{0}</v>
      </c>
      <c r="AH416" s="7">
        <f t="shared" ca="1" si="78"/>
        <v>0</v>
      </c>
      <c r="AI416" s="7" t="str">
        <f t="shared" ca="1" si="89"/>
        <v>{0}</v>
      </c>
      <c r="AJ416" s="7">
        <f t="shared" ca="1" si="90"/>
        <v>0</v>
      </c>
      <c r="AK416" s="13" t="str">
        <f t="shared" ca="1" si="79"/>
        <v>-0|0|0%</v>
      </c>
    </row>
    <row r="417" spans="1:37" x14ac:dyDescent="0.15">
      <c r="A417" s="24"/>
      <c r="B417" s="24"/>
      <c r="C417" s="24"/>
      <c r="D417" s="24"/>
      <c r="E417" s="18"/>
      <c r="F417" s="18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6"/>
      <c r="R417" s="16">
        <f t="shared" si="80"/>
        <v>0</v>
      </c>
      <c r="S417" s="18"/>
      <c r="T417" s="18"/>
      <c r="U417" s="18"/>
      <c r="V417" s="18"/>
      <c r="W417" s="18"/>
      <c r="X417" s="7">
        <f t="shared" si="81"/>
        <v>0</v>
      </c>
      <c r="Y417" s="7">
        <f>SUM(X$3:X417)</f>
        <v>346</v>
      </c>
      <c r="Z417" s="19">
        <f t="shared" si="82"/>
        <v>620</v>
      </c>
      <c r="AA417" s="19">
        <f>COUNTIF(Z$3:Z417,Z417)</f>
        <v>69</v>
      </c>
      <c r="AB417" s="7">
        <f t="shared" ca="1" si="83"/>
        <v>0</v>
      </c>
      <c r="AC417" s="7">
        <f t="shared" ca="1" si="84"/>
        <v>0</v>
      </c>
      <c r="AD417" s="19" t="e">
        <f t="shared" ca="1" si="85"/>
        <v>#VALUE!</v>
      </c>
      <c r="AE417" s="19">
        <f t="shared" ca="1" si="86"/>
        <v>0</v>
      </c>
      <c r="AF417" s="7" t="str">
        <f t="shared" ca="1" si="87"/>
        <v>无</v>
      </c>
      <c r="AG417" s="7" t="str">
        <f t="shared" ca="1" si="88"/>
        <v>{0}</v>
      </c>
      <c r="AH417" s="7">
        <f t="shared" ca="1" si="78"/>
        <v>0</v>
      </c>
      <c r="AI417" s="7" t="str">
        <f t="shared" ca="1" si="89"/>
        <v>{0}</v>
      </c>
      <c r="AJ417" s="7">
        <f t="shared" ca="1" si="90"/>
        <v>0</v>
      </c>
      <c r="AK417" s="13" t="str">
        <f t="shared" ca="1" si="79"/>
        <v>-0|0|0%</v>
      </c>
    </row>
    <row r="418" spans="1:37" x14ac:dyDescent="0.15">
      <c r="A418" s="24"/>
      <c r="B418" s="24"/>
      <c r="C418" s="24"/>
      <c r="D418" s="24"/>
      <c r="E418" s="18"/>
      <c r="F418" s="18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6"/>
      <c r="R418" s="16">
        <f t="shared" si="80"/>
        <v>0</v>
      </c>
      <c r="S418" s="18"/>
      <c r="T418" s="18"/>
      <c r="U418" s="18"/>
      <c r="V418" s="18"/>
      <c r="W418" s="18"/>
      <c r="X418" s="7">
        <f t="shared" si="81"/>
        <v>0</v>
      </c>
      <c r="Y418" s="7">
        <f>SUM(X$3:X418)</f>
        <v>346</v>
      </c>
      <c r="Z418" s="19">
        <f t="shared" si="82"/>
        <v>620</v>
      </c>
      <c r="AA418" s="19">
        <f>COUNTIF(Z$3:Z418,Z418)</f>
        <v>70</v>
      </c>
      <c r="AB418" s="7">
        <f t="shared" ca="1" si="83"/>
        <v>0</v>
      </c>
      <c r="AC418" s="7">
        <f t="shared" ca="1" si="84"/>
        <v>0</v>
      </c>
      <c r="AD418" s="19" t="e">
        <f t="shared" ca="1" si="85"/>
        <v>#VALUE!</v>
      </c>
      <c r="AE418" s="19">
        <f t="shared" ca="1" si="86"/>
        <v>0</v>
      </c>
      <c r="AF418" s="7" t="str">
        <f t="shared" ca="1" si="87"/>
        <v>无</v>
      </c>
      <c r="AG418" s="7" t="str">
        <f t="shared" ca="1" si="88"/>
        <v>{0}</v>
      </c>
      <c r="AH418" s="7">
        <f t="shared" ca="1" si="78"/>
        <v>0</v>
      </c>
      <c r="AI418" s="7" t="str">
        <f t="shared" ca="1" si="89"/>
        <v>{0}</v>
      </c>
      <c r="AJ418" s="7">
        <f t="shared" ca="1" si="90"/>
        <v>0</v>
      </c>
      <c r="AK418" s="13" t="str">
        <f t="shared" ca="1" si="79"/>
        <v>-0|0|0%</v>
      </c>
    </row>
    <row r="419" spans="1:37" x14ac:dyDescent="0.15">
      <c r="A419" s="24"/>
      <c r="B419" s="24"/>
      <c r="C419" s="24"/>
      <c r="D419" s="24"/>
      <c r="E419" s="18"/>
      <c r="F419" s="18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6"/>
      <c r="R419" s="16">
        <f t="shared" si="80"/>
        <v>0</v>
      </c>
      <c r="S419" s="18"/>
      <c r="T419" s="18"/>
      <c r="U419" s="18"/>
      <c r="V419" s="18"/>
      <c r="W419" s="18"/>
      <c r="X419" s="7">
        <f t="shared" si="81"/>
        <v>0</v>
      </c>
      <c r="Y419" s="7">
        <f>SUM(X$3:X419)</f>
        <v>346</v>
      </c>
      <c r="Z419" s="19">
        <f t="shared" si="82"/>
        <v>620</v>
      </c>
      <c r="AA419" s="19">
        <f>COUNTIF(Z$3:Z419,Z419)</f>
        <v>71</v>
      </c>
      <c r="AB419" s="7">
        <f t="shared" ca="1" si="83"/>
        <v>0</v>
      </c>
      <c r="AC419" s="7">
        <f t="shared" ca="1" si="84"/>
        <v>0</v>
      </c>
      <c r="AD419" s="19" t="e">
        <f t="shared" ca="1" si="85"/>
        <v>#VALUE!</v>
      </c>
      <c r="AE419" s="19">
        <f t="shared" ca="1" si="86"/>
        <v>0</v>
      </c>
      <c r="AF419" s="7" t="str">
        <f t="shared" ca="1" si="87"/>
        <v>无</v>
      </c>
      <c r="AG419" s="7" t="str">
        <f t="shared" ca="1" si="88"/>
        <v>{0}</v>
      </c>
      <c r="AH419" s="7">
        <f t="shared" ca="1" si="78"/>
        <v>0</v>
      </c>
      <c r="AI419" s="7" t="str">
        <f t="shared" ca="1" si="89"/>
        <v>{0}</v>
      </c>
      <c r="AJ419" s="7">
        <f t="shared" ca="1" si="90"/>
        <v>0</v>
      </c>
      <c r="AK419" s="13" t="str">
        <f t="shared" ca="1" si="79"/>
        <v>-0|0|0%</v>
      </c>
    </row>
    <row r="420" spans="1:37" x14ac:dyDescent="0.15">
      <c r="A420" s="24"/>
      <c r="B420" s="24"/>
      <c r="C420" s="24"/>
      <c r="D420" s="24"/>
      <c r="E420" s="18"/>
      <c r="F420" s="18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6"/>
      <c r="R420" s="16">
        <f t="shared" si="80"/>
        <v>0</v>
      </c>
      <c r="S420" s="18"/>
      <c r="T420" s="18"/>
      <c r="U420" s="18"/>
      <c r="V420" s="18"/>
      <c r="W420" s="18"/>
      <c r="X420" s="7">
        <f t="shared" si="81"/>
        <v>0</v>
      </c>
      <c r="Y420" s="7">
        <f>SUM(X$3:X420)</f>
        <v>346</v>
      </c>
      <c r="Z420" s="19">
        <f t="shared" si="82"/>
        <v>620</v>
      </c>
      <c r="AA420" s="19">
        <f>COUNTIF(Z$3:Z420,Z420)</f>
        <v>72</v>
      </c>
      <c r="AB420" s="7">
        <f t="shared" ca="1" si="83"/>
        <v>0</v>
      </c>
      <c r="AC420" s="7">
        <f t="shared" ca="1" si="84"/>
        <v>0</v>
      </c>
      <c r="AD420" s="19" t="e">
        <f t="shared" ca="1" si="85"/>
        <v>#VALUE!</v>
      </c>
      <c r="AE420" s="19">
        <f t="shared" ca="1" si="86"/>
        <v>0</v>
      </c>
      <c r="AF420" s="7" t="str">
        <f t="shared" ca="1" si="87"/>
        <v>无</v>
      </c>
      <c r="AG420" s="7" t="str">
        <f t="shared" ca="1" si="88"/>
        <v>{0}</v>
      </c>
      <c r="AH420" s="7">
        <f t="shared" ca="1" si="78"/>
        <v>0</v>
      </c>
      <c r="AI420" s="7" t="str">
        <f t="shared" ca="1" si="89"/>
        <v>{0}</v>
      </c>
      <c r="AJ420" s="7">
        <f t="shared" ca="1" si="90"/>
        <v>0</v>
      </c>
      <c r="AK420" s="13" t="str">
        <f t="shared" ca="1" si="79"/>
        <v>-0|0|0%</v>
      </c>
    </row>
    <row r="421" spans="1:37" x14ac:dyDescent="0.15">
      <c r="A421" s="24"/>
      <c r="B421" s="24"/>
      <c r="C421" s="24"/>
      <c r="D421" s="24"/>
      <c r="E421" s="18"/>
      <c r="F421" s="18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6"/>
      <c r="R421" s="16">
        <f t="shared" si="80"/>
        <v>0</v>
      </c>
      <c r="S421" s="18"/>
      <c r="T421" s="18"/>
      <c r="U421" s="18"/>
      <c r="V421" s="18"/>
      <c r="W421" s="18"/>
      <c r="X421" s="7">
        <f t="shared" si="81"/>
        <v>0</v>
      </c>
      <c r="Y421" s="7">
        <f>SUM(X$3:X421)</f>
        <v>346</v>
      </c>
      <c r="Z421" s="19">
        <f t="shared" si="82"/>
        <v>620</v>
      </c>
      <c r="AA421" s="19">
        <f>COUNTIF(Z$3:Z421,Z421)</f>
        <v>73</v>
      </c>
      <c r="AB421" s="7">
        <f t="shared" ca="1" si="83"/>
        <v>0</v>
      </c>
      <c r="AC421" s="7">
        <f t="shared" ca="1" si="84"/>
        <v>0</v>
      </c>
      <c r="AD421" s="19" t="e">
        <f t="shared" ca="1" si="85"/>
        <v>#VALUE!</v>
      </c>
      <c r="AE421" s="19">
        <f t="shared" ca="1" si="86"/>
        <v>0</v>
      </c>
      <c r="AF421" s="7" t="str">
        <f t="shared" ca="1" si="87"/>
        <v>无</v>
      </c>
      <c r="AG421" s="7" t="str">
        <f t="shared" ca="1" si="88"/>
        <v>{0}</v>
      </c>
      <c r="AH421" s="7">
        <f t="shared" ca="1" si="78"/>
        <v>0</v>
      </c>
      <c r="AI421" s="7" t="str">
        <f t="shared" ca="1" si="89"/>
        <v>{0}</v>
      </c>
      <c r="AJ421" s="7">
        <f t="shared" ca="1" si="90"/>
        <v>0</v>
      </c>
      <c r="AK421" s="13" t="str">
        <f t="shared" ca="1" si="79"/>
        <v>-0|0|0%</v>
      </c>
    </row>
    <row r="422" spans="1:37" x14ac:dyDescent="0.15">
      <c r="A422" s="24"/>
      <c r="B422" s="24"/>
      <c r="C422" s="24"/>
      <c r="D422" s="24"/>
      <c r="E422" s="18"/>
      <c r="F422" s="18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6"/>
      <c r="R422" s="16">
        <f t="shared" si="80"/>
        <v>0</v>
      </c>
      <c r="S422" s="18"/>
      <c r="T422" s="18"/>
      <c r="U422" s="18"/>
      <c r="V422" s="18"/>
      <c r="W422" s="18"/>
      <c r="X422" s="7">
        <f t="shared" si="81"/>
        <v>0</v>
      </c>
      <c r="Y422" s="7">
        <f>SUM(X$3:X422)</f>
        <v>346</v>
      </c>
      <c r="Z422" s="19">
        <f t="shared" si="82"/>
        <v>620</v>
      </c>
      <c r="AA422" s="19">
        <f>COUNTIF(Z$3:Z422,Z422)</f>
        <v>74</v>
      </c>
      <c r="AB422" s="7">
        <f t="shared" ca="1" si="83"/>
        <v>0</v>
      </c>
      <c r="AC422" s="7">
        <f t="shared" ca="1" si="84"/>
        <v>0</v>
      </c>
      <c r="AD422" s="19" t="e">
        <f t="shared" ca="1" si="85"/>
        <v>#VALUE!</v>
      </c>
      <c r="AE422" s="19">
        <f t="shared" ca="1" si="86"/>
        <v>0</v>
      </c>
      <c r="AF422" s="7" t="str">
        <f t="shared" ca="1" si="87"/>
        <v>无</v>
      </c>
      <c r="AG422" s="7" t="str">
        <f t="shared" ca="1" si="88"/>
        <v>{0}</v>
      </c>
      <c r="AH422" s="7">
        <f t="shared" ca="1" si="78"/>
        <v>0</v>
      </c>
      <c r="AI422" s="7" t="str">
        <f t="shared" ca="1" si="89"/>
        <v>{0}</v>
      </c>
      <c r="AJ422" s="7">
        <f t="shared" ca="1" si="90"/>
        <v>0</v>
      </c>
      <c r="AK422" s="13" t="str">
        <f t="shared" ca="1" si="79"/>
        <v>-0|0|0%</v>
      </c>
    </row>
    <row r="423" spans="1:37" x14ac:dyDescent="0.15">
      <c r="A423" s="24"/>
      <c r="B423" s="24"/>
      <c r="C423" s="24"/>
      <c r="D423" s="24"/>
      <c r="E423" s="18"/>
      <c r="F423" s="18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6"/>
      <c r="R423" s="16">
        <f t="shared" si="80"/>
        <v>0</v>
      </c>
      <c r="S423" s="18"/>
      <c r="T423" s="18"/>
      <c r="U423" s="18"/>
      <c r="V423" s="18"/>
      <c r="W423" s="18"/>
      <c r="X423" s="7">
        <f t="shared" si="81"/>
        <v>0</v>
      </c>
      <c r="Y423" s="7">
        <f>SUM(X$3:X423)</f>
        <v>346</v>
      </c>
      <c r="Z423" s="19">
        <f t="shared" si="82"/>
        <v>620</v>
      </c>
      <c r="AA423" s="19">
        <f>COUNTIF(Z$3:Z423,Z423)</f>
        <v>75</v>
      </c>
      <c r="AB423" s="7">
        <f t="shared" ca="1" si="83"/>
        <v>0</v>
      </c>
      <c r="AC423" s="7">
        <f t="shared" ca="1" si="84"/>
        <v>0</v>
      </c>
      <c r="AD423" s="19" t="e">
        <f t="shared" ca="1" si="85"/>
        <v>#VALUE!</v>
      </c>
      <c r="AE423" s="19">
        <f t="shared" ca="1" si="86"/>
        <v>0</v>
      </c>
      <c r="AF423" s="7" t="str">
        <f t="shared" ca="1" si="87"/>
        <v>无</v>
      </c>
      <c r="AG423" s="7" t="str">
        <f t="shared" ca="1" si="88"/>
        <v>{0}</v>
      </c>
      <c r="AH423" s="7">
        <f t="shared" ca="1" si="78"/>
        <v>0</v>
      </c>
      <c r="AI423" s="7" t="str">
        <f t="shared" ca="1" si="89"/>
        <v>{0}</v>
      </c>
      <c r="AJ423" s="7">
        <f t="shared" ca="1" si="90"/>
        <v>0</v>
      </c>
      <c r="AK423" s="13" t="str">
        <f t="shared" ca="1" si="79"/>
        <v>-0|0|0%</v>
      </c>
    </row>
    <row r="424" spans="1:37" x14ac:dyDescent="0.15">
      <c r="A424" s="24"/>
      <c r="B424" s="24"/>
      <c r="C424" s="24"/>
      <c r="D424" s="24"/>
      <c r="E424" s="18"/>
      <c r="F424" s="18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6"/>
      <c r="R424" s="16">
        <f t="shared" si="80"/>
        <v>0</v>
      </c>
      <c r="S424" s="18"/>
      <c r="T424" s="18"/>
      <c r="U424" s="18"/>
      <c r="V424" s="18"/>
      <c r="W424" s="18"/>
      <c r="X424" s="7">
        <f t="shared" si="81"/>
        <v>0</v>
      </c>
      <c r="Y424" s="7">
        <f>SUM(X$3:X424)</f>
        <v>346</v>
      </c>
      <c r="Z424" s="19">
        <f t="shared" si="82"/>
        <v>620</v>
      </c>
      <c r="AA424" s="19">
        <f>COUNTIF(Z$3:Z424,Z424)</f>
        <v>76</v>
      </c>
      <c r="AB424" s="7">
        <f t="shared" ca="1" si="83"/>
        <v>0</v>
      </c>
      <c r="AC424" s="7">
        <f t="shared" ca="1" si="84"/>
        <v>0</v>
      </c>
      <c r="AD424" s="19" t="e">
        <f t="shared" ca="1" si="85"/>
        <v>#VALUE!</v>
      </c>
      <c r="AE424" s="19">
        <f t="shared" ca="1" si="86"/>
        <v>0</v>
      </c>
      <c r="AF424" s="7" t="str">
        <f t="shared" ca="1" si="87"/>
        <v>无</v>
      </c>
      <c r="AG424" s="7" t="str">
        <f t="shared" ca="1" si="88"/>
        <v>{0}</v>
      </c>
      <c r="AH424" s="7">
        <f t="shared" ca="1" si="78"/>
        <v>0</v>
      </c>
      <c r="AI424" s="7" t="str">
        <f t="shared" ca="1" si="89"/>
        <v>{0}</v>
      </c>
      <c r="AJ424" s="7">
        <f t="shared" ca="1" si="90"/>
        <v>0</v>
      </c>
      <c r="AK424" s="13" t="str">
        <f t="shared" ca="1" si="79"/>
        <v>-0|0|0%</v>
      </c>
    </row>
    <row r="425" spans="1:37" x14ac:dyDescent="0.15">
      <c r="A425" s="24"/>
      <c r="B425" s="24"/>
      <c r="C425" s="24"/>
      <c r="D425" s="24"/>
      <c r="E425" s="18"/>
      <c r="F425" s="18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6"/>
      <c r="R425" s="16">
        <f t="shared" si="80"/>
        <v>0</v>
      </c>
      <c r="S425" s="18"/>
      <c r="T425" s="18"/>
      <c r="U425" s="18"/>
      <c r="V425" s="18"/>
      <c r="W425" s="18"/>
      <c r="X425" s="7">
        <f t="shared" si="81"/>
        <v>0</v>
      </c>
      <c r="Y425" s="7">
        <f>SUM(X$3:X425)</f>
        <v>346</v>
      </c>
      <c r="Z425" s="19">
        <f t="shared" si="82"/>
        <v>620</v>
      </c>
      <c r="AA425" s="19">
        <f>COUNTIF(Z$3:Z425,Z425)</f>
        <v>77</v>
      </c>
      <c r="AB425" s="7">
        <f t="shared" ca="1" si="83"/>
        <v>0</v>
      </c>
      <c r="AC425" s="7">
        <f t="shared" ca="1" si="84"/>
        <v>0</v>
      </c>
      <c r="AD425" s="19" t="e">
        <f t="shared" ca="1" si="85"/>
        <v>#VALUE!</v>
      </c>
      <c r="AE425" s="19">
        <f t="shared" ca="1" si="86"/>
        <v>0</v>
      </c>
      <c r="AF425" s="7" t="str">
        <f t="shared" ca="1" si="87"/>
        <v>无</v>
      </c>
      <c r="AG425" s="7" t="str">
        <f t="shared" ca="1" si="88"/>
        <v>{0}</v>
      </c>
      <c r="AH425" s="7">
        <f t="shared" ca="1" si="78"/>
        <v>0</v>
      </c>
      <c r="AI425" s="7" t="str">
        <f t="shared" ca="1" si="89"/>
        <v>{0}</v>
      </c>
      <c r="AJ425" s="7">
        <f t="shared" ca="1" si="90"/>
        <v>0</v>
      </c>
      <c r="AK425" s="13" t="str">
        <f t="shared" ca="1" si="79"/>
        <v>-0|0|0%</v>
      </c>
    </row>
    <row r="426" spans="1:37" x14ac:dyDescent="0.15">
      <c r="A426" s="24"/>
      <c r="B426" s="24"/>
      <c r="C426" s="24"/>
      <c r="D426" s="24"/>
      <c r="E426" s="18"/>
      <c r="F426" s="18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6"/>
      <c r="R426" s="16">
        <f t="shared" si="80"/>
        <v>0</v>
      </c>
      <c r="S426" s="18"/>
      <c r="T426" s="18"/>
      <c r="U426" s="18"/>
      <c r="V426" s="18"/>
      <c r="W426" s="18"/>
      <c r="X426" s="7">
        <f t="shared" si="81"/>
        <v>0</v>
      </c>
      <c r="Y426" s="7">
        <f>SUM(X$3:X426)</f>
        <v>346</v>
      </c>
      <c r="Z426" s="19">
        <f t="shared" si="82"/>
        <v>620</v>
      </c>
      <c r="AA426" s="19">
        <f>COUNTIF(Z$3:Z426,Z426)</f>
        <v>78</v>
      </c>
      <c r="AB426" s="7">
        <f t="shared" ca="1" si="83"/>
        <v>0</v>
      </c>
      <c r="AC426" s="7">
        <f t="shared" ca="1" si="84"/>
        <v>0</v>
      </c>
      <c r="AD426" s="19" t="e">
        <f t="shared" ca="1" si="85"/>
        <v>#VALUE!</v>
      </c>
      <c r="AE426" s="19">
        <f t="shared" ca="1" si="86"/>
        <v>0</v>
      </c>
      <c r="AF426" s="7" t="str">
        <f t="shared" ca="1" si="87"/>
        <v>无</v>
      </c>
      <c r="AG426" s="7" t="str">
        <f t="shared" ca="1" si="88"/>
        <v>{0}</v>
      </c>
      <c r="AH426" s="7">
        <f t="shared" ca="1" si="78"/>
        <v>0</v>
      </c>
      <c r="AI426" s="7" t="str">
        <f t="shared" ca="1" si="89"/>
        <v>{0}</v>
      </c>
      <c r="AJ426" s="7">
        <f t="shared" ca="1" si="90"/>
        <v>0</v>
      </c>
      <c r="AK426" s="13" t="str">
        <f t="shared" ca="1" si="79"/>
        <v>-0|0|0%</v>
      </c>
    </row>
    <row r="427" spans="1:37" x14ac:dyDescent="0.15">
      <c r="A427" s="24"/>
      <c r="B427" s="24"/>
      <c r="C427" s="24"/>
      <c r="D427" s="24"/>
      <c r="E427" s="18"/>
      <c r="F427" s="18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6"/>
      <c r="R427" s="16">
        <f t="shared" si="80"/>
        <v>0</v>
      </c>
      <c r="S427" s="18"/>
      <c r="T427" s="18"/>
      <c r="U427" s="18"/>
      <c r="V427" s="18"/>
      <c r="W427" s="18"/>
      <c r="X427" s="7">
        <f t="shared" si="81"/>
        <v>0</v>
      </c>
      <c r="Y427" s="7">
        <f>SUM(X$3:X427)</f>
        <v>346</v>
      </c>
      <c r="Z427" s="19">
        <f t="shared" si="82"/>
        <v>620</v>
      </c>
      <c r="AA427" s="19">
        <f>COUNTIF(Z$3:Z427,Z427)</f>
        <v>79</v>
      </c>
      <c r="AB427" s="7">
        <f t="shared" ca="1" si="83"/>
        <v>0</v>
      </c>
      <c r="AC427" s="7">
        <f t="shared" ca="1" si="84"/>
        <v>0</v>
      </c>
      <c r="AD427" s="19" t="e">
        <f t="shared" ca="1" si="85"/>
        <v>#VALUE!</v>
      </c>
      <c r="AE427" s="19">
        <f t="shared" ca="1" si="86"/>
        <v>0</v>
      </c>
      <c r="AF427" s="7" t="str">
        <f t="shared" ca="1" si="87"/>
        <v>无</v>
      </c>
      <c r="AG427" s="7" t="str">
        <f t="shared" ca="1" si="88"/>
        <v>{0}</v>
      </c>
      <c r="AH427" s="7">
        <f t="shared" ca="1" si="78"/>
        <v>0</v>
      </c>
      <c r="AI427" s="7" t="str">
        <f t="shared" ca="1" si="89"/>
        <v>{0}</v>
      </c>
      <c r="AJ427" s="7">
        <f t="shared" ca="1" si="90"/>
        <v>0</v>
      </c>
      <c r="AK427" s="13" t="str">
        <f t="shared" ca="1" si="79"/>
        <v>-0|0|0%</v>
      </c>
    </row>
    <row r="428" spans="1:37" x14ac:dyDescent="0.15">
      <c r="A428" s="24"/>
      <c r="B428" s="24"/>
      <c r="C428" s="24"/>
      <c r="D428" s="24"/>
      <c r="E428" s="18"/>
      <c r="F428" s="18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6"/>
      <c r="R428" s="16">
        <f t="shared" si="80"/>
        <v>0</v>
      </c>
      <c r="S428" s="18"/>
      <c r="T428" s="18"/>
      <c r="U428" s="18"/>
      <c r="V428" s="18"/>
      <c r="W428" s="18"/>
      <c r="X428" s="7">
        <f t="shared" si="81"/>
        <v>0</v>
      </c>
      <c r="Y428" s="7">
        <f>SUM(X$3:X428)</f>
        <v>346</v>
      </c>
      <c r="Z428" s="19">
        <f t="shared" si="82"/>
        <v>620</v>
      </c>
      <c r="AA428" s="19">
        <f>COUNTIF(Z$3:Z428,Z428)</f>
        <v>80</v>
      </c>
      <c r="AB428" s="7">
        <f t="shared" ca="1" si="83"/>
        <v>0</v>
      </c>
      <c r="AC428" s="7">
        <f t="shared" ca="1" si="84"/>
        <v>0</v>
      </c>
      <c r="AD428" s="19" t="e">
        <f t="shared" ca="1" si="85"/>
        <v>#VALUE!</v>
      </c>
      <c r="AE428" s="19">
        <f t="shared" ca="1" si="86"/>
        <v>0</v>
      </c>
      <c r="AF428" s="7" t="str">
        <f t="shared" ca="1" si="87"/>
        <v>无</v>
      </c>
      <c r="AG428" s="7" t="str">
        <f t="shared" ca="1" si="88"/>
        <v>{0}</v>
      </c>
      <c r="AH428" s="7">
        <f t="shared" ca="1" si="78"/>
        <v>0</v>
      </c>
      <c r="AI428" s="7" t="str">
        <f t="shared" ca="1" si="89"/>
        <v>{0}</v>
      </c>
      <c r="AJ428" s="7">
        <f t="shared" ca="1" si="90"/>
        <v>0</v>
      </c>
      <c r="AK428" s="13" t="str">
        <f t="shared" ca="1" si="79"/>
        <v>-0|0|0%</v>
      </c>
    </row>
    <row r="429" spans="1:37" x14ac:dyDescent="0.15">
      <c r="A429" s="24"/>
      <c r="B429" s="24"/>
      <c r="C429" s="24"/>
      <c r="D429" s="24"/>
      <c r="E429" s="18"/>
      <c r="F429" s="18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6"/>
      <c r="R429" s="16">
        <f t="shared" si="80"/>
        <v>0</v>
      </c>
      <c r="S429" s="18"/>
      <c r="T429" s="18"/>
      <c r="U429" s="18"/>
      <c r="V429" s="18"/>
      <c r="W429" s="18"/>
      <c r="X429" s="7">
        <f t="shared" si="81"/>
        <v>0</v>
      </c>
      <c r="Y429" s="7">
        <f>SUM(X$3:X429)</f>
        <v>346</v>
      </c>
      <c r="Z429" s="19">
        <f t="shared" si="82"/>
        <v>620</v>
      </c>
      <c r="AA429" s="19">
        <f>COUNTIF(Z$3:Z429,Z429)</f>
        <v>81</v>
      </c>
      <c r="AB429" s="7">
        <f t="shared" ca="1" si="83"/>
        <v>0</v>
      </c>
      <c r="AC429" s="7">
        <f t="shared" ca="1" si="84"/>
        <v>0</v>
      </c>
      <c r="AD429" s="19" t="e">
        <f t="shared" ca="1" si="85"/>
        <v>#VALUE!</v>
      </c>
      <c r="AE429" s="19">
        <f t="shared" ca="1" si="86"/>
        <v>0</v>
      </c>
      <c r="AF429" s="7" t="str">
        <f t="shared" ca="1" si="87"/>
        <v>无</v>
      </c>
      <c r="AG429" s="7" t="str">
        <f t="shared" ca="1" si="88"/>
        <v>{0}</v>
      </c>
      <c r="AH429" s="7">
        <f t="shared" ca="1" si="78"/>
        <v>0</v>
      </c>
      <c r="AI429" s="7" t="str">
        <f t="shared" ca="1" si="89"/>
        <v>{0}</v>
      </c>
      <c r="AJ429" s="7">
        <f t="shared" ca="1" si="90"/>
        <v>0</v>
      </c>
      <c r="AK429" s="13" t="str">
        <f t="shared" ca="1" si="79"/>
        <v>-0|0|0%</v>
      </c>
    </row>
    <row r="430" spans="1:37" x14ac:dyDescent="0.15">
      <c r="A430" s="24"/>
      <c r="B430" s="24"/>
      <c r="C430" s="24"/>
      <c r="D430" s="24"/>
      <c r="E430" s="18"/>
      <c r="F430" s="18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6"/>
      <c r="R430" s="16">
        <f t="shared" si="80"/>
        <v>0</v>
      </c>
      <c r="S430" s="18"/>
      <c r="T430" s="18"/>
      <c r="U430" s="18"/>
      <c r="V430" s="18"/>
      <c r="W430" s="18"/>
      <c r="X430" s="7">
        <f t="shared" si="81"/>
        <v>0</v>
      </c>
      <c r="Y430" s="7">
        <f>SUM(X$3:X430)</f>
        <v>346</v>
      </c>
      <c r="Z430" s="19">
        <f t="shared" si="82"/>
        <v>620</v>
      </c>
      <c r="AA430" s="19">
        <f>COUNTIF(Z$3:Z430,Z430)</f>
        <v>82</v>
      </c>
      <c r="AB430" s="7">
        <f t="shared" ca="1" si="83"/>
        <v>0</v>
      </c>
      <c r="AC430" s="7">
        <f t="shared" ca="1" si="84"/>
        <v>0</v>
      </c>
      <c r="AD430" s="19" t="e">
        <f t="shared" ca="1" si="85"/>
        <v>#VALUE!</v>
      </c>
      <c r="AE430" s="19">
        <f t="shared" ca="1" si="86"/>
        <v>0</v>
      </c>
      <c r="AF430" s="7" t="str">
        <f t="shared" ca="1" si="87"/>
        <v>无</v>
      </c>
      <c r="AG430" s="7" t="str">
        <f t="shared" ca="1" si="88"/>
        <v>{0}</v>
      </c>
      <c r="AH430" s="7">
        <f t="shared" ca="1" si="78"/>
        <v>0</v>
      </c>
      <c r="AI430" s="7" t="str">
        <f t="shared" ca="1" si="89"/>
        <v>{0}</v>
      </c>
      <c r="AJ430" s="7">
        <f t="shared" ca="1" si="90"/>
        <v>0</v>
      </c>
      <c r="AK430" s="13" t="str">
        <f t="shared" ca="1" si="79"/>
        <v>-0|0|0%</v>
      </c>
    </row>
    <row r="431" spans="1:37" x14ac:dyDescent="0.15">
      <c r="A431" s="24"/>
      <c r="B431" s="24"/>
      <c r="C431" s="24"/>
      <c r="D431" s="24"/>
      <c r="E431" s="18"/>
      <c r="F431" s="18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6"/>
      <c r="R431" s="16">
        <f t="shared" si="80"/>
        <v>0</v>
      </c>
      <c r="S431" s="18"/>
      <c r="T431" s="18"/>
      <c r="U431" s="18"/>
      <c r="V431" s="18"/>
      <c r="W431" s="18"/>
      <c r="X431" s="7">
        <f t="shared" si="81"/>
        <v>0</v>
      </c>
      <c r="Y431" s="7">
        <f>SUM(X$3:X431)</f>
        <v>346</v>
      </c>
      <c r="Z431" s="19">
        <f t="shared" si="82"/>
        <v>620</v>
      </c>
      <c r="AA431" s="19">
        <f>COUNTIF(Z$3:Z431,Z431)</f>
        <v>83</v>
      </c>
      <c r="AB431" s="7">
        <f t="shared" ca="1" si="83"/>
        <v>0</v>
      </c>
      <c r="AC431" s="7">
        <f t="shared" ca="1" si="84"/>
        <v>0</v>
      </c>
      <c r="AD431" s="19" t="e">
        <f t="shared" ca="1" si="85"/>
        <v>#VALUE!</v>
      </c>
      <c r="AE431" s="19">
        <f t="shared" ca="1" si="86"/>
        <v>0</v>
      </c>
      <c r="AF431" s="7" t="str">
        <f t="shared" ca="1" si="87"/>
        <v>无</v>
      </c>
      <c r="AG431" s="7" t="str">
        <f t="shared" ca="1" si="88"/>
        <v>{0}</v>
      </c>
      <c r="AH431" s="7">
        <f t="shared" ca="1" si="78"/>
        <v>0</v>
      </c>
      <c r="AI431" s="7" t="str">
        <f t="shared" ca="1" si="89"/>
        <v>{0}</v>
      </c>
      <c r="AJ431" s="7">
        <f t="shared" ca="1" si="90"/>
        <v>0</v>
      </c>
      <c r="AK431" s="13" t="str">
        <f t="shared" ca="1" si="79"/>
        <v>-0|0|0%</v>
      </c>
    </row>
    <row r="432" spans="1:37" x14ac:dyDescent="0.15">
      <c r="A432" s="24"/>
      <c r="B432" s="24"/>
      <c r="C432" s="24"/>
      <c r="D432" s="24"/>
      <c r="E432" s="18"/>
      <c r="F432" s="18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6"/>
      <c r="R432" s="16">
        <f t="shared" si="80"/>
        <v>0</v>
      </c>
      <c r="S432" s="18"/>
      <c r="T432" s="18"/>
      <c r="U432" s="18"/>
      <c r="V432" s="18"/>
      <c r="W432" s="18"/>
      <c r="X432" s="7">
        <f t="shared" si="81"/>
        <v>0</v>
      </c>
      <c r="Y432" s="7">
        <f>SUM(X$3:X432)</f>
        <v>346</v>
      </c>
      <c r="Z432" s="19">
        <f t="shared" si="82"/>
        <v>620</v>
      </c>
      <c r="AA432" s="19">
        <f>COUNTIF(Z$3:Z432,Z432)</f>
        <v>84</v>
      </c>
      <c r="AB432" s="7">
        <f t="shared" ca="1" si="83"/>
        <v>0</v>
      </c>
      <c r="AC432" s="7">
        <f t="shared" ca="1" si="84"/>
        <v>0</v>
      </c>
      <c r="AD432" s="19" t="e">
        <f t="shared" ca="1" si="85"/>
        <v>#VALUE!</v>
      </c>
      <c r="AE432" s="19">
        <f t="shared" ca="1" si="86"/>
        <v>0</v>
      </c>
      <c r="AF432" s="7" t="str">
        <f t="shared" ca="1" si="87"/>
        <v>无</v>
      </c>
      <c r="AG432" s="7" t="str">
        <f t="shared" ca="1" si="88"/>
        <v>{0}</v>
      </c>
      <c r="AH432" s="7">
        <f t="shared" ca="1" si="78"/>
        <v>0</v>
      </c>
      <c r="AI432" s="7" t="str">
        <f t="shared" ca="1" si="89"/>
        <v>{0}</v>
      </c>
      <c r="AJ432" s="7">
        <f t="shared" ca="1" si="90"/>
        <v>0</v>
      </c>
      <c r="AK432" s="13" t="str">
        <f t="shared" ca="1" si="79"/>
        <v>-0|0|0%</v>
      </c>
    </row>
    <row r="433" spans="1:37" x14ac:dyDescent="0.15">
      <c r="A433" s="24"/>
      <c r="B433" s="24"/>
      <c r="C433" s="24"/>
      <c r="D433" s="24"/>
      <c r="E433" s="18"/>
      <c r="F433" s="18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6"/>
      <c r="R433" s="16">
        <f t="shared" si="80"/>
        <v>0</v>
      </c>
      <c r="S433" s="18"/>
      <c r="T433" s="18"/>
      <c r="U433" s="18"/>
      <c r="V433" s="18"/>
      <c r="W433" s="18"/>
      <c r="X433" s="7">
        <f t="shared" si="81"/>
        <v>0</v>
      </c>
      <c r="Y433" s="7">
        <f>SUM(X$3:X433)</f>
        <v>346</v>
      </c>
      <c r="Z433" s="19">
        <f t="shared" si="82"/>
        <v>620</v>
      </c>
      <c r="AA433" s="19">
        <f>COUNTIF(Z$3:Z433,Z433)</f>
        <v>85</v>
      </c>
      <c r="AB433" s="7">
        <f t="shared" ca="1" si="83"/>
        <v>0</v>
      </c>
      <c r="AC433" s="7">
        <f t="shared" ca="1" si="84"/>
        <v>0</v>
      </c>
      <c r="AD433" s="19" t="e">
        <f t="shared" ca="1" si="85"/>
        <v>#VALUE!</v>
      </c>
      <c r="AE433" s="19">
        <f t="shared" ca="1" si="86"/>
        <v>0</v>
      </c>
      <c r="AF433" s="7" t="str">
        <f t="shared" ca="1" si="87"/>
        <v>无</v>
      </c>
      <c r="AG433" s="7" t="str">
        <f t="shared" ca="1" si="88"/>
        <v>{0}</v>
      </c>
      <c r="AH433" s="7">
        <f t="shared" ca="1" si="78"/>
        <v>0</v>
      </c>
      <c r="AI433" s="7" t="str">
        <f t="shared" ca="1" si="89"/>
        <v>{0}</v>
      </c>
      <c r="AJ433" s="7">
        <f t="shared" ca="1" si="90"/>
        <v>0</v>
      </c>
      <c r="AK433" s="13" t="str">
        <f t="shared" ca="1" si="79"/>
        <v>-0|0|0%</v>
      </c>
    </row>
    <row r="434" spans="1:37" x14ac:dyDescent="0.15">
      <c r="A434" s="24"/>
      <c r="B434" s="24"/>
      <c r="C434" s="24"/>
      <c r="D434" s="24"/>
      <c r="E434" s="18"/>
      <c r="F434" s="18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6"/>
      <c r="R434" s="16">
        <f t="shared" si="80"/>
        <v>0</v>
      </c>
      <c r="S434" s="18"/>
      <c r="T434" s="18"/>
      <c r="U434" s="18"/>
      <c r="V434" s="18"/>
      <c r="W434" s="18"/>
      <c r="X434" s="7">
        <f t="shared" si="81"/>
        <v>0</v>
      </c>
      <c r="Y434" s="7">
        <f>SUM(X$3:X434)</f>
        <v>346</v>
      </c>
      <c r="Z434" s="19">
        <f t="shared" si="82"/>
        <v>620</v>
      </c>
      <c r="AA434" s="19">
        <f>COUNTIF(Z$3:Z434,Z434)</f>
        <v>86</v>
      </c>
      <c r="AB434" s="7">
        <f t="shared" ca="1" si="83"/>
        <v>0</v>
      </c>
      <c r="AC434" s="7">
        <f t="shared" ca="1" si="84"/>
        <v>0</v>
      </c>
      <c r="AD434" s="19" t="e">
        <f t="shared" ca="1" si="85"/>
        <v>#VALUE!</v>
      </c>
      <c r="AE434" s="19">
        <f t="shared" ca="1" si="86"/>
        <v>0</v>
      </c>
      <c r="AF434" s="7" t="str">
        <f t="shared" ca="1" si="87"/>
        <v>无</v>
      </c>
      <c r="AG434" s="7" t="str">
        <f t="shared" ca="1" si="88"/>
        <v>{0}</v>
      </c>
      <c r="AH434" s="7">
        <f t="shared" ca="1" si="78"/>
        <v>0</v>
      </c>
      <c r="AI434" s="7" t="str">
        <f t="shared" ca="1" si="89"/>
        <v>{0}</v>
      </c>
      <c r="AJ434" s="7">
        <f t="shared" ca="1" si="90"/>
        <v>0</v>
      </c>
      <c r="AK434" s="13" t="str">
        <f t="shared" ca="1" si="79"/>
        <v>-0|0|0%</v>
      </c>
    </row>
    <row r="435" spans="1:37" x14ac:dyDescent="0.15">
      <c r="A435" s="24"/>
      <c r="B435" s="24"/>
      <c r="C435" s="24"/>
      <c r="D435" s="24"/>
      <c r="E435" s="18"/>
      <c r="F435" s="18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6"/>
      <c r="R435" s="16">
        <f t="shared" si="80"/>
        <v>0</v>
      </c>
      <c r="S435" s="18"/>
      <c r="T435" s="18"/>
      <c r="U435" s="18"/>
      <c r="V435" s="18"/>
      <c r="W435" s="18"/>
      <c r="X435" s="7">
        <f t="shared" si="81"/>
        <v>0</v>
      </c>
      <c r="Y435" s="7">
        <f>SUM(X$3:X435)</f>
        <v>346</v>
      </c>
      <c r="Z435" s="19">
        <f t="shared" si="82"/>
        <v>620</v>
      </c>
      <c r="AA435" s="19">
        <f>COUNTIF(Z$3:Z435,Z435)</f>
        <v>87</v>
      </c>
      <c r="AB435" s="7">
        <f t="shared" ca="1" si="83"/>
        <v>0</v>
      </c>
      <c r="AC435" s="7">
        <f t="shared" ca="1" si="84"/>
        <v>0</v>
      </c>
      <c r="AD435" s="19" t="e">
        <f t="shared" ca="1" si="85"/>
        <v>#VALUE!</v>
      </c>
      <c r="AE435" s="19">
        <f t="shared" ca="1" si="86"/>
        <v>0</v>
      </c>
      <c r="AF435" s="7" t="str">
        <f t="shared" ca="1" si="87"/>
        <v>无</v>
      </c>
      <c r="AG435" s="7" t="str">
        <f t="shared" ca="1" si="88"/>
        <v>{0}</v>
      </c>
      <c r="AH435" s="7">
        <f t="shared" ca="1" si="78"/>
        <v>0</v>
      </c>
      <c r="AI435" s="7" t="str">
        <f t="shared" ca="1" si="89"/>
        <v>{0}</v>
      </c>
      <c r="AJ435" s="7">
        <f t="shared" ca="1" si="90"/>
        <v>0</v>
      </c>
      <c r="AK435" s="13" t="str">
        <f t="shared" ca="1" si="79"/>
        <v>-0|0|0%</v>
      </c>
    </row>
    <row r="436" spans="1:37" x14ac:dyDescent="0.15">
      <c r="A436" s="24"/>
      <c r="B436" s="24"/>
      <c r="C436" s="24"/>
      <c r="D436" s="24"/>
      <c r="E436" s="18"/>
      <c r="F436" s="18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6"/>
      <c r="R436" s="16">
        <f t="shared" si="80"/>
        <v>0</v>
      </c>
      <c r="S436" s="18"/>
      <c r="T436" s="18"/>
      <c r="U436" s="18"/>
      <c r="V436" s="18"/>
      <c r="W436" s="18"/>
      <c r="X436" s="7">
        <f t="shared" si="81"/>
        <v>0</v>
      </c>
      <c r="Y436" s="7">
        <f>SUM(X$3:X436)</f>
        <v>346</v>
      </c>
      <c r="Z436" s="19">
        <f t="shared" si="82"/>
        <v>620</v>
      </c>
      <c r="AA436" s="19">
        <f>COUNTIF(Z$3:Z436,Z436)</f>
        <v>88</v>
      </c>
      <c r="AB436" s="7">
        <f t="shared" ca="1" si="83"/>
        <v>0</v>
      </c>
      <c r="AC436" s="7">
        <f t="shared" ca="1" si="84"/>
        <v>0</v>
      </c>
      <c r="AD436" s="19" t="e">
        <f t="shared" ca="1" si="85"/>
        <v>#VALUE!</v>
      </c>
      <c r="AE436" s="19">
        <f t="shared" ca="1" si="86"/>
        <v>0</v>
      </c>
      <c r="AF436" s="7" t="str">
        <f t="shared" ca="1" si="87"/>
        <v>无</v>
      </c>
      <c r="AG436" s="7" t="str">
        <f t="shared" ca="1" si="88"/>
        <v>{0}</v>
      </c>
      <c r="AH436" s="7">
        <f t="shared" ca="1" si="78"/>
        <v>0</v>
      </c>
      <c r="AI436" s="7" t="str">
        <f t="shared" ca="1" si="89"/>
        <v>{0}</v>
      </c>
      <c r="AJ436" s="7">
        <f t="shared" ca="1" si="90"/>
        <v>0</v>
      </c>
      <c r="AK436" s="13" t="str">
        <f t="shared" ca="1" si="79"/>
        <v>-0|0|0%</v>
      </c>
    </row>
    <row r="437" spans="1:37" x14ac:dyDescent="0.15">
      <c r="A437" s="24"/>
      <c r="B437" s="24"/>
      <c r="C437" s="24"/>
      <c r="D437" s="24"/>
      <c r="E437" s="18"/>
      <c r="F437" s="18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6"/>
      <c r="R437" s="16">
        <f t="shared" si="80"/>
        <v>0</v>
      </c>
      <c r="S437" s="18"/>
      <c r="T437" s="18"/>
      <c r="U437" s="18"/>
      <c r="V437" s="18"/>
      <c r="W437" s="18"/>
      <c r="X437" s="7">
        <f t="shared" si="81"/>
        <v>0</v>
      </c>
      <c r="Y437" s="7">
        <f>SUM(X$3:X437)</f>
        <v>346</v>
      </c>
      <c r="Z437" s="19">
        <f t="shared" si="82"/>
        <v>620</v>
      </c>
      <c r="AA437" s="19">
        <f>COUNTIF(Z$3:Z437,Z437)</f>
        <v>89</v>
      </c>
      <c r="AB437" s="7">
        <f t="shared" ca="1" si="83"/>
        <v>0</v>
      </c>
      <c r="AC437" s="7">
        <f t="shared" ca="1" si="84"/>
        <v>0</v>
      </c>
      <c r="AD437" s="19" t="e">
        <f t="shared" ca="1" si="85"/>
        <v>#VALUE!</v>
      </c>
      <c r="AE437" s="19">
        <f t="shared" ca="1" si="86"/>
        <v>0</v>
      </c>
      <c r="AF437" s="7" t="str">
        <f t="shared" ca="1" si="87"/>
        <v>无</v>
      </c>
      <c r="AG437" s="7" t="str">
        <f t="shared" ca="1" si="88"/>
        <v>{0}</v>
      </c>
      <c r="AH437" s="7">
        <f t="shared" ca="1" si="78"/>
        <v>0</v>
      </c>
      <c r="AI437" s="7" t="str">
        <f t="shared" ca="1" si="89"/>
        <v>{0}</v>
      </c>
      <c r="AJ437" s="7">
        <f t="shared" ca="1" si="90"/>
        <v>0</v>
      </c>
      <c r="AK437" s="13" t="str">
        <f t="shared" ca="1" si="79"/>
        <v>-0|0|0%</v>
      </c>
    </row>
    <row r="438" spans="1:37" x14ac:dyDescent="0.15">
      <c r="A438" s="24"/>
      <c r="B438" s="24"/>
      <c r="C438" s="24"/>
      <c r="D438" s="24"/>
      <c r="E438" s="18"/>
      <c r="F438" s="18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6"/>
      <c r="R438" s="16">
        <f t="shared" si="80"/>
        <v>0</v>
      </c>
      <c r="S438" s="18"/>
      <c r="T438" s="18"/>
      <c r="U438" s="18"/>
      <c r="V438" s="18"/>
      <c r="W438" s="18"/>
      <c r="X438" s="7">
        <f t="shared" si="81"/>
        <v>0</v>
      </c>
      <c r="Y438" s="7">
        <f>SUM(X$3:X438)</f>
        <v>346</v>
      </c>
      <c r="Z438" s="19">
        <f t="shared" si="82"/>
        <v>620</v>
      </c>
      <c r="AA438" s="19">
        <f>COUNTIF(Z$3:Z438,Z438)</f>
        <v>90</v>
      </c>
      <c r="AB438" s="7">
        <f t="shared" ca="1" si="83"/>
        <v>0</v>
      </c>
      <c r="AC438" s="7">
        <f t="shared" ca="1" si="84"/>
        <v>0</v>
      </c>
      <c r="AD438" s="19" t="e">
        <f t="shared" ca="1" si="85"/>
        <v>#VALUE!</v>
      </c>
      <c r="AE438" s="19">
        <f t="shared" ca="1" si="86"/>
        <v>0</v>
      </c>
      <c r="AF438" s="7" t="str">
        <f t="shared" ca="1" si="87"/>
        <v>无</v>
      </c>
      <c r="AG438" s="7" t="str">
        <f t="shared" ca="1" si="88"/>
        <v>{0}</v>
      </c>
      <c r="AH438" s="7">
        <f t="shared" ca="1" si="78"/>
        <v>0</v>
      </c>
      <c r="AI438" s="7" t="str">
        <f t="shared" ca="1" si="89"/>
        <v>{0}</v>
      </c>
      <c r="AJ438" s="7">
        <f t="shared" ca="1" si="90"/>
        <v>0</v>
      </c>
      <c r="AK438" s="13" t="str">
        <f t="shared" ca="1" si="79"/>
        <v>-0|0|0%</v>
      </c>
    </row>
    <row r="439" spans="1:37" x14ac:dyDescent="0.15">
      <c r="A439" s="24"/>
      <c r="B439" s="24"/>
      <c r="C439" s="24"/>
      <c r="D439" s="24"/>
      <c r="E439" s="18"/>
      <c r="F439" s="18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6"/>
      <c r="R439" s="16">
        <f t="shared" si="80"/>
        <v>0</v>
      </c>
      <c r="S439" s="18"/>
      <c r="T439" s="18"/>
      <c r="U439" s="18"/>
      <c r="V439" s="18"/>
      <c r="W439" s="18"/>
      <c r="X439" s="7">
        <f t="shared" si="81"/>
        <v>0</v>
      </c>
      <c r="Y439" s="7">
        <f>SUM(X$3:X439)</f>
        <v>346</v>
      </c>
      <c r="Z439" s="19">
        <f t="shared" si="82"/>
        <v>620</v>
      </c>
      <c r="AA439" s="19">
        <f>COUNTIF(Z$3:Z439,Z439)</f>
        <v>91</v>
      </c>
      <c r="AB439" s="7">
        <f t="shared" ca="1" si="83"/>
        <v>0</v>
      </c>
      <c r="AC439" s="7">
        <f t="shared" ca="1" si="84"/>
        <v>0</v>
      </c>
      <c r="AD439" s="19" t="e">
        <f t="shared" ca="1" si="85"/>
        <v>#VALUE!</v>
      </c>
      <c r="AE439" s="19">
        <f t="shared" ca="1" si="86"/>
        <v>0</v>
      </c>
      <c r="AF439" s="7" t="str">
        <f t="shared" ca="1" si="87"/>
        <v>无</v>
      </c>
      <c r="AG439" s="7" t="str">
        <f t="shared" ca="1" si="88"/>
        <v>{0}</v>
      </c>
      <c r="AH439" s="7">
        <f t="shared" ca="1" si="78"/>
        <v>0</v>
      </c>
      <c r="AI439" s="7" t="str">
        <f t="shared" ca="1" si="89"/>
        <v>{0}</v>
      </c>
      <c r="AJ439" s="7">
        <f t="shared" ca="1" si="90"/>
        <v>0</v>
      </c>
      <c r="AK439" s="13" t="str">
        <f t="shared" ca="1" si="79"/>
        <v>-0|0|0%</v>
      </c>
    </row>
    <row r="440" spans="1:37" x14ac:dyDescent="0.15">
      <c r="A440" s="24"/>
      <c r="B440" s="24"/>
      <c r="C440" s="24"/>
      <c r="D440" s="24"/>
      <c r="E440" s="18"/>
      <c r="F440" s="18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6"/>
      <c r="R440" s="16">
        <f t="shared" si="80"/>
        <v>0</v>
      </c>
      <c r="S440" s="18"/>
      <c r="T440" s="18"/>
      <c r="U440" s="18"/>
      <c r="V440" s="18"/>
      <c r="W440" s="18"/>
      <c r="X440" s="7">
        <f t="shared" si="81"/>
        <v>0</v>
      </c>
      <c r="Y440" s="7">
        <f>SUM(X$3:X440)</f>
        <v>346</v>
      </c>
      <c r="Z440" s="19">
        <f t="shared" si="82"/>
        <v>620</v>
      </c>
      <c r="AA440" s="19">
        <f>COUNTIF(Z$3:Z440,Z440)</f>
        <v>92</v>
      </c>
      <c r="AB440" s="7">
        <f t="shared" ca="1" si="83"/>
        <v>0</v>
      </c>
      <c r="AC440" s="7">
        <f t="shared" ca="1" si="84"/>
        <v>0</v>
      </c>
      <c r="AD440" s="19" t="e">
        <f t="shared" ca="1" si="85"/>
        <v>#VALUE!</v>
      </c>
      <c r="AE440" s="19">
        <f t="shared" ca="1" si="86"/>
        <v>0</v>
      </c>
      <c r="AF440" s="7" t="str">
        <f t="shared" ca="1" si="87"/>
        <v>无</v>
      </c>
      <c r="AG440" s="7" t="str">
        <f t="shared" ca="1" si="88"/>
        <v>{0}</v>
      </c>
      <c r="AH440" s="7">
        <f t="shared" ca="1" si="78"/>
        <v>0</v>
      </c>
      <c r="AI440" s="7" t="str">
        <f t="shared" ca="1" si="89"/>
        <v>{0}</v>
      </c>
      <c r="AJ440" s="7">
        <f t="shared" ca="1" si="90"/>
        <v>0</v>
      </c>
      <c r="AK440" s="13" t="str">
        <f t="shared" ca="1" si="79"/>
        <v>-0|0|0%</v>
      </c>
    </row>
    <row r="441" spans="1:37" x14ac:dyDescent="0.15">
      <c r="A441" s="24"/>
      <c r="B441" s="24"/>
      <c r="C441" s="24"/>
      <c r="D441" s="24"/>
      <c r="E441" s="18"/>
      <c r="F441" s="18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6"/>
      <c r="R441" s="16">
        <f t="shared" si="80"/>
        <v>0</v>
      </c>
      <c r="S441" s="18"/>
      <c r="T441" s="18"/>
      <c r="U441" s="18"/>
      <c r="V441" s="18"/>
      <c r="W441" s="18"/>
      <c r="X441" s="7">
        <f t="shared" si="81"/>
        <v>0</v>
      </c>
      <c r="Y441" s="7">
        <f>SUM(X$3:X441)</f>
        <v>346</v>
      </c>
      <c r="Z441" s="19">
        <f t="shared" si="82"/>
        <v>620</v>
      </c>
      <c r="AA441" s="19">
        <f>COUNTIF(Z$3:Z441,Z441)</f>
        <v>93</v>
      </c>
      <c r="AB441" s="7">
        <f t="shared" ca="1" si="83"/>
        <v>0</v>
      </c>
      <c r="AC441" s="7">
        <f t="shared" ca="1" si="84"/>
        <v>0</v>
      </c>
      <c r="AD441" s="19" t="e">
        <f t="shared" ca="1" si="85"/>
        <v>#VALUE!</v>
      </c>
      <c r="AE441" s="19">
        <f t="shared" ca="1" si="86"/>
        <v>0</v>
      </c>
      <c r="AF441" s="7" t="str">
        <f t="shared" ca="1" si="87"/>
        <v>无</v>
      </c>
      <c r="AG441" s="7" t="str">
        <f t="shared" ca="1" si="88"/>
        <v>{0}</v>
      </c>
      <c r="AH441" s="7">
        <f t="shared" ca="1" si="78"/>
        <v>0</v>
      </c>
      <c r="AI441" s="7" t="str">
        <f t="shared" ca="1" si="89"/>
        <v>{0}</v>
      </c>
      <c r="AJ441" s="7">
        <f t="shared" ca="1" si="90"/>
        <v>0</v>
      </c>
      <c r="AK441" s="13" t="str">
        <f t="shared" ca="1" si="79"/>
        <v>-0|0|0%</v>
      </c>
    </row>
    <row r="442" spans="1:37" x14ac:dyDescent="0.15">
      <c r="A442" s="24"/>
      <c r="B442" s="24"/>
      <c r="C442" s="24"/>
      <c r="D442" s="24"/>
      <c r="E442" s="18"/>
      <c r="F442" s="18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6"/>
      <c r="R442" s="16">
        <f t="shared" si="80"/>
        <v>0</v>
      </c>
      <c r="S442" s="18"/>
      <c r="T442" s="18"/>
      <c r="U442" s="18"/>
      <c r="V442" s="18"/>
      <c r="W442" s="18"/>
      <c r="X442" s="7">
        <f t="shared" si="81"/>
        <v>0</v>
      </c>
      <c r="Y442" s="7">
        <f>SUM(X$3:X442)</f>
        <v>346</v>
      </c>
      <c r="Z442" s="19">
        <f t="shared" si="82"/>
        <v>620</v>
      </c>
      <c r="AA442" s="19">
        <f>COUNTIF(Z$3:Z442,Z442)</f>
        <v>94</v>
      </c>
      <c r="AB442" s="7">
        <f t="shared" ca="1" si="83"/>
        <v>0</v>
      </c>
      <c r="AC442" s="7">
        <f t="shared" ca="1" si="84"/>
        <v>0</v>
      </c>
      <c r="AD442" s="19" t="e">
        <f t="shared" ca="1" si="85"/>
        <v>#VALUE!</v>
      </c>
      <c r="AE442" s="19">
        <f t="shared" ca="1" si="86"/>
        <v>0</v>
      </c>
      <c r="AF442" s="7" t="str">
        <f t="shared" ca="1" si="87"/>
        <v>无</v>
      </c>
      <c r="AG442" s="7" t="str">
        <f t="shared" ca="1" si="88"/>
        <v>{0}</v>
      </c>
      <c r="AH442" s="7">
        <f t="shared" ca="1" si="78"/>
        <v>0</v>
      </c>
      <c r="AI442" s="7" t="str">
        <f t="shared" ca="1" si="89"/>
        <v>{0}</v>
      </c>
      <c r="AJ442" s="7">
        <f t="shared" ca="1" si="90"/>
        <v>0</v>
      </c>
      <c r="AK442" s="13" t="str">
        <f t="shared" ca="1" si="79"/>
        <v>-0|0|0%</v>
      </c>
    </row>
    <row r="443" spans="1:37" x14ac:dyDescent="0.15">
      <c r="A443" s="24"/>
      <c r="B443" s="24"/>
      <c r="C443" s="24"/>
      <c r="D443" s="24"/>
      <c r="E443" s="18"/>
      <c r="F443" s="18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6"/>
      <c r="R443" s="16">
        <f t="shared" si="80"/>
        <v>0</v>
      </c>
      <c r="S443" s="18"/>
      <c r="T443" s="18"/>
      <c r="U443" s="18"/>
      <c r="V443" s="18"/>
      <c r="W443" s="18"/>
      <c r="X443" s="7">
        <f t="shared" si="81"/>
        <v>0</v>
      </c>
      <c r="Y443" s="7">
        <f>SUM(X$3:X443)</f>
        <v>346</v>
      </c>
      <c r="Z443" s="19">
        <f t="shared" si="82"/>
        <v>620</v>
      </c>
      <c r="AA443" s="19">
        <f>COUNTIF(Z$3:Z443,Z443)</f>
        <v>95</v>
      </c>
      <c r="AB443" s="7">
        <f t="shared" ca="1" si="83"/>
        <v>0</v>
      </c>
      <c r="AC443" s="7">
        <f t="shared" ca="1" si="84"/>
        <v>0</v>
      </c>
      <c r="AD443" s="19" t="e">
        <f t="shared" ca="1" si="85"/>
        <v>#VALUE!</v>
      </c>
      <c r="AE443" s="19">
        <f t="shared" ca="1" si="86"/>
        <v>0</v>
      </c>
      <c r="AF443" s="7" t="str">
        <f t="shared" ca="1" si="87"/>
        <v>无</v>
      </c>
      <c r="AG443" s="7" t="str">
        <f t="shared" ca="1" si="88"/>
        <v>{0}</v>
      </c>
      <c r="AH443" s="7">
        <f t="shared" ca="1" si="78"/>
        <v>0</v>
      </c>
      <c r="AI443" s="7" t="str">
        <f t="shared" ca="1" si="89"/>
        <v>{0}</v>
      </c>
      <c r="AJ443" s="7">
        <f t="shared" ca="1" si="90"/>
        <v>0</v>
      </c>
      <c r="AK443" s="13" t="str">
        <f t="shared" ca="1" si="79"/>
        <v>-0|0|0%</v>
      </c>
    </row>
    <row r="444" spans="1:37" x14ac:dyDescent="0.15">
      <c r="A444" s="24"/>
      <c r="B444" s="24"/>
      <c r="C444" s="24"/>
      <c r="D444" s="24"/>
      <c r="E444" s="18"/>
      <c r="F444" s="18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6"/>
      <c r="R444" s="16">
        <f t="shared" si="80"/>
        <v>0</v>
      </c>
      <c r="S444" s="18"/>
      <c r="T444" s="18"/>
      <c r="U444" s="18"/>
      <c r="V444" s="18"/>
      <c r="W444" s="18"/>
      <c r="X444" s="7">
        <f t="shared" si="81"/>
        <v>0</v>
      </c>
      <c r="Y444" s="7">
        <f>SUM(X$3:X444)</f>
        <v>346</v>
      </c>
      <c r="Z444" s="19">
        <f t="shared" si="82"/>
        <v>620</v>
      </c>
      <c r="AA444" s="19">
        <f>COUNTIF(Z$3:Z444,Z444)</f>
        <v>96</v>
      </c>
      <c r="AB444" s="7">
        <f t="shared" ca="1" si="83"/>
        <v>0</v>
      </c>
      <c r="AC444" s="7">
        <f t="shared" ca="1" si="84"/>
        <v>0</v>
      </c>
      <c r="AD444" s="19" t="e">
        <f t="shared" ca="1" si="85"/>
        <v>#VALUE!</v>
      </c>
      <c r="AE444" s="19">
        <f t="shared" ca="1" si="86"/>
        <v>0</v>
      </c>
      <c r="AF444" s="7" t="str">
        <f t="shared" ca="1" si="87"/>
        <v>无</v>
      </c>
      <c r="AG444" s="7" t="str">
        <f t="shared" ca="1" si="88"/>
        <v>{0}</v>
      </c>
      <c r="AH444" s="7">
        <f t="shared" ca="1" si="78"/>
        <v>0</v>
      </c>
      <c r="AI444" s="7" t="str">
        <f t="shared" ca="1" si="89"/>
        <v>{0}</v>
      </c>
      <c r="AJ444" s="7">
        <f t="shared" ca="1" si="90"/>
        <v>0</v>
      </c>
      <c r="AK444" s="13" t="str">
        <f t="shared" ca="1" si="79"/>
        <v>-0|0|0%</v>
      </c>
    </row>
    <row r="445" spans="1:37" x14ac:dyDescent="0.15">
      <c r="A445" s="24"/>
      <c r="B445" s="24"/>
      <c r="C445" s="24"/>
      <c r="D445" s="24"/>
      <c r="E445" s="18"/>
      <c r="F445" s="18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6"/>
      <c r="R445" s="16">
        <f t="shared" si="80"/>
        <v>0</v>
      </c>
      <c r="S445" s="18"/>
      <c r="T445" s="18"/>
      <c r="U445" s="18"/>
      <c r="V445" s="18"/>
      <c r="W445" s="18"/>
      <c r="X445" s="7">
        <f t="shared" si="81"/>
        <v>0</v>
      </c>
      <c r="Y445" s="7">
        <f>SUM(X$3:X445)</f>
        <v>346</v>
      </c>
      <c r="Z445" s="19">
        <f t="shared" si="82"/>
        <v>620</v>
      </c>
      <c r="AA445" s="19">
        <f>COUNTIF(Z$3:Z445,Z445)</f>
        <v>97</v>
      </c>
      <c r="AB445" s="7">
        <f t="shared" ca="1" si="83"/>
        <v>0</v>
      </c>
      <c r="AC445" s="7">
        <f t="shared" ca="1" si="84"/>
        <v>0</v>
      </c>
      <c r="AD445" s="19" t="e">
        <f t="shared" ca="1" si="85"/>
        <v>#VALUE!</v>
      </c>
      <c r="AE445" s="19">
        <f t="shared" ca="1" si="86"/>
        <v>0</v>
      </c>
      <c r="AF445" s="7" t="str">
        <f t="shared" ca="1" si="87"/>
        <v>无</v>
      </c>
      <c r="AG445" s="7" t="str">
        <f t="shared" ca="1" si="88"/>
        <v>{0}</v>
      </c>
      <c r="AH445" s="7">
        <f t="shared" ca="1" si="78"/>
        <v>0</v>
      </c>
      <c r="AI445" s="7" t="str">
        <f t="shared" ca="1" si="89"/>
        <v>{0}</v>
      </c>
      <c r="AJ445" s="7">
        <f t="shared" ca="1" si="90"/>
        <v>0</v>
      </c>
      <c r="AK445" s="13" t="str">
        <f t="shared" ca="1" si="79"/>
        <v>-0|0|0%</v>
      </c>
    </row>
    <row r="446" spans="1:37" x14ac:dyDescent="0.15">
      <c r="A446" s="24"/>
      <c r="B446" s="24"/>
      <c r="C446" s="24"/>
      <c r="D446" s="24"/>
      <c r="E446" s="18"/>
      <c r="F446" s="18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6"/>
      <c r="R446" s="16">
        <f t="shared" si="80"/>
        <v>0</v>
      </c>
      <c r="S446" s="18"/>
      <c r="T446" s="18"/>
      <c r="U446" s="18"/>
      <c r="V446" s="18"/>
      <c r="W446" s="18"/>
      <c r="X446" s="7">
        <f t="shared" si="81"/>
        <v>0</v>
      </c>
      <c r="Y446" s="7">
        <f>SUM(X$3:X446)</f>
        <v>346</v>
      </c>
      <c r="Z446" s="19">
        <f t="shared" si="82"/>
        <v>620</v>
      </c>
      <c r="AA446" s="19">
        <f>COUNTIF(Z$3:Z446,Z446)</f>
        <v>98</v>
      </c>
      <c r="AB446" s="7">
        <f t="shared" ca="1" si="83"/>
        <v>0</v>
      </c>
      <c r="AC446" s="7">
        <f t="shared" ca="1" si="84"/>
        <v>0</v>
      </c>
      <c r="AD446" s="19" t="e">
        <f t="shared" ca="1" si="85"/>
        <v>#VALUE!</v>
      </c>
      <c r="AE446" s="19">
        <f t="shared" ca="1" si="86"/>
        <v>0</v>
      </c>
      <c r="AF446" s="7" t="str">
        <f t="shared" ca="1" si="87"/>
        <v>无</v>
      </c>
      <c r="AG446" s="7" t="str">
        <f t="shared" ca="1" si="88"/>
        <v>{0}</v>
      </c>
      <c r="AH446" s="7">
        <f t="shared" ca="1" si="78"/>
        <v>0</v>
      </c>
      <c r="AI446" s="7" t="str">
        <f t="shared" ca="1" si="89"/>
        <v>{0}</v>
      </c>
      <c r="AJ446" s="7">
        <f t="shared" ca="1" si="90"/>
        <v>0</v>
      </c>
      <c r="AK446" s="13" t="str">
        <f t="shared" ca="1" si="79"/>
        <v>-0|0|0%</v>
      </c>
    </row>
    <row r="447" spans="1:37" x14ac:dyDescent="0.15">
      <c r="A447" s="24"/>
      <c r="B447" s="24"/>
      <c r="C447" s="24"/>
      <c r="D447" s="24"/>
      <c r="E447" s="18"/>
      <c r="F447" s="18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6"/>
      <c r="R447" s="16">
        <f t="shared" si="80"/>
        <v>0</v>
      </c>
      <c r="S447" s="18"/>
      <c r="T447" s="18"/>
      <c r="U447" s="18"/>
      <c r="V447" s="18"/>
      <c r="W447" s="18"/>
      <c r="X447" s="7">
        <f t="shared" si="81"/>
        <v>0</v>
      </c>
      <c r="Y447" s="7">
        <f>SUM(X$3:X447)</f>
        <v>346</v>
      </c>
      <c r="Z447" s="19">
        <f t="shared" si="82"/>
        <v>620</v>
      </c>
      <c r="AA447" s="19">
        <f>COUNTIF(Z$3:Z447,Z447)</f>
        <v>99</v>
      </c>
      <c r="AB447" s="7">
        <f t="shared" ca="1" si="83"/>
        <v>0</v>
      </c>
      <c r="AC447" s="7">
        <f t="shared" ca="1" si="84"/>
        <v>0</v>
      </c>
      <c r="AD447" s="19" t="e">
        <f t="shared" ca="1" si="85"/>
        <v>#VALUE!</v>
      </c>
      <c r="AE447" s="19">
        <f t="shared" ca="1" si="86"/>
        <v>0</v>
      </c>
      <c r="AF447" s="7" t="str">
        <f t="shared" ca="1" si="87"/>
        <v>无</v>
      </c>
      <c r="AG447" s="7" t="str">
        <f t="shared" ca="1" si="88"/>
        <v>{0}</v>
      </c>
      <c r="AH447" s="7">
        <f t="shared" ca="1" si="78"/>
        <v>0</v>
      </c>
      <c r="AI447" s="7" t="str">
        <f t="shared" ca="1" si="89"/>
        <v>{0}</v>
      </c>
      <c r="AJ447" s="7">
        <f t="shared" ca="1" si="90"/>
        <v>0</v>
      </c>
      <c r="AK447" s="13" t="str">
        <f t="shared" ca="1" si="79"/>
        <v>-0|0|0%</v>
      </c>
    </row>
    <row r="448" spans="1:37" x14ac:dyDescent="0.15">
      <c r="A448" s="24"/>
      <c r="B448" s="24"/>
      <c r="C448" s="24"/>
      <c r="D448" s="24"/>
      <c r="E448" s="18"/>
      <c r="F448" s="18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6"/>
      <c r="R448" s="16">
        <f t="shared" si="80"/>
        <v>0</v>
      </c>
      <c r="S448" s="18"/>
      <c r="T448" s="18"/>
      <c r="U448" s="18"/>
      <c r="V448" s="18"/>
      <c r="W448" s="18"/>
      <c r="X448" s="7">
        <f t="shared" si="81"/>
        <v>0</v>
      </c>
      <c r="Y448" s="7">
        <f>SUM(X$3:X448)</f>
        <v>346</v>
      </c>
      <c r="Z448" s="19">
        <f t="shared" si="82"/>
        <v>620</v>
      </c>
      <c r="AA448" s="19">
        <f>COUNTIF(Z$3:Z448,Z448)</f>
        <v>100</v>
      </c>
      <c r="AB448" s="7">
        <f t="shared" ca="1" si="83"/>
        <v>0</v>
      </c>
      <c r="AC448" s="7">
        <f t="shared" ca="1" si="84"/>
        <v>0</v>
      </c>
      <c r="AD448" s="19" t="e">
        <f t="shared" ca="1" si="85"/>
        <v>#VALUE!</v>
      </c>
      <c r="AE448" s="19">
        <f t="shared" ca="1" si="86"/>
        <v>0</v>
      </c>
      <c r="AF448" s="7" t="str">
        <f t="shared" ca="1" si="87"/>
        <v>无</v>
      </c>
      <c r="AG448" s="7" t="str">
        <f t="shared" ca="1" si="88"/>
        <v>{0}</v>
      </c>
      <c r="AH448" s="7">
        <f t="shared" ca="1" si="78"/>
        <v>0</v>
      </c>
      <c r="AI448" s="7" t="str">
        <f t="shared" ca="1" si="89"/>
        <v>{0}</v>
      </c>
      <c r="AJ448" s="7">
        <f t="shared" ca="1" si="90"/>
        <v>0</v>
      </c>
      <c r="AK448" s="13" t="str">
        <f t="shared" ca="1" si="79"/>
        <v>-0|0|0%</v>
      </c>
    </row>
    <row r="449" spans="1:37" x14ac:dyDescent="0.15">
      <c r="A449" s="24"/>
      <c r="B449" s="24"/>
      <c r="C449" s="24"/>
      <c r="D449" s="24"/>
      <c r="E449" s="18"/>
      <c r="F449" s="18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6"/>
      <c r="R449" s="16">
        <f t="shared" si="80"/>
        <v>0</v>
      </c>
      <c r="S449" s="18"/>
      <c r="T449" s="18"/>
      <c r="U449" s="18"/>
      <c r="V449" s="18"/>
      <c r="W449" s="18"/>
      <c r="X449" s="7">
        <f t="shared" si="81"/>
        <v>0</v>
      </c>
      <c r="Y449" s="7">
        <f>SUM(X$3:X449)</f>
        <v>346</v>
      </c>
      <c r="Z449" s="19">
        <f t="shared" si="82"/>
        <v>620</v>
      </c>
      <c r="AA449" s="19">
        <f>COUNTIF(Z$3:Z449,Z449)</f>
        <v>101</v>
      </c>
      <c r="AB449" s="7">
        <f t="shared" ca="1" si="83"/>
        <v>0</v>
      </c>
      <c r="AC449" s="7">
        <f t="shared" ca="1" si="84"/>
        <v>0</v>
      </c>
      <c r="AD449" s="19" t="e">
        <f t="shared" ca="1" si="85"/>
        <v>#VALUE!</v>
      </c>
      <c r="AE449" s="19">
        <f t="shared" ca="1" si="86"/>
        <v>0</v>
      </c>
      <c r="AF449" s="7" t="str">
        <f t="shared" ca="1" si="87"/>
        <v>无</v>
      </c>
      <c r="AG449" s="7" t="str">
        <f t="shared" ca="1" si="88"/>
        <v>{0}</v>
      </c>
      <c r="AH449" s="7">
        <f t="shared" ca="1" si="78"/>
        <v>0</v>
      </c>
      <c r="AI449" s="7" t="str">
        <f t="shared" ca="1" si="89"/>
        <v>{0}</v>
      </c>
      <c r="AJ449" s="7">
        <f t="shared" ca="1" si="90"/>
        <v>0</v>
      </c>
      <c r="AK449" s="13" t="str">
        <f t="shared" ca="1" si="79"/>
        <v>-0|0|0%</v>
      </c>
    </row>
    <row r="450" spans="1:37" x14ac:dyDescent="0.15">
      <c r="A450" s="24"/>
      <c r="B450" s="24"/>
      <c r="C450" s="24"/>
      <c r="D450" s="24"/>
      <c r="E450" s="18"/>
      <c r="F450" s="18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6"/>
      <c r="R450" s="16">
        <f t="shared" si="80"/>
        <v>0</v>
      </c>
      <c r="S450" s="18"/>
      <c r="T450" s="18"/>
      <c r="U450" s="18"/>
      <c r="V450" s="18"/>
      <c r="W450" s="18"/>
      <c r="X450" s="7">
        <f t="shared" si="81"/>
        <v>0</v>
      </c>
      <c r="Y450" s="7">
        <f>SUM(X$3:X450)</f>
        <v>346</v>
      </c>
      <c r="Z450" s="19">
        <f t="shared" si="82"/>
        <v>620</v>
      </c>
      <c r="AA450" s="19">
        <f>COUNTIF(Z$3:Z450,Z450)</f>
        <v>102</v>
      </c>
      <c r="AB450" s="7">
        <f t="shared" ca="1" si="83"/>
        <v>0</v>
      </c>
      <c r="AC450" s="7">
        <f t="shared" ca="1" si="84"/>
        <v>0</v>
      </c>
      <c r="AD450" s="19" t="e">
        <f t="shared" ca="1" si="85"/>
        <v>#VALUE!</v>
      </c>
      <c r="AE450" s="19">
        <f t="shared" ca="1" si="86"/>
        <v>0</v>
      </c>
      <c r="AF450" s="7" t="str">
        <f t="shared" ca="1" si="87"/>
        <v>无</v>
      </c>
      <c r="AG450" s="7" t="str">
        <f t="shared" ca="1" si="88"/>
        <v>{0}</v>
      </c>
      <c r="AH450" s="7">
        <f t="shared" ca="1" si="78"/>
        <v>0</v>
      </c>
      <c r="AI450" s="7" t="str">
        <f t="shared" ca="1" si="89"/>
        <v>{0}</v>
      </c>
      <c r="AJ450" s="7">
        <f t="shared" ca="1" si="90"/>
        <v>0</v>
      </c>
      <c r="AK450" s="13" t="str">
        <f t="shared" ca="1" si="79"/>
        <v>-0|0|0%</v>
      </c>
    </row>
    <row r="451" spans="1:37" x14ac:dyDescent="0.15">
      <c r="A451" s="24"/>
      <c r="B451" s="24"/>
      <c r="C451" s="24"/>
      <c r="D451" s="24"/>
      <c r="E451" s="18"/>
      <c r="F451" s="18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6"/>
      <c r="R451" s="16">
        <f t="shared" si="80"/>
        <v>0</v>
      </c>
      <c r="S451" s="18"/>
      <c r="T451" s="18"/>
      <c r="U451" s="18"/>
      <c r="V451" s="18"/>
      <c r="W451" s="18"/>
      <c r="X451" s="7">
        <f t="shared" si="81"/>
        <v>0</v>
      </c>
      <c r="Y451" s="7">
        <f>SUM(X$3:X451)</f>
        <v>346</v>
      </c>
      <c r="Z451" s="19">
        <f t="shared" si="82"/>
        <v>620</v>
      </c>
      <c r="AA451" s="19">
        <f>COUNTIF(Z$3:Z451,Z451)</f>
        <v>103</v>
      </c>
      <c r="AB451" s="7">
        <f t="shared" ca="1" si="83"/>
        <v>0</v>
      </c>
      <c r="AC451" s="7">
        <f t="shared" ca="1" si="84"/>
        <v>0</v>
      </c>
      <c r="AD451" s="19" t="e">
        <f t="shared" ca="1" si="85"/>
        <v>#VALUE!</v>
      </c>
      <c r="AE451" s="19">
        <f t="shared" ca="1" si="86"/>
        <v>0</v>
      </c>
      <c r="AF451" s="7" t="str">
        <f t="shared" ca="1" si="87"/>
        <v>无</v>
      </c>
      <c r="AG451" s="7" t="str">
        <f t="shared" ca="1" si="88"/>
        <v>{0}</v>
      </c>
      <c r="AH451" s="7">
        <f t="shared" ref="AH451:AH514" ca="1" si="91">IF(OFFSET($F$2,$Z451-1,)="是",INT($AH$1/OFFSET($X$2,$Z451-1,)),OFFSET($R$2,$Z451-1,$AA451)*$AH$1)</f>
        <v>0</v>
      </c>
      <c r="AI451" s="7" t="str">
        <f t="shared" ca="1" si="89"/>
        <v>{0}</v>
      </c>
      <c r="AJ451" s="7">
        <f t="shared" ca="1" si="90"/>
        <v>0</v>
      </c>
      <c r="AK451" s="13" t="str">
        <f t="shared" ref="AK451:AK514" ca="1" si="92">OFFSET($E$2,$Z451-1,) &amp; "-" &amp; $AB451 &amp; "|" &amp; AC451 &amp; "|" &amp; AH451/$AH$1*100 &amp; "%"</f>
        <v>-0|0|0%</v>
      </c>
    </row>
    <row r="452" spans="1:37" x14ac:dyDescent="0.15">
      <c r="A452" s="24"/>
      <c r="B452" s="24"/>
      <c r="C452" s="24"/>
      <c r="D452" s="24"/>
      <c r="E452" s="18"/>
      <c r="F452" s="18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6"/>
      <c r="R452" s="16">
        <f t="shared" ref="R452:R515" si="93">SUM(S452:W452)</f>
        <v>0</v>
      </c>
      <c r="S452" s="18"/>
      <c r="T452" s="18"/>
      <c r="U452" s="18"/>
      <c r="V452" s="18"/>
      <c r="W452" s="18"/>
      <c r="X452" s="7">
        <f t="shared" ref="X452:X515" si="94">COUNTA(G452:K452)</f>
        <v>0</v>
      </c>
      <c r="Y452" s="7">
        <f>SUM(X$3:X452)</f>
        <v>346</v>
      </c>
      <c r="Z452" s="19">
        <f t="shared" ref="Z452:Z515" si="95">MATCH(ROW(Z450)-0.1,Y:Y,1)</f>
        <v>620</v>
      </c>
      <c r="AA452" s="19">
        <f>COUNTIF(Z$3:Z452,Z452)</f>
        <v>104</v>
      </c>
      <c r="AB452" s="7">
        <f t="shared" ref="AB452:AB515" ca="1" si="96">OFFSET($F$2,$Z452-1,$AA452)</f>
        <v>0</v>
      </c>
      <c r="AC452" s="7">
        <f t="shared" ref="AC452:AC515" ca="1" si="97">OFFSET($K$2,$Z452-1,$AA452)</f>
        <v>0</v>
      </c>
      <c r="AD452" s="19" t="e">
        <f t="shared" ref="AD452:AD515" ca="1" si="98">AE452*1000+AF452*10+AA452</f>
        <v>#VALUE!</v>
      </c>
      <c r="AE452" s="19">
        <f t="shared" ref="AE452:AE515" ca="1" si="99">OFFSET($A$2,Z452-1,0)</f>
        <v>0</v>
      </c>
      <c r="AF452" s="7" t="str">
        <f t="shared" ref="AF452:AF515" ca="1" si="100">IF(OFFSET(D$1,Z452,)="","无",OFFSET(D$1,Z452,))</f>
        <v>无</v>
      </c>
      <c r="AG452" s="7" t="str">
        <f t="shared" ref="AG452:AG515" ca="1" si="101">"{" &amp; AB452 &amp; "}"</f>
        <v>{0}</v>
      </c>
      <c r="AH452" s="7">
        <f t="shared" ca="1" si="91"/>
        <v>0</v>
      </c>
      <c r="AI452" s="7" t="str">
        <f t="shared" ref="AI452:AI515" ca="1" si="102">"{" &amp; AC452 &amp; "}"</f>
        <v>{0}</v>
      </c>
      <c r="AJ452" s="7">
        <f t="shared" ref="AJ452:AJ515" ca="1" si="103">VALUE(IFERROR(MID($AC452,FIND("+",$AC452,1)+1,LEN($AC452)+1-FIND("+",$AC452)-1),0))</f>
        <v>0</v>
      </c>
      <c r="AK452" s="13" t="str">
        <f t="shared" ca="1" si="92"/>
        <v>-0|0|0%</v>
      </c>
    </row>
    <row r="453" spans="1:37" x14ac:dyDescent="0.15">
      <c r="A453" s="24"/>
      <c r="B453" s="24"/>
      <c r="C453" s="24"/>
      <c r="D453" s="24"/>
      <c r="E453" s="18"/>
      <c r="F453" s="18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6"/>
      <c r="R453" s="16">
        <f t="shared" si="93"/>
        <v>0</v>
      </c>
      <c r="S453" s="18"/>
      <c r="T453" s="18"/>
      <c r="U453" s="18"/>
      <c r="V453" s="18"/>
      <c r="W453" s="18"/>
      <c r="X453" s="7">
        <f t="shared" si="94"/>
        <v>0</v>
      </c>
      <c r="Y453" s="7">
        <f>SUM(X$3:X453)</f>
        <v>346</v>
      </c>
      <c r="Z453" s="19">
        <f t="shared" si="95"/>
        <v>620</v>
      </c>
      <c r="AA453" s="19">
        <f>COUNTIF(Z$3:Z453,Z453)</f>
        <v>105</v>
      </c>
      <c r="AB453" s="7">
        <f t="shared" ca="1" si="96"/>
        <v>0</v>
      </c>
      <c r="AC453" s="7">
        <f t="shared" ca="1" si="97"/>
        <v>0</v>
      </c>
      <c r="AD453" s="19" t="e">
        <f t="shared" ca="1" si="98"/>
        <v>#VALUE!</v>
      </c>
      <c r="AE453" s="19">
        <f t="shared" ca="1" si="99"/>
        <v>0</v>
      </c>
      <c r="AF453" s="7" t="str">
        <f t="shared" ca="1" si="100"/>
        <v>无</v>
      </c>
      <c r="AG453" s="7" t="str">
        <f t="shared" ca="1" si="101"/>
        <v>{0}</v>
      </c>
      <c r="AH453" s="7">
        <f t="shared" ca="1" si="91"/>
        <v>0</v>
      </c>
      <c r="AI453" s="7" t="str">
        <f t="shared" ca="1" si="102"/>
        <v>{0}</v>
      </c>
      <c r="AJ453" s="7">
        <f t="shared" ca="1" si="103"/>
        <v>0</v>
      </c>
      <c r="AK453" s="13" t="str">
        <f t="shared" ca="1" si="92"/>
        <v>-0|0|0%</v>
      </c>
    </row>
    <row r="454" spans="1:37" x14ac:dyDescent="0.15">
      <c r="A454" s="24"/>
      <c r="B454" s="24"/>
      <c r="C454" s="24"/>
      <c r="D454" s="24"/>
      <c r="E454" s="18"/>
      <c r="F454" s="18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6"/>
      <c r="R454" s="16">
        <f t="shared" si="93"/>
        <v>0</v>
      </c>
      <c r="S454" s="18"/>
      <c r="T454" s="18"/>
      <c r="U454" s="18"/>
      <c r="V454" s="18"/>
      <c r="W454" s="18"/>
      <c r="X454" s="7">
        <f t="shared" si="94"/>
        <v>0</v>
      </c>
      <c r="Y454" s="7">
        <f>SUM(X$3:X454)</f>
        <v>346</v>
      </c>
      <c r="Z454" s="19">
        <f t="shared" si="95"/>
        <v>620</v>
      </c>
      <c r="AA454" s="19">
        <f>COUNTIF(Z$3:Z454,Z454)</f>
        <v>106</v>
      </c>
      <c r="AB454" s="7">
        <f t="shared" ca="1" si="96"/>
        <v>0</v>
      </c>
      <c r="AC454" s="7">
        <f t="shared" ca="1" si="97"/>
        <v>0</v>
      </c>
      <c r="AD454" s="19" t="e">
        <f t="shared" ca="1" si="98"/>
        <v>#VALUE!</v>
      </c>
      <c r="AE454" s="19">
        <f t="shared" ca="1" si="99"/>
        <v>0</v>
      </c>
      <c r="AF454" s="7" t="str">
        <f t="shared" ca="1" si="100"/>
        <v>无</v>
      </c>
      <c r="AG454" s="7" t="str">
        <f t="shared" ca="1" si="101"/>
        <v>{0}</v>
      </c>
      <c r="AH454" s="7">
        <f t="shared" ca="1" si="91"/>
        <v>0</v>
      </c>
      <c r="AI454" s="7" t="str">
        <f t="shared" ca="1" si="102"/>
        <v>{0}</v>
      </c>
      <c r="AJ454" s="7">
        <f t="shared" ca="1" si="103"/>
        <v>0</v>
      </c>
      <c r="AK454" s="13" t="str">
        <f t="shared" ca="1" si="92"/>
        <v>-0|0|0%</v>
      </c>
    </row>
    <row r="455" spans="1:37" x14ac:dyDescent="0.15">
      <c r="A455" s="24"/>
      <c r="B455" s="24"/>
      <c r="C455" s="24"/>
      <c r="D455" s="24"/>
      <c r="E455" s="18"/>
      <c r="F455" s="18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6"/>
      <c r="R455" s="16">
        <f t="shared" si="93"/>
        <v>0</v>
      </c>
      <c r="S455" s="18"/>
      <c r="T455" s="18"/>
      <c r="U455" s="18"/>
      <c r="V455" s="18"/>
      <c r="W455" s="18"/>
      <c r="X455" s="7">
        <f t="shared" si="94"/>
        <v>0</v>
      </c>
      <c r="Y455" s="7">
        <f>SUM(X$3:X455)</f>
        <v>346</v>
      </c>
      <c r="Z455" s="19">
        <f t="shared" si="95"/>
        <v>620</v>
      </c>
      <c r="AA455" s="19">
        <f>COUNTIF(Z$3:Z455,Z455)</f>
        <v>107</v>
      </c>
      <c r="AB455" s="7">
        <f t="shared" ca="1" si="96"/>
        <v>0</v>
      </c>
      <c r="AC455" s="7">
        <f t="shared" ca="1" si="97"/>
        <v>0</v>
      </c>
      <c r="AD455" s="19" t="e">
        <f t="shared" ca="1" si="98"/>
        <v>#VALUE!</v>
      </c>
      <c r="AE455" s="19">
        <f t="shared" ca="1" si="99"/>
        <v>0</v>
      </c>
      <c r="AF455" s="7" t="str">
        <f t="shared" ca="1" si="100"/>
        <v>无</v>
      </c>
      <c r="AG455" s="7" t="str">
        <f t="shared" ca="1" si="101"/>
        <v>{0}</v>
      </c>
      <c r="AH455" s="7">
        <f t="shared" ca="1" si="91"/>
        <v>0</v>
      </c>
      <c r="AI455" s="7" t="str">
        <f t="shared" ca="1" si="102"/>
        <v>{0}</v>
      </c>
      <c r="AJ455" s="7">
        <f t="shared" ca="1" si="103"/>
        <v>0</v>
      </c>
      <c r="AK455" s="13" t="str">
        <f t="shared" ca="1" si="92"/>
        <v>-0|0|0%</v>
      </c>
    </row>
    <row r="456" spans="1:37" x14ac:dyDescent="0.15">
      <c r="A456" s="24"/>
      <c r="B456" s="24"/>
      <c r="C456" s="24"/>
      <c r="D456" s="24"/>
      <c r="E456" s="18"/>
      <c r="F456" s="18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6"/>
      <c r="R456" s="16">
        <f t="shared" si="93"/>
        <v>0</v>
      </c>
      <c r="S456" s="18"/>
      <c r="T456" s="18"/>
      <c r="U456" s="18"/>
      <c r="V456" s="18"/>
      <c r="W456" s="18"/>
      <c r="X456" s="7">
        <f t="shared" si="94"/>
        <v>0</v>
      </c>
      <c r="Y456" s="7">
        <f>SUM(X$3:X456)</f>
        <v>346</v>
      </c>
      <c r="Z456" s="19">
        <f t="shared" si="95"/>
        <v>620</v>
      </c>
      <c r="AA456" s="19">
        <f>COUNTIF(Z$3:Z456,Z456)</f>
        <v>108</v>
      </c>
      <c r="AB456" s="7">
        <f t="shared" ca="1" si="96"/>
        <v>0</v>
      </c>
      <c r="AC456" s="7">
        <f t="shared" ca="1" si="97"/>
        <v>0</v>
      </c>
      <c r="AD456" s="19" t="e">
        <f t="shared" ca="1" si="98"/>
        <v>#VALUE!</v>
      </c>
      <c r="AE456" s="19">
        <f t="shared" ca="1" si="99"/>
        <v>0</v>
      </c>
      <c r="AF456" s="7" t="str">
        <f t="shared" ca="1" si="100"/>
        <v>无</v>
      </c>
      <c r="AG456" s="7" t="str">
        <f t="shared" ca="1" si="101"/>
        <v>{0}</v>
      </c>
      <c r="AH456" s="7">
        <f t="shared" ca="1" si="91"/>
        <v>0</v>
      </c>
      <c r="AI456" s="7" t="str">
        <f t="shared" ca="1" si="102"/>
        <v>{0}</v>
      </c>
      <c r="AJ456" s="7">
        <f t="shared" ca="1" si="103"/>
        <v>0</v>
      </c>
      <c r="AK456" s="13" t="str">
        <f t="shared" ca="1" si="92"/>
        <v>-0|0|0%</v>
      </c>
    </row>
    <row r="457" spans="1:37" x14ac:dyDescent="0.15">
      <c r="A457" s="24"/>
      <c r="B457" s="24"/>
      <c r="C457" s="24"/>
      <c r="D457" s="24"/>
      <c r="E457" s="18"/>
      <c r="F457" s="18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6"/>
      <c r="R457" s="16">
        <f t="shared" si="93"/>
        <v>0</v>
      </c>
      <c r="S457" s="18"/>
      <c r="T457" s="18"/>
      <c r="U457" s="18"/>
      <c r="V457" s="18"/>
      <c r="W457" s="18"/>
      <c r="X457" s="7">
        <f t="shared" si="94"/>
        <v>0</v>
      </c>
      <c r="Y457" s="7">
        <f>SUM(X$3:X457)</f>
        <v>346</v>
      </c>
      <c r="Z457" s="19">
        <f t="shared" si="95"/>
        <v>620</v>
      </c>
      <c r="AA457" s="19">
        <f>COUNTIF(Z$3:Z457,Z457)</f>
        <v>109</v>
      </c>
      <c r="AB457" s="7">
        <f t="shared" ca="1" si="96"/>
        <v>0</v>
      </c>
      <c r="AC457" s="7">
        <f t="shared" ca="1" si="97"/>
        <v>0</v>
      </c>
      <c r="AD457" s="19" t="e">
        <f t="shared" ca="1" si="98"/>
        <v>#VALUE!</v>
      </c>
      <c r="AE457" s="19">
        <f t="shared" ca="1" si="99"/>
        <v>0</v>
      </c>
      <c r="AF457" s="7" t="str">
        <f t="shared" ca="1" si="100"/>
        <v>无</v>
      </c>
      <c r="AG457" s="7" t="str">
        <f t="shared" ca="1" si="101"/>
        <v>{0}</v>
      </c>
      <c r="AH457" s="7">
        <f t="shared" ca="1" si="91"/>
        <v>0</v>
      </c>
      <c r="AI457" s="7" t="str">
        <f t="shared" ca="1" si="102"/>
        <v>{0}</v>
      </c>
      <c r="AJ457" s="7">
        <f t="shared" ca="1" si="103"/>
        <v>0</v>
      </c>
      <c r="AK457" s="13" t="str">
        <f t="shared" ca="1" si="92"/>
        <v>-0|0|0%</v>
      </c>
    </row>
    <row r="458" spans="1:37" x14ac:dyDescent="0.15">
      <c r="A458" s="24"/>
      <c r="B458" s="24"/>
      <c r="C458" s="24"/>
      <c r="D458" s="24"/>
      <c r="E458" s="18"/>
      <c r="F458" s="18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6"/>
      <c r="R458" s="16">
        <f t="shared" si="93"/>
        <v>0</v>
      </c>
      <c r="S458" s="18"/>
      <c r="T458" s="18"/>
      <c r="U458" s="18"/>
      <c r="V458" s="18"/>
      <c r="W458" s="18"/>
      <c r="X458" s="7">
        <f t="shared" si="94"/>
        <v>0</v>
      </c>
      <c r="Y458" s="7">
        <f>SUM(X$3:X458)</f>
        <v>346</v>
      </c>
      <c r="Z458" s="19">
        <f t="shared" si="95"/>
        <v>620</v>
      </c>
      <c r="AA458" s="19">
        <f>COUNTIF(Z$3:Z458,Z458)</f>
        <v>110</v>
      </c>
      <c r="AB458" s="7">
        <f t="shared" ca="1" si="96"/>
        <v>0</v>
      </c>
      <c r="AC458" s="7">
        <f t="shared" ca="1" si="97"/>
        <v>0</v>
      </c>
      <c r="AD458" s="19" t="e">
        <f t="shared" ca="1" si="98"/>
        <v>#VALUE!</v>
      </c>
      <c r="AE458" s="19">
        <f t="shared" ca="1" si="99"/>
        <v>0</v>
      </c>
      <c r="AF458" s="7" t="str">
        <f t="shared" ca="1" si="100"/>
        <v>无</v>
      </c>
      <c r="AG458" s="7" t="str">
        <f t="shared" ca="1" si="101"/>
        <v>{0}</v>
      </c>
      <c r="AH458" s="7">
        <f t="shared" ca="1" si="91"/>
        <v>0</v>
      </c>
      <c r="AI458" s="7" t="str">
        <f t="shared" ca="1" si="102"/>
        <v>{0}</v>
      </c>
      <c r="AJ458" s="7">
        <f t="shared" ca="1" si="103"/>
        <v>0</v>
      </c>
      <c r="AK458" s="13" t="str">
        <f t="shared" ca="1" si="92"/>
        <v>-0|0|0%</v>
      </c>
    </row>
    <row r="459" spans="1:37" x14ac:dyDescent="0.15">
      <c r="A459" s="24"/>
      <c r="B459" s="24"/>
      <c r="C459" s="24"/>
      <c r="D459" s="24"/>
      <c r="E459" s="18"/>
      <c r="F459" s="18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6"/>
      <c r="R459" s="16">
        <f t="shared" si="93"/>
        <v>0</v>
      </c>
      <c r="S459" s="18"/>
      <c r="T459" s="18"/>
      <c r="U459" s="18"/>
      <c r="V459" s="18"/>
      <c r="W459" s="18"/>
      <c r="X459" s="7">
        <f t="shared" si="94"/>
        <v>0</v>
      </c>
      <c r="Y459" s="7">
        <f>SUM(X$3:X459)</f>
        <v>346</v>
      </c>
      <c r="Z459" s="19">
        <f t="shared" si="95"/>
        <v>620</v>
      </c>
      <c r="AA459" s="19">
        <f>COUNTIF(Z$3:Z459,Z459)</f>
        <v>111</v>
      </c>
      <c r="AB459" s="7">
        <f t="shared" ca="1" si="96"/>
        <v>0</v>
      </c>
      <c r="AC459" s="7">
        <f t="shared" ca="1" si="97"/>
        <v>0</v>
      </c>
      <c r="AD459" s="19" t="e">
        <f t="shared" ca="1" si="98"/>
        <v>#VALUE!</v>
      </c>
      <c r="AE459" s="19">
        <f t="shared" ca="1" si="99"/>
        <v>0</v>
      </c>
      <c r="AF459" s="7" t="str">
        <f t="shared" ca="1" si="100"/>
        <v>无</v>
      </c>
      <c r="AG459" s="7" t="str">
        <f t="shared" ca="1" si="101"/>
        <v>{0}</v>
      </c>
      <c r="AH459" s="7">
        <f t="shared" ca="1" si="91"/>
        <v>0</v>
      </c>
      <c r="AI459" s="7" t="str">
        <f t="shared" ca="1" si="102"/>
        <v>{0}</v>
      </c>
      <c r="AJ459" s="7">
        <f t="shared" ca="1" si="103"/>
        <v>0</v>
      </c>
      <c r="AK459" s="13" t="str">
        <f t="shared" ca="1" si="92"/>
        <v>-0|0|0%</v>
      </c>
    </row>
    <row r="460" spans="1:37" x14ac:dyDescent="0.15">
      <c r="A460" s="24"/>
      <c r="B460" s="24"/>
      <c r="C460" s="24"/>
      <c r="D460" s="24"/>
      <c r="E460" s="18"/>
      <c r="F460" s="18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6"/>
      <c r="R460" s="16">
        <f t="shared" si="93"/>
        <v>0</v>
      </c>
      <c r="S460" s="18"/>
      <c r="T460" s="18"/>
      <c r="U460" s="18"/>
      <c r="V460" s="18"/>
      <c r="W460" s="18"/>
      <c r="X460" s="7">
        <f t="shared" si="94"/>
        <v>0</v>
      </c>
      <c r="Y460" s="7">
        <f>SUM(X$3:X460)</f>
        <v>346</v>
      </c>
      <c r="Z460" s="19">
        <f t="shared" si="95"/>
        <v>620</v>
      </c>
      <c r="AA460" s="19">
        <f>COUNTIF(Z$3:Z460,Z460)</f>
        <v>112</v>
      </c>
      <c r="AB460" s="7">
        <f t="shared" ca="1" si="96"/>
        <v>0</v>
      </c>
      <c r="AC460" s="7">
        <f t="shared" ca="1" si="97"/>
        <v>0</v>
      </c>
      <c r="AD460" s="19" t="e">
        <f t="shared" ca="1" si="98"/>
        <v>#VALUE!</v>
      </c>
      <c r="AE460" s="19">
        <f t="shared" ca="1" si="99"/>
        <v>0</v>
      </c>
      <c r="AF460" s="7" t="str">
        <f t="shared" ca="1" si="100"/>
        <v>无</v>
      </c>
      <c r="AG460" s="7" t="str">
        <f t="shared" ca="1" si="101"/>
        <v>{0}</v>
      </c>
      <c r="AH460" s="7">
        <f t="shared" ca="1" si="91"/>
        <v>0</v>
      </c>
      <c r="AI460" s="7" t="str">
        <f t="shared" ca="1" si="102"/>
        <v>{0}</v>
      </c>
      <c r="AJ460" s="7">
        <f t="shared" ca="1" si="103"/>
        <v>0</v>
      </c>
      <c r="AK460" s="13" t="str">
        <f t="shared" ca="1" si="92"/>
        <v>-0|0|0%</v>
      </c>
    </row>
    <row r="461" spans="1:37" x14ac:dyDescent="0.15">
      <c r="A461" s="24"/>
      <c r="B461" s="24"/>
      <c r="C461" s="24"/>
      <c r="D461" s="24"/>
      <c r="E461" s="18"/>
      <c r="F461" s="18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6"/>
      <c r="R461" s="16">
        <f t="shared" si="93"/>
        <v>0</v>
      </c>
      <c r="S461" s="18"/>
      <c r="T461" s="18"/>
      <c r="U461" s="18"/>
      <c r="V461" s="18"/>
      <c r="W461" s="18"/>
      <c r="X461" s="7">
        <f t="shared" si="94"/>
        <v>0</v>
      </c>
      <c r="Y461" s="7">
        <f>SUM(X$3:X461)</f>
        <v>346</v>
      </c>
      <c r="Z461" s="19">
        <f t="shared" si="95"/>
        <v>620</v>
      </c>
      <c r="AA461" s="19">
        <f>COUNTIF(Z$3:Z461,Z461)</f>
        <v>113</v>
      </c>
      <c r="AB461" s="7">
        <f t="shared" ca="1" si="96"/>
        <v>0</v>
      </c>
      <c r="AC461" s="7">
        <f t="shared" ca="1" si="97"/>
        <v>0</v>
      </c>
      <c r="AD461" s="19" t="e">
        <f t="shared" ca="1" si="98"/>
        <v>#VALUE!</v>
      </c>
      <c r="AE461" s="19">
        <f t="shared" ca="1" si="99"/>
        <v>0</v>
      </c>
      <c r="AF461" s="7" t="str">
        <f t="shared" ca="1" si="100"/>
        <v>无</v>
      </c>
      <c r="AG461" s="7" t="str">
        <f t="shared" ca="1" si="101"/>
        <v>{0}</v>
      </c>
      <c r="AH461" s="7">
        <f t="shared" ca="1" si="91"/>
        <v>0</v>
      </c>
      <c r="AI461" s="7" t="str">
        <f t="shared" ca="1" si="102"/>
        <v>{0}</v>
      </c>
      <c r="AJ461" s="7">
        <f t="shared" ca="1" si="103"/>
        <v>0</v>
      </c>
      <c r="AK461" s="13" t="str">
        <f t="shared" ca="1" si="92"/>
        <v>-0|0|0%</v>
      </c>
    </row>
    <row r="462" spans="1:37" x14ac:dyDescent="0.15">
      <c r="A462" s="24"/>
      <c r="B462" s="24"/>
      <c r="C462" s="24"/>
      <c r="D462" s="24"/>
      <c r="E462" s="18"/>
      <c r="F462" s="18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6"/>
      <c r="R462" s="16">
        <f t="shared" si="93"/>
        <v>0</v>
      </c>
      <c r="S462" s="18"/>
      <c r="T462" s="18"/>
      <c r="U462" s="18"/>
      <c r="V462" s="18"/>
      <c r="W462" s="18"/>
      <c r="X462" s="7">
        <f t="shared" si="94"/>
        <v>0</v>
      </c>
      <c r="Y462" s="7">
        <f>SUM(X$3:X462)</f>
        <v>346</v>
      </c>
      <c r="Z462" s="19">
        <f t="shared" si="95"/>
        <v>620</v>
      </c>
      <c r="AA462" s="19">
        <f>COUNTIF(Z$3:Z462,Z462)</f>
        <v>114</v>
      </c>
      <c r="AB462" s="7">
        <f t="shared" ca="1" si="96"/>
        <v>0</v>
      </c>
      <c r="AC462" s="7">
        <f t="shared" ca="1" si="97"/>
        <v>0</v>
      </c>
      <c r="AD462" s="19" t="e">
        <f t="shared" ca="1" si="98"/>
        <v>#VALUE!</v>
      </c>
      <c r="AE462" s="19">
        <f t="shared" ca="1" si="99"/>
        <v>0</v>
      </c>
      <c r="AF462" s="7" t="str">
        <f t="shared" ca="1" si="100"/>
        <v>无</v>
      </c>
      <c r="AG462" s="7" t="str">
        <f t="shared" ca="1" si="101"/>
        <v>{0}</v>
      </c>
      <c r="AH462" s="7">
        <f t="shared" ca="1" si="91"/>
        <v>0</v>
      </c>
      <c r="AI462" s="7" t="str">
        <f t="shared" ca="1" si="102"/>
        <v>{0}</v>
      </c>
      <c r="AJ462" s="7">
        <f t="shared" ca="1" si="103"/>
        <v>0</v>
      </c>
      <c r="AK462" s="13" t="str">
        <f t="shared" ca="1" si="92"/>
        <v>-0|0|0%</v>
      </c>
    </row>
    <row r="463" spans="1:37" x14ac:dyDescent="0.15">
      <c r="A463" s="24"/>
      <c r="B463" s="24"/>
      <c r="C463" s="24"/>
      <c r="D463" s="24"/>
      <c r="E463" s="18"/>
      <c r="F463" s="18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6"/>
      <c r="R463" s="16">
        <f t="shared" si="93"/>
        <v>0</v>
      </c>
      <c r="S463" s="18"/>
      <c r="T463" s="18"/>
      <c r="U463" s="18"/>
      <c r="V463" s="18"/>
      <c r="W463" s="18"/>
      <c r="X463" s="7">
        <f t="shared" si="94"/>
        <v>0</v>
      </c>
      <c r="Y463" s="7">
        <f>SUM(X$3:X463)</f>
        <v>346</v>
      </c>
      <c r="Z463" s="19">
        <f t="shared" si="95"/>
        <v>620</v>
      </c>
      <c r="AA463" s="19">
        <f>COUNTIF(Z$3:Z463,Z463)</f>
        <v>115</v>
      </c>
      <c r="AB463" s="7">
        <f t="shared" ca="1" si="96"/>
        <v>0</v>
      </c>
      <c r="AC463" s="7">
        <f t="shared" ca="1" si="97"/>
        <v>0</v>
      </c>
      <c r="AD463" s="19" t="e">
        <f t="shared" ca="1" si="98"/>
        <v>#VALUE!</v>
      </c>
      <c r="AE463" s="19">
        <f t="shared" ca="1" si="99"/>
        <v>0</v>
      </c>
      <c r="AF463" s="7" t="str">
        <f t="shared" ca="1" si="100"/>
        <v>无</v>
      </c>
      <c r="AG463" s="7" t="str">
        <f t="shared" ca="1" si="101"/>
        <v>{0}</v>
      </c>
      <c r="AH463" s="7">
        <f t="shared" ca="1" si="91"/>
        <v>0</v>
      </c>
      <c r="AI463" s="7" t="str">
        <f t="shared" ca="1" si="102"/>
        <v>{0}</v>
      </c>
      <c r="AJ463" s="7">
        <f t="shared" ca="1" si="103"/>
        <v>0</v>
      </c>
      <c r="AK463" s="13" t="str">
        <f t="shared" ca="1" si="92"/>
        <v>-0|0|0%</v>
      </c>
    </row>
    <row r="464" spans="1:37" x14ac:dyDescent="0.15">
      <c r="A464" s="24"/>
      <c r="B464" s="24"/>
      <c r="C464" s="24"/>
      <c r="D464" s="24"/>
      <c r="E464" s="18"/>
      <c r="F464" s="18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6"/>
      <c r="R464" s="16">
        <f t="shared" si="93"/>
        <v>0</v>
      </c>
      <c r="S464" s="18"/>
      <c r="T464" s="18"/>
      <c r="U464" s="18"/>
      <c r="V464" s="18"/>
      <c r="W464" s="18"/>
      <c r="X464" s="7">
        <f t="shared" si="94"/>
        <v>0</v>
      </c>
      <c r="Y464" s="7">
        <f>SUM(X$3:X464)</f>
        <v>346</v>
      </c>
      <c r="Z464" s="19">
        <f t="shared" si="95"/>
        <v>620</v>
      </c>
      <c r="AA464" s="19">
        <f>COUNTIF(Z$3:Z464,Z464)</f>
        <v>116</v>
      </c>
      <c r="AB464" s="7">
        <f t="shared" ca="1" si="96"/>
        <v>0</v>
      </c>
      <c r="AC464" s="7">
        <f t="shared" ca="1" si="97"/>
        <v>0</v>
      </c>
      <c r="AD464" s="19" t="e">
        <f t="shared" ca="1" si="98"/>
        <v>#VALUE!</v>
      </c>
      <c r="AE464" s="19">
        <f t="shared" ca="1" si="99"/>
        <v>0</v>
      </c>
      <c r="AF464" s="7" t="str">
        <f t="shared" ca="1" si="100"/>
        <v>无</v>
      </c>
      <c r="AG464" s="7" t="str">
        <f t="shared" ca="1" si="101"/>
        <v>{0}</v>
      </c>
      <c r="AH464" s="7">
        <f t="shared" ca="1" si="91"/>
        <v>0</v>
      </c>
      <c r="AI464" s="7" t="str">
        <f t="shared" ca="1" si="102"/>
        <v>{0}</v>
      </c>
      <c r="AJ464" s="7">
        <f t="shared" ca="1" si="103"/>
        <v>0</v>
      </c>
      <c r="AK464" s="13" t="str">
        <f t="shared" ca="1" si="92"/>
        <v>-0|0|0%</v>
      </c>
    </row>
    <row r="465" spans="1:37" x14ac:dyDescent="0.15">
      <c r="A465" s="24"/>
      <c r="B465" s="24"/>
      <c r="C465" s="24"/>
      <c r="D465" s="24"/>
      <c r="E465" s="18"/>
      <c r="F465" s="18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6"/>
      <c r="R465" s="16">
        <f t="shared" si="93"/>
        <v>0</v>
      </c>
      <c r="S465" s="18"/>
      <c r="T465" s="18"/>
      <c r="U465" s="18"/>
      <c r="V465" s="18"/>
      <c r="W465" s="18"/>
      <c r="X465" s="7">
        <f t="shared" si="94"/>
        <v>0</v>
      </c>
      <c r="Y465" s="7">
        <f>SUM(X$3:X465)</f>
        <v>346</v>
      </c>
      <c r="Z465" s="19">
        <f t="shared" si="95"/>
        <v>620</v>
      </c>
      <c r="AA465" s="19">
        <f>COUNTIF(Z$3:Z465,Z465)</f>
        <v>117</v>
      </c>
      <c r="AB465" s="7">
        <f t="shared" ca="1" si="96"/>
        <v>0</v>
      </c>
      <c r="AC465" s="7">
        <f t="shared" ca="1" si="97"/>
        <v>0</v>
      </c>
      <c r="AD465" s="19" t="e">
        <f t="shared" ca="1" si="98"/>
        <v>#VALUE!</v>
      </c>
      <c r="AE465" s="19">
        <f t="shared" ca="1" si="99"/>
        <v>0</v>
      </c>
      <c r="AF465" s="7" t="str">
        <f t="shared" ca="1" si="100"/>
        <v>无</v>
      </c>
      <c r="AG465" s="7" t="str">
        <f t="shared" ca="1" si="101"/>
        <v>{0}</v>
      </c>
      <c r="AH465" s="7">
        <f t="shared" ca="1" si="91"/>
        <v>0</v>
      </c>
      <c r="AI465" s="7" t="str">
        <f t="shared" ca="1" si="102"/>
        <v>{0}</v>
      </c>
      <c r="AJ465" s="7">
        <f t="shared" ca="1" si="103"/>
        <v>0</v>
      </c>
      <c r="AK465" s="13" t="str">
        <f t="shared" ca="1" si="92"/>
        <v>-0|0|0%</v>
      </c>
    </row>
    <row r="466" spans="1:37" x14ac:dyDescent="0.15">
      <c r="A466" s="24"/>
      <c r="B466" s="24"/>
      <c r="C466" s="24"/>
      <c r="D466" s="24"/>
      <c r="E466" s="18"/>
      <c r="F466" s="18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6"/>
      <c r="R466" s="16">
        <f t="shared" si="93"/>
        <v>0</v>
      </c>
      <c r="S466" s="18"/>
      <c r="T466" s="18"/>
      <c r="U466" s="18"/>
      <c r="V466" s="18"/>
      <c r="W466" s="18"/>
      <c r="X466" s="7">
        <f t="shared" si="94"/>
        <v>0</v>
      </c>
      <c r="Y466" s="7">
        <f>SUM(X$3:X466)</f>
        <v>346</v>
      </c>
      <c r="Z466" s="19">
        <f t="shared" si="95"/>
        <v>620</v>
      </c>
      <c r="AA466" s="19">
        <f>COUNTIF(Z$3:Z466,Z466)</f>
        <v>118</v>
      </c>
      <c r="AB466" s="7">
        <f t="shared" ca="1" si="96"/>
        <v>0</v>
      </c>
      <c r="AC466" s="7">
        <f t="shared" ca="1" si="97"/>
        <v>0</v>
      </c>
      <c r="AD466" s="19" t="e">
        <f t="shared" ca="1" si="98"/>
        <v>#VALUE!</v>
      </c>
      <c r="AE466" s="19">
        <f t="shared" ca="1" si="99"/>
        <v>0</v>
      </c>
      <c r="AF466" s="7" t="str">
        <f t="shared" ca="1" si="100"/>
        <v>无</v>
      </c>
      <c r="AG466" s="7" t="str">
        <f t="shared" ca="1" si="101"/>
        <v>{0}</v>
      </c>
      <c r="AH466" s="7">
        <f t="shared" ca="1" si="91"/>
        <v>0</v>
      </c>
      <c r="AI466" s="7" t="str">
        <f t="shared" ca="1" si="102"/>
        <v>{0}</v>
      </c>
      <c r="AJ466" s="7">
        <f t="shared" ca="1" si="103"/>
        <v>0</v>
      </c>
      <c r="AK466" s="13" t="str">
        <f t="shared" ca="1" si="92"/>
        <v>-0|0|0%</v>
      </c>
    </row>
    <row r="467" spans="1:37" x14ac:dyDescent="0.15">
      <c r="A467" s="24"/>
      <c r="B467" s="24"/>
      <c r="C467" s="24"/>
      <c r="D467" s="24"/>
      <c r="E467" s="18"/>
      <c r="F467" s="18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6"/>
      <c r="R467" s="16">
        <f t="shared" si="93"/>
        <v>0</v>
      </c>
      <c r="S467" s="18"/>
      <c r="T467" s="18"/>
      <c r="U467" s="18"/>
      <c r="V467" s="18"/>
      <c r="W467" s="18"/>
      <c r="X467" s="7">
        <f t="shared" si="94"/>
        <v>0</v>
      </c>
      <c r="Y467" s="7">
        <f>SUM(X$3:X467)</f>
        <v>346</v>
      </c>
      <c r="Z467" s="19">
        <f t="shared" si="95"/>
        <v>620</v>
      </c>
      <c r="AA467" s="19">
        <f>COUNTIF(Z$3:Z467,Z467)</f>
        <v>119</v>
      </c>
      <c r="AB467" s="7">
        <f t="shared" ca="1" si="96"/>
        <v>0</v>
      </c>
      <c r="AC467" s="7">
        <f t="shared" ca="1" si="97"/>
        <v>0</v>
      </c>
      <c r="AD467" s="19" t="e">
        <f t="shared" ca="1" si="98"/>
        <v>#VALUE!</v>
      </c>
      <c r="AE467" s="19">
        <f t="shared" ca="1" si="99"/>
        <v>0</v>
      </c>
      <c r="AF467" s="7" t="str">
        <f t="shared" ca="1" si="100"/>
        <v>无</v>
      </c>
      <c r="AG467" s="7" t="str">
        <f t="shared" ca="1" si="101"/>
        <v>{0}</v>
      </c>
      <c r="AH467" s="7">
        <f t="shared" ca="1" si="91"/>
        <v>0</v>
      </c>
      <c r="AI467" s="7" t="str">
        <f t="shared" ca="1" si="102"/>
        <v>{0}</v>
      </c>
      <c r="AJ467" s="7">
        <f t="shared" ca="1" si="103"/>
        <v>0</v>
      </c>
      <c r="AK467" s="13" t="str">
        <f t="shared" ca="1" si="92"/>
        <v>-0|0|0%</v>
      </c>
    </row>
    <row r="468" spans="1:37" x14ac:dyDescent="0.15">
      <c r="A468" s="24"/>
      <c r="B468" s="24"/>
      <c r="C468" s="24"/>
      <c r="D468" s="24"/>
      <c r="E468" s="18"/>
      <c r="F468" s="18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6"/>
      <c r="R468" s="16">
        <f t="shared" si="93"/>
        <v>0</v>
      </c>
      <c r="S468" s="18"/>
      <c r="T468" s="18"/>
      <c r="U468" s="18"/>
      <c r="V468" s="18"/>
      <c r="W468" s="18"/>
      <c r="X468" s="7">
        <f t="shared" si="94"/>
        <v>0</v>
      </c>
      <c r="Y468" s="7">
        <f>SUM(X$3:X468)</f>
        <v>346</v>
      </c>
      <c r="Z468" s="19">
        <f t="shared" si="95"/>
        <v>620</v>
      </c>
      <c r="AA468" s="19">
        <f>COUNTIF(Z$3:Z468,Z468)</f>
        <v>120</v>
      </c>
      <c r="AB468" s="7">
        <f t="shared" ca="1" si="96"/>
        <v>0</v>
      </c>
      <c r="AC468" s="7">
        <f t="shared" ca="1" si="97"/>
        <v>0</v>
      </c>
      <c r="AD468" s="19" t="e">
        <f t="shared" ca="1" si="98"/>
        <v>#VALUE!</v>
      </c>
      <c r="AE468" s="19">
        <f t="shared" ca="1" si="99"/>
        <v>0</v>
      </c>
      <c r="AF468" s="7" t="str">
        <f t="shared" ca="1" si="100"/>
        <v>无</v>
      </c>
      <c r="AG468" s="7" t="str">
        <f t="shared" ca="1" si="101"/>
        <v>{0}</v>
      </c>
      <c r="AH468" s="7">
        <f t="shared" ca="1" si="91"/>
        <v>0</v>
      </c>
      <c r="AI468" s="7" t="str">
        <f t="shared" ca="1" si="102"/>
        <v>{0}</v>
      </c>
      <c r="AJ468" s="7">
        <f t="shared" ca="1" si="103"/>
        <v>0</v>
      </c>
      <c r="AK468" s="13" t="str">
        <f t="shared" ca="1" si="92"/>
        <v>-0|0|0%</v>
      </c>
    </row>
    <row r="469" spans="1:37" x14ac:dyDescent="0.15">
      <c r="A469" s="24"/>
      <c r="B469" s="24"/>
      <c r="C469" s="24"/>
      <c r="D469" s="24"/>
      <c r="E469" s="18"/>
      <c r="F469" s="18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6"/>
      <c r="R469" s="16">
        <f t="shared" si="93"/>
        <v>0</v>
      </c>
      <c r="S469" s="18"/>
      <c r="T469" s="18"/>
      <c r="U469" s="18"/>
      <c r="V469" s="18"/>
      <c r="W469" s="18"/>
      <c r="X469" s="7">
        <f t="shared" si="94"/>
        <v>0</v>
      </c>
      <c r="Y469" s="7">
        <f>SUM(X$3:X469)</f>
        <v>346</v>
      </c>
      <c r="Z469" s="19">
        <f t="shared" si="95"/>
        <v>620</v>
      </c>
      <c r="AA469" s="19">
        <f>COUNTIF(Z$3:Z469,Z469)</f>
        <v>121</v>
      </c>
      <c r="AB469" s="7">
        <f t="shared" ca="1" si="96"/>
        <v>0</v>
      </c>
      <c r="AC469" s="7">
        <f t="shared" ca="1" si="97"/>
        <v>0</v>
      </c>
      <c r="AD469" s="19" t="e">
        <f t="shared" ca="1" si="98"/>
        <v>#VALUE!</v>
      </c>
      <c r="AE469" s="19">
        <f t="shared" ca="1" si="99"/>
        <v>0</v>
      </c>
      <c r="AF469" s="7" t="str">
        <f t="shared" ca="1" si="100"/>
        <v>无</v>
      </c>
      <c r="AG469" s="7" t="str">
        <f t="shared" ca="1" si="101"/>
        <v>{0}</v>
      </c>
      <c r="AH469" s="7">
        <f t="shared" ca="1" si="91"/>
        <v>0</v>
      </c>
      <c r="AI469" s="7" t="str">
        <f t="shared" ca="1" si="102"/>
        <v>{0}</v>
      </c>
      <c r="AJ469" s="7">
        <f t="shared" ca="1" si="103"/>
        <v>0</v>
      </c>
      <c r="AK469" s="13" t="str">
        <f t="shared" ca="1" si="92"/>
        <v>-0|0|0%</v>
      </c>
    </row>
    <row r="470" spans="1:37" x14ac:dyDescent="0.15">
      <c r="A470" s="24"/>
      <c r="B470" s="24"/>
      <c r="C470" s="24"/>
      <c r="D470" s="24"/>
      <c r="E470" s="18"/>
      <c r="F470" s="18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6"/>
      <c r="R470" s="16">
        <f t="shared" si="93"/>
        <v>0</v>
      </c>
      <c r="S470" s="18"/>
      <c r="T470" s="18"/>
      <c r="U470" s="18"/>
      <c r="V470" s="18"/>
      <c r="W470" s="18"/>
      <c r="X470" s="7">
        <f t="shared" si="94"/>
        <v>0</v>
      </c>
      <c r="Y470" s="7">
        <f>SUM(X$3:X470)</f>
        <v>346</v>
      </c>
      <c r="Z470" s="19">
        <f t="shared" si="95"/>
        <v>620</v>
      </c>
      <c r="AA470" s="19">
        <f>COUNTIF(Z$3:Z470,Z470)</f>
        <v>122</v>
      </c>
      <c r="AB470" s="7">
        <f t="shared" ca="1" si="96"/>
        <v>0</v>
      </c>
      <c r="AC470" s="7">
        <f t="shared" ca="1" si="97"/>
        <v>0</v>
      </c>
      <c r="AD470" s="19" t="e">
        <f t="shared" ca="1" si="98"/>
        <v>#VALUE!</v>
      </c>
      <c r="AE470" s="19">
        <f t="shared" ca="1" si="99"/>
        <v>0</v>
      </c>
      <c r="AF470" s="7" t="str">
        <f t="shared" ca="1" si="100"/>
        <v>无</v>
      </c>
      <c r="AG470" s="7" t="str">
        <f t="shared" ca="1" si="101"/>
        <v>{0}</v>
      </c>
      <c r="AH470" s="7">
        <f t="shared" ca="1" si="91"/>
        <v>0</v>
      </c>
      <c r="AI470" s="7" t="str">
        <f t="shared" ca="1" si="102"/>
        <v>{0}</v>
      </c>
      <c r="AJ470" s="7">
        <f t="shared" ca="1" si="103"/>
        <v>0</v>
      </c>
      <c r="AK470" s="13" t="str">
        <f t="shared" ca="1" si="92"/>
        <v>-0|0|0%</v>
      </c>
    </row>
    <row r="471" spans="1:37" x14ac:dyDescent="0.15">
      <c r="A471" s="24"/>
      <c r="B471" s="24"/>
      <c r="C471" s="24"/>
      <c r="D471" s="24"/>
      <c r="E471" s="18"/>
      <c r="F471" s="18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6"/>
      <c r="R471" s="16">
        <f t="shared" si="93"/>
        <v>0</v>
      </c>
      <c r="S471" s="18"/>
      <c r="T471" s="18"/>
      <c r="U471" s="18"/>
      <c r="V471" s="18"/>
      <c r="W471" s="18"/>
      <c r="X471" s="7">
        <f t="shared" si="94"/>
        <v>0</v>
      </c>
      <c r="Y471" s="7">
        <f>SUM(X$3:X471)</f>
        <v>346</v>
      </c>
      <c r="Z471" s="19">
        <f t="shared" si="95"/>
        <v>620</v>
      </c>
      <c r="AA471" s="19">
        <f>COUNTIF(Z$3:Z471,Z471)</f>
        <v>123</v>
      </c>
      <c r="AB471" s="7">
        <f t="shared" ca="1" si="96"/>
        <v>0</v>
      </c>
      <c r="AC471" s="7">
        <f t="shared" ca="1" si="97"/>
        <v>0</v>
      </c>
      <c r="AD471" s="19" t="e">
        <f t="shared" ca="1" si="98"/>
        <v>#VALUE!</v>
      </c>
      <c r="AE471" s="19">
        <f t="shared" ca="1" si="99"/>
        <v>0</v>
      </c>
      <c r="AF471" s="7" t="str">
        <f t="shared" ca="1" si="100"/>
        <v>无</v>
      </c>
      <c r="AG471" s="7" t="str">
        <f t="shared" ca="1" si="101"/>
        <v>{0}</v>
      </c>
      <c r="AH471" s="7">
        <f t="shared" ca="1" si="91"/>
        <v>0</v>
      </c>
      <c r="AI471" s="7" t="str">
        <f t="shared" ca="1" si="102"/>
        <v>{0}</v>
      </c>
      <c r="AJ471" s="7">
        <f t="shared" ca="1" si="103"/>
        <v>0</v>
      </c>
      <c r="AK471" s="13" t="str">
        <f t="shared" ca="1" si="92"/>
        <v>-0|0|0%</v>
      </c>
    </row>
    <row r="472" spans="1:37" x14ac:dyDescent="0.15">
      <c r="A472" s="24"/>
      <c r="B472" s="24"/>
      <c r="C472" s="24"/>
      <c r="D472" s="24"/>
      <c r="E472" s="18"/>
      <c r="F472" s="18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6"/>
      <c r="R472" s="16">
        <f t="shared" si="93"/>
        <v>0</v>
      </c>
      <c r="S472" s="18"/>
      <c r="T472" s="18"/>
      <c r="U472" s="18"/>
      <c r="V472" s="18"/>
      <c r="W472" s="18"/>
      <c r="X472" s="7">
        <f t="shared" si="94"/>
        <v>0</v>
      </c>
      <c r="Y472" s="7">
        <f>SUM(X$3:X472)</f>
        <v>346</v>
      </c>
      <c r="Z472" s="19">
        <f t="shared" si="95"/>
        <v>620</v>
      </c>
      <c r="AA472" s="19">
        <f>COUNTIF(Z$3:Z472,Z472)</f>
        <v>124</v>
      </c>
      <c r="AB472" s="7">
        <f t="shared" ca="1" si="96"/>
        <v>0</v>
      </c>
      <c r="AC472" s="7">
        <f t="shared" ca="1" si="97"/>
        <v>0</v>
      </c>
      <c r="AD472" s="19" t="e">
        <f t="shared" ca="1" si="98"/>
        <v>#VALUE!</v>
      </c>
      <c r="AE472" s="19">
        <f t="shared" ca="1" si="99"/>
        <v>0</v>
      </c>
      <c r="AF472" s="7" t="str">
        <f t="shared" ca="1" si="100"/>
        <v>无</v>
      </c>
      <c r="AG472" s="7" t="str">
        <f t="shared" ca="1" si="101"/>
        <v>{0}</v>
      </c>
      <c r="AH472" s="7">
        <f t="shared" ca="1" si="91"/>
        <v>0</v>
      </c>
      <c r="AI472" s="7" t="str">
        <f t="shared" ca="1" si="102"/>
        <v>{0}</v>
      </c>
      <c r="AJ472" s="7">
        <f t="shared" ca="1" si="103"/>
        <v>0</v>
      </c>
      <c r="AK472" s="13" t="str">
        <f t="shared" ca="1" si="92"/>
        <v>-0|0|0%</v>
      </c>
    </row>
    <row r="473" spans="1:37" x14ac:dyDescent="0.15">
      <c r="A473" s="24"/>
      <c r="B473" s="24"/>
      <c r="C473" s="24"/>
      <c r="D473" s="24"/>
      <c r="E473" s="18"/>
      <c r="F473" s="18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6"/>
      <c r="R473" s="16">
        <f t="shared" si="93"/>
        <v>0</v>
      </c>
      <c r="S473" s="18"/>
      <c r="T473" s="18"/>
      <c r="U473" s="18"/>
      <c r="V473" s="18"/>
      <c r="W473" s="18"/>
      <c r="X473" s="7">
        <f t="shared" si="94"/>
        <v>0</v>
      </c>
      <c r="Y473" s="7">
        <f>SUM(X$3:X473)</f>
        <v>346</v>
      </c>
      <c r="Z473" s="19">
        <f t="shared" si="95"/>
        <v>620</v>
      </c>
      <c r="AA473" s="19">
        <f>COUNTIF(Z$3:Z473,Z473)</f>
        <v>125</v>
      </c>
      <c r="AB473" s="7">
        <f t="shared" ca="1" si="96"/>
        <v>0</v>
      </c>
      <c r="AC473" s="7">
        <f t="shared" ca="1" si="97"/>
        <v>0</v>
      </c>
      <c r="AD473" s="19" t="e">
        <f t="shared" ca="1" si="98"/>
        <v>#VALUE!</v>
      </c>
      <c r="AE473" s="19">
        <f t="shared" ca="1" si="99"/>
        <v>0</v>
      </c>
      <c r="AF473" s="7" t="str">
        <f t="shared" ca="1" si="100"/>
        <v>无</v>
      </c>
      <c r="AG473" s="7" t="str">
        <f t="shared" ca="1" si="101"/>
        <v>{0}</v>
      </c>
      <c r="AH473" s="7">
        <f t="shared" ca="1" si="91"/>
        <v>0</v>
      </c>
      <c r="AI473" s="7" t="str">
        <f t="shared" ca="1" si="102"/>
        <v>{0}</v>
      </c>
      <c r="AJ473" s="7">
        <f t="shared" ca="1" si="103"/>
        <v>0</v>
      </c>
      <c r="AK473" s="13" t="str">
        <f t="shared" ca="1" si="92"/>
        <v>-0|0|0%</v>
      </c>
    </row>
    <row r="474" spans="1:37" x14ac:dyDescent="0.15">
      <c r="A474" s="24"/>
      <c r="B474" s="24"/>
      <c r="C474" s="24"/>
      <c r="D474" s="24"/>
      <c r="E474" s="18"/>
      <c r="F474" s="18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6"/>
      <c r="R474" s="16">
        <f t="shared" si="93"/>
        <v>0</v>
      </c>
      <c r="S474" s="18"/>
      <c r="T474" s="18"/>
      <c r="U474" s="18"/>
      <c r="V474" s="18"/>
      <c r="W474" s="18"/>
      <c r="X474" s="7">
        <f t="shared" si="94"/>
        <v>0</v>
      </c>
      <c r="Y474" s="7">
        <f>SUM(X$3:X474)</f>
        <v>346</v>
      </c>
      <c r="Z474" s="19">
        <f t="shared" si="95"/>
        <v>620</v>
      </c>
      <c r="AA474" s="19">
        <f>COUNTIF(Z$3:Z474,Z474)</f>
        <v>126</v>
      </c>
      <c r="AB474" s="7">
        <f t="shared" ca="1" si="96"/>
        <v>0</v>
      </c>
      <c r="AC474" s="7">
        <f t="shared" ca="1" si="97"/>
        <v>0</v>
      </c>
      <c r="AD474" s="19" t="e">
        <f t="shared" ca="1" si="98"/>
        <v>#VALUE!</v>
      </c>
      <c r="AE474" s="19">
        <f t="shared" ca="1" si="99"/>
        <v>0</v>
      </c>
      <c r="AF474" s="7" t="str">
        <f t="shared" ca="1" si="100"/>
        <v>无</v>
      </c>
      <c r="AG474" s="7" t="str">
        <f t="shared" ca="1" si="101"/>
        <v>{0}</v>
      </c>
      <c r="AH474" s="7">
        <f t="shared" ca="1" si="91"/>
        <v>0</v>
      </c>
      <c r="AI474" s="7" t="str">
        <f t="shared" ca="1" si="102"/>
        <v>{0}</v>
      </c>
      <c r="AJ474" s="7">
        <f t="shared" ca="1" si="103"/>
        <v>0</v>
      </c>
      <c r="AK474" s="13" t="str">
        <f t="shared" ca="1" si="92"/>
        <v>-0|0|0%</v>
      </c>
    </row>
    <row r="475" spans="1:37" x14ac:dyDescent="0.15">
      <c r="A475" s="24"/>
      <c r="B475" s="24"/>
      <c r="C475" s="24"/>
      <c r="D475" s="24"/>
      <c r="E475" s="18"/>
      <c r="F475" s="18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6"/>
      <c r="R475" s="16">
        <f t="shared" si="93"/>
        <v>0</v>
      </c>
      <c r="S475" s="18"/>
      <c r="T475" s="18"/>
      <c r="U475" s="18"/>
      <c r="V475" s="18"/>
      <c r="W475" s="18"/>
      <c r="X475" s="7">
        <f t="shared" si="94"/>
        <v>0</v>
      </c>
      <c r="Y475" s="7">
        <f>SUM(X$3:X475)</f>
        <v>346</v>
      </c>
      <c r="Z475" s="19">
        <f t="shared" si="95"/>
        <v>620</v>
      </c>
      <c r="AA475" s="19">
        <f>COUNTIF(Z$3:Z475,Z475)</f>
        <v>127</v>
      </c>
      <c r="AB475" s="7">
        <f t="shared" ca="1" si="96"/>
        <v>0</v>
      </c>
      <c r="AC475" s="7">
        <f t="shared" ca="1" si="97"/>
        <v>0</v>
      </c>
      <c r="AD475" s="19" t="e">
        <f t="shared" ca="1" si="98"/>
        <v>#VALUE!</v>
      </c>
      <c r="AE475" s="19">
        <f t="shared" ca="1" si="99"/>
        <v>0</v>
      </c>
      <c r="AF475" s="7" t="str">
        <f t="shared" ca="1" si="100"/>
        <v>无</v>
      </c>
      <c r="AG475" s="7" t="str">
        <f t="shared" ca="1" si="101"/>
        <v>{0}</v>
      </c>
      <c r="AH475" s="7">
        <f t="shared" ca="1" si="91"/>
        <v>0</v>
      </c>
      <c r="AI475" s="7" t="str">
        <f t="shared" ca="1" si="102"/>
        <v>{0}</v>
      </c>
      <c r="AJ475" s="7">
        <f t="shared" ca="1" si="103"/>
        <v>0</v>
      </c>
      <c r="AK475" s="13" t="str">
        <f t="shared" ca="1" si="92"/>
        <v>-0|0|0%</v>
      </c>
    </row>
    <row r="476" spans="1:37" x14ac:dyDescent="0.15">
      <c r="A476" s="24"/>
      <c r="B476" s="24"/>
      <c r="C476" s="24"/>
      <c r="D476" s="24"/>
      <c r="E476" s="18"/>
      <c r="F476" s="18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6"/>
      <c r="R476" s="16">
        <f t="shared" si="93"/>
        <v>0</v>
      </c>
      <c r="S476" s="18"/>
      <c r="T476" s="18"/>
      <c r="U476" s="18"/>
      <c r="V476" s="18"/>
      <c r="W476" s="18"/>
      <c r="X476" s="7">
        <f t="shared" si="94"/>
        <v>0</v>
      </c>
      <c r="Y476" s="7">
        <f>SUM(X$3:X476)</f>
        <v>346</v>
      </c>
      <c r="Z476" s="19">
        <f t="shared" si="95"/>
        <v>620</v>
      </c>
      <c r="AA476" s="19">
        <f>COUNTIF(Z$3:Z476,Z476)</f>
        <v>128</v>
      </c>
      <c r="AB476" s="7">
        <f t="shared" ca="1" si="96"/>
        <v>0</v>
      </c>
      <c r="AC476" s="7">
        <f t="shared" ca="1" si="97"/>
        <v>0</v>
      </c>
      <c r="AD476" s="19" t="e">
        <f t="shared" ca="1" si="98"/>
        <v>#VALUE!</v>
      </c>
      <c r="AE476" s="19">
        <f t="shared" ca="1" si="99"/>
        <v>0</v>
      </c>
      <c r="AF476" s="7" t="str">
        <f t="shared" ca="1" si="100"/>
        <v>无</v>
      </c>
      <c r="AG476" s="7" t="str">
        <f t="shared" ca="1" si="101"/>
        <v>{0}</v>
      </c>
      <c r="AH476" s="7">
        <f t="shared" ca="1" si="91"/>
        <v>0</v>
      </c>
      <c r="AI476" s="7" t="str">
        <f t="shared" ca="1" si="102"/>
        <v>{0}</v>
      </c>
      <c r="AJ476" s="7">
        <f t="shared" ca="1" si="103"/>
        <v>0</v>
      </c>
      <c r="AK476" s="13" t="str">
        <f t="shared" ca="1" si="92"/>
        <v>-0|0|0%</v>
      </c>
    </row>
    <row r="477" spans="1:37" x14ac:dyDescent="0.15">
      <c r="A477" s="24"/>
      <c r="B477" s="24"/>
      <c r="C477" s="24"/>
      <c r="D477" s="24"/>
      <c r="E477" s="18"/>
      <c r="F477" s="18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6"/>
      <c r="R477" s="16">
        <f t="shared" si="93"/>
        <v>0</v>
      </c>
      <c r="S477" s="18"/>
      <c r="T477" s="18"/>
      <c r="U477" s="18"/>
      <c r="V477" s="18"/>
      <c r="W477" s="18"/>
      <c r="X477" s="7">
        <f t="shared" si="94"/>
        <v>0</v>
      </c>
      <c r="Y477" s="7">
        <f>SUM(X$3:X477)</f>
        <v>346</v>
      </c>
      <c r="Z477" s="19">
        <f t="shared" si="95"/>
        <v>620</v>
      </c>
      <c r="AA477" s="19">
        <f>COUNTIF(Z$3:Z477,Z477)</f>
        <v>129</v>
      </c>
      <c r="AB477" s="7">
        <f t="shared" ca="1" si="96"/>
        <v>0</v>
      </c>
      <c r="AC477" s="7">
        <f t="shared" ca="1" si="97"/>
        <v>0</v>
      </c>
      <c r="AD477" s="19" t="e">
        <f t="shared" ca="1" si="98"/>
        <v>#VALUE!</v>
      </c>
      <c r="AE477" s="19">
        <f t="shared" ca="1" si="99"/>
        <v>0</v>
      </c>
      <c r="AF477" s="7" t="str">
        <f t="shared" ca="1" si="100"/>
        <v>无</v>
      </c>
      <c r="AG477" s="7" t="str">
        <f t="shared" ca="1" si="101"/>
        <v>{0}</v>
      </c>
      <c r="AH477" s="7">
        <f t="shared" ca="1" si="91"/>
        <v>0</v>
      </c>
      <c r="AI477" s="7" t="str">
        <f t="shared" ca="1" si="102"/>
        <v>{0}</v>
      </c>
      <c r="AJ477" s="7">
        <f t="shared" ca="1" si="103"/>
        <v>0</v>
      </c>
      <c r="AK477" s="13" t="str">
        <f t="shared" ca="1" si="92"/>
        <v>-0|0|0%</v>
      </c>
    </row>
    <row r="478" spans="1:37" x14ac:dyDescent="0.15">
      <c r="A478" s="24"/>
      <c r="B478" s="24"/>
      <c r="C478" s="24"/>
      <c r="D478" s="24"/>
      <c r="E478" s="18"/>
      <c r="F478" s="18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6"/>
      <c r="R478" s="16">
        <f t="shared" si="93"/>
        <v>0</v>
      </c>
      <c r="S478" s="18"/>
      <c r="T478" s="18"/>
      <c r="U478" s="18"/>
      <c r="V478" s="18"/>
      <c r="W478" s="18"/>
      <c r="X478" s="7">
        <f t="shared" si="94"/>
        <v>0</v>
      </c>
      <c r="Y478" s="7">
        <f>SUM(X$3:X478)</f>
        <v>346</v>
      </c>
      <c r="Z478" s="19">
        <f t="shared" si="95"/>
        <v>620</v>
      </c>
      <c r="AA478" s="19">
        <f>COUNTIF(Z$3:Z478,Z478)</f>
        <v>130</v>
      </c>
      <c r="AB478" s="7">
        <f t="shared" ca="1" si="96"/>
        <v>0</v>
      </c>
      <c r="AC478" s="7">
        <f t="shared" ca="1" si="97"/>
        <v>0</v>
      </c>
      <c r="AD478" s="19" t="e">
        <f t="shared" ca="1" si="98"/>
        <v>#VALUE!</v>
      </c>
      <c r="AE478" s="19">
        <f t="shared" ca="1" si="99"/>
        <v>0</v>
      </c>
      <c r="AF478" s="7" t="str">
        <f t="shared" ca="1" si="100"/>
        <v>无</v>
      </c>
      <c r="AG478" s="7" t="str">
        <f t="shared" ca="1" si="101"/>
        <v>{0}</v>
      </c>
      <c r="AH478" s="7">
        <f t="shared" ca="1" si="91"/>
        <v>0</v>
      </c>
      <c r="AI478" s="7" t="str">
        <f t="shared" ca="1" si="102"/>
        <v>{0}</v>
      </c>
      <c r="AJ478" s="7">
        <f t="shared" ca="1" si="103"/>
        <v>0</v>
      </c>
      <c r="AK478" s="13" t="str">
        <f t="shared" ca="1" si="92"/>
        <v>-0|0|0%</v>
      </c>
    </row>
    <row r="479" spans="1:37" x14ac:dyDescent="0.15">
      <c r="A479" s="24"/>
      <c r="B479" s="24"/>
      <c r="C479" s="24"/>
      <c r="D479" s="24"/>
      <c r="E479" s="18"/>
      <c r="F479" s="18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6"/>
      <c r="R479" s="16">
        <f t="shared" si="93"/>
        <v>0</v>
      </c>
      <c r="S479" s="18"/>
      <c r="T479" s="18"/>
      <c r="U479" s="18"/>
      <c r="V479" s="18"/>
      <c r="W479" s="18"/>
      <c r="X479" s="7">
        <f t="shared" si="94"/>
        <v>0</v>
      </c>
      <c r="Y479" s="7">
        <f>SUM(X$3:X479)</f>
        <v>346</v>
      </c>
      <c r="Z479" s="19">
        <f t="shared" si="95"/>
        <v>620</v>
      </c>
      <c r="AA479" s="19">
        <f>COUNTIF(Z$3:Z479,Z479)</f>
        <v>131</v>
      </c>
      <c r="AB479" s="7">
        <f t="shared" ca="1" si="96"/>
        <v>0</v>
      </c>
      <c r="AC479" s="7">
        <f t="shared" ca="1" si="97"/>
        <v>0</v>
      </c>
      <c r="AD479" s="19" t="e">
        <f t="shared" ca="1" si="98"/>
        <v>#VALUE!</v>
      </c>
      <c r="AE479" s="19">
        <f t="shared" ca="1" si="99"/>
        <v>0</v>
      </c>
      <c r="AF479" s="7" t="str">
        <f t="shared" ca="1" si="100"/>
        <v>无</v>
      </c>
      <c r="AG479" s="7" t="str">
        <f t="shared" ca="1" si="101"/>
        <v>{0}</v>
      </c>
      <c r="AH479" s="7">
        <f t="shared" ca="1" si="91"/>
        <v>0</v>
      </c>
      <c r="AI479" s="7" t="str">
        <f t="shared" ca="1" si="102"/>
        <v>{0}</v>
      </c>
      <c r="AJ479" s="7">
        <f t="shared" ca="1" si="103"/>
        <v>0</v>
      </c>
      <c r="AK479" s="13" t="str">
        <f t="shared" ca="1" si="92"/>
        <v>-0|0|0%</v>
      </c>
    </row>
    <row r="480" spans="1:37" x14ac:dyDescent="0.15">
      <c r="A480" s="24"/>
      <c r="B480" s="24"/>
      <c r="C480" s="24"/>
      <c r="D480" s="24"/>
      <c r="E480" s="18"/>
      <c r="F480" s="18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6"/>
      <c r="R480" s="16">
        <f t="shared" si="93"/>
        <v>0</v>
      </c>
      <c r="S480" s="18"/>
      <c r="T480" s="18"/>
      <c r="U480" s="18"/>
      <c r="V480" s="18"/>
      <c r="W480" s="18"/>
      <c r="X480" s="7">
        <f t="shared" si="94"/>
        <v>0</v>
      </c>
      <c r="Y480" s="7">
        <f>SUM(X$3:X480)</f>
        <v>346</v>
      </c>
      <c r="Z480" s="19">
        <f t="shared" si="95"/>
        <v>620</v>
      </c>
      <c r="AA480" s="19">
        <f>COUNTIF(Z$3:Z480,Z480)</f>
        <v>132</v>
      </c>
      <c r="AB480" s="7">
        <f t="shared" ca="1" si="96"/>
        <v>0</v>
      </c>
      <c r="AC480" s="7">
        <f t="shared" ca="1" si="97"/>
        <v>0</v>
      </c>
      <c r="AD480" s="19" t="e">
        <f t="shared" ca="1" si="98"/>
        <v>#VALUE!</v>
      </c>
      <c r="AE480" s="19">
        <f t="shared" ca="1" si="99"/>
        <v>0</v>
      </c>
      <c r="AF480" s="7" t="str">
        <f t="shared" ca="1" si="100"/>
        <v>无</v>
      </c>
      <c r="AG480" s="7" t="str">
        <f t="shared" ca="1" si="101"/>
        <v>{0}</v>
      </c>
      <c r="AH480" s="7">
        <f t="shared" ca="1" si="91"/>
        <v>0</v>
      </c>
      <c r="AI480" s="7" t="str">
        <f t="shared" ca="1" si="102"/>
        <v>{0}</v>
      </c>
      <c r="AJ480" s="7">
        <f t="shared" ca="1" si="103"/>
        <v>0</v>
      </c>
      <c r="AK480" s="13" t="str">
        <f t="shared" ca="1" si="92"/>
        <v>-0|0|0%</v>
      </c>
    </row>
    <row r="481" spans="1:37" x14ac:dyDescent="0.15">
      <c r="A481" s="24"/>
      <c r="B481" s="24"/>
      <c r="C481" s="24"/>
      <c r="D481" s="24"/>
      <c r="E481" s="18"/>
      <c r="F481" s="18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6"/>
      <c r="R481" s="16">
        <f t="shared" si="93"/>
        <v>0</v>
      </c>
      <c r="S481" s="18"/>
      <c r="T481" s="18"/>
      <c r="U481" s="18"/>
      <c r="V481" s="18"/>
      <c r="W481" s="18"/>
      <c r="X481" s="7">
        <f t="shared" si="94"/>
        <v>0</v>
      </c>
      <c r="Y481" s="7">
        <f>SUM(X$3:X481)</f>
        <v>346</v>
      </c>
      <c r="Z481" s="19">
        <f t="shared" si="95"/>
        <v>620</v>
      </c>
      <c r="AA481" s="19">
        <f>COUNTIF(Z$3:Z481,Z481)</f>
        <v>133</v>
      </c>
      <c r="AB481" s="7">
        <f t="shared" ca="1" si="96"/>
        <v>0</v>
      </c>
      <c r="AC481" s="7">
        <f t="shared" ca="1" si="97"/>
        <v>0</v>
      </c>
      <c r="AD481" s="19" t="e">
        <f t="shared" ca="1" si="98"/>
        <v>#VALUE!</v>
      </c>
      <c r="AE481" s="19">
        <f t="shared" ca="1" si="99"/>
        <v>0</v>
      </c>
      <c r="AF481" s="7" t="str">
        <f t="shared" ca="1" si="100"/>
        <v>无</v>
      </c>
      <c r="AG481" s="7" t="str">
        <f t="shared" ca="1" si="101"/>
        <v>{0}</v>
      </c>
      <c r="AH481" s="7">
        <f t="shared" ca="1" si="91"/>
        <v>0</v>
      </c>
      <c r="AI481" s="7" t="str">
        <f t="shared" ca="1" si="102"/>
        <v>{0}</v>
      </c>
      <c r="AJ481" s="7">
        <f t="shared" ca="1" si="103"/>
        <v>0</v>
      </c>
      <c r="AK481" s="13" t="str">
        <f t="shared" ca="1" si="92"/>
        <v>-0|0|0%</v>
      </c>
    </row>
    <row r="482" spans="1:37" x14ac:dyDescent="0.15">
      <c r="A482" s="24"/>
      <c r="B482" s="24"/>
      <c r="C482" s="24"/>
      <c r="D482" s="24"/>
      <c r="E482" s="18"/>
      <c r="F482" s="18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6"/>
      <c r="R482" s="16">
        <f t="shared" si="93"/>
        <v>0</v>
      </c>
      <c r="S482" s="18"/>
      <c r="T482" s="18"/>
      <c r="U482" s="18"/>
      <c r="V482" s="18"/>
      <c r="W482" s="18"/>
      <c r="X482" s="7">
        <f t="shared" si="94"/>
        <v>0</v>
      </c>
      <c r="Y482" s="7">
        <f>SUM(X$3:X482)</f>
        <v>346</v>
      </c>
      <c r="Z482" s="19">
        <f t="shared" si="95"/>
        <v>620</v>
      </c>
      <c r="AA482" s="19">
        <f>COUNTIF(Z$3:Z482,Z482)</f>
        <v>134</v>
      </c>
      <c r="AB482" s="7">
        <f t="shared" ca="1" si="96"/>
        <v>0</v>
      </c>
      <c r="AC482" s="7">
        <f t="shared" ca="1" si="97"/>
        <v>0</v>
      </c>
      <c r="AD482" s="19" t="e">
        <f t="shared" ca="1" si="98"/>
        <v>#VALUE!</v>
      </c>
      <c r="AE482" s="19">
        <f t="shared" ca="1" si="99"/>
        <v>0</v>
      </c>
      <c r="AF482" s="7" t="str">
        <f t="shared" ca="1" si="100"/>
        <v>无</v>
      </c>
      <c r="AG482" s="7" t="str">
        <f t="shared" ca="1" si="101"/>
        <v>{0}</v>
      </c>
      <c r="AH482" s="7">
        <f t="shared" ca="1" si="91"/>
        <v>0</v>
      </c>
      <c r="AI482" s="7" t="str">
        <f t="shared" ca="1" si="102"/>
        <v>{0}</v>
      </c>
      <c r="AJ482" s="7">
        <f t="shared" ca="1" si="103"/>
        <v>0</v>
      </c>
      <c r="AK482" s="13" t="str">
        <f t="shared" ca="1" si="92"/>
        <v>-0|0|0%</v>
      </c>
    </row>
    <row r="483" spans="1:37" x14ac:dyDescent="0.15">
      <c r="A483" s="24"/>
      <c r="B483" s="24"/>
      <c r="C483" s="24"/>
      <c r="D483" s="24"/>
      <c r="E483" s="18"/>
      <c r="F483" s="18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6"/>
      <c r="R483" s="16">
        <f t="shared" si="93"/>
        <v>0</v>
      </c>
      <c r="S483" s="18"/>
      <c r="T483" s="18"/>
      <c r="U483" s="18"/>
      <c r="V483" s="18"/>
      <c r="W483" s="18"/>
      <c r="X483" s="7">
        <f t="shared" si="94"/>
        <v>0</v>
      </c>
      <c r="Y483" s="7">
        <f>SUM(X$3:X483)</f>
        <v>346</v>
      </c>
      <c r="Z483" s="19">
        <f t="shared" si="95"/>
        <v>620</v>
      </c>
      <c r="AA483" s="19">
        <f>COUNTIF(Z$3:Z483,Z483)</f>
        <v>135</v>
      </c>
      <c r="AB483" s="7">
        <f t="shared" ca="1" si="96"/>
        <v>0</v>
      </c>
      <c r="AC483" s="7">
        <f t="shared" ca="1" si="97"/>
        <v>0</v>
      </c>
      <c r="AD483" s="19" t="e">
        <f t="shared" ca="1" si="98"/>
        <v>#VALUE!</v>
      </c>
      <c r="AE483" s="19">
        <f t="shared" ca="1" si="99"/>
        <v>0</v>
      </c>
      <c r="AF483" s="7" t="str">
        <f t="shared" ca="1" si="100"/>
        <v>无</v>
      </c>
      <c r="AG483" s="7" t="str">
        <f t="shared" ca="1" si="101"/>
        <v>{0}</v>
      </c>
      <c r="AH483" s="7">
        <f t="shared" ca="1" si="91"/>
        <v>0</v>
      </c>
      <c r="AI483" s="7" t="str">
        <f t="shared" ca="1" si="102"/>
        <v>{0}</v>
      </c>
      <c r="AJ483" s="7">
        <f t="shared" ca="1" si="103"/>
        <v>0</v>
      </c>
      <c r="AK483" s="13" t="str">
        <f t="shared" ca="1" si="92"/>
        <v>-0|0|0%</v>
      </c>
    </row>
    <row r="484" spans="1:37" x14ac:dyDescent="0.15">
      <c r="A484" s="24"/>
      <c r="B484" s="24"/>
      <c r="C484" s="24"/>
      <c r="D484" s="24"/>
      <c r="E484" s="18"/>
      <c r="F484" s="18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6"/>
      <c r="R484" s="16">
        <f t="shared" si="93"/>
        <v>0</v>
      </c>
      <c r="S484" s="18"/>
      <c r="T484" s="18"/>
      <c r="U484" s="18"/>
      <c r="V484" s="18"/>
      <c r="W484" s="18"/>
      <c r="X484" s="7">
        <f t="shared" si="94"/>
        <v>0</v>
      </c>
      <c r="Y484" s="7">
        <f>SUM(X$3:X484)</f>
        <v>346</v>
      </c>
      <c r="Z484" s="19">
        <f t="shared" si="95"/>
        <v>620</v>
      </c>
      <c r="AA484" s="19">
        <f>COUNTIF(Z$3:Z484,Z484)</f>
        <v>136</v>
      </c>
      <c r="AB484" s="7">
        <f t="shared" ca="1" si="96"/>
        <v>0</v>
      </c>
      <c r="AC484" s="7">
        <f t="shared" ca="1" si="97"/>
        <v>0</v>
      </c>
      <c r="AD484" s="19" t="e">
        <f t="shared" ca="1" si="98"/>
        <v>#VALUE!</v>
      </c>
      <c r="AE484" s="19">
        <f t="shared" ca="1" si="99"/>
        <v>0</v>
      </c>
      <c r="AF484" s="7" t="str">
        <f t="shared" ca="1" si="100"/>
        <v>无</v>
      </c>
      <c r="AG484" s="7" t="str">
        <f t="shared" ca="1" si="101"/>
        <v>{0}</v>
      </c>
      <c r="AH484" s="7">
        <f t="shared" ca="1" si="91"/>
        <v>0</v>
      </c>
      <c r="AI484" s="7" t="str">
        <f t="shared" ca="1" si="102"/>
        <v>{0}</v>
      </c>
      <c r="AJ484" s="7">
        <f t="shared" ca="1" si="103"/>
        <v>0</v>
      </c>
      <c r="AK484" s="13" t="str">
        <f t="shared" ca="1" si="92"/>
        <v>-0|0|0%</v>
      </c>
    </row>
    <row r="485" spans="1:37" x14ac:dyDescent="0.15">
      <c r="A485" s="24"/>
      <c r="B485" s="24"/>
      <c r="C485" s="24"/>
      <c r="D485" s="24"/>
      <c r="E485" s="18"/>
      <c r="F485" s="18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6"/>
      <c r="R485" s="16">
        <f t="shared" si="93"/>
        <v>0</v>
      </c>
      <c r="S485" s="18"/>
      <c r="T485" s="18"/>
      <c r="U485" s="18"/>
      <c r="V485" s="18"/>
      <c r="W485" s="18"/>
      <c r="X485" s="7">
        <f t="shared" si="94"/>
        <v>0</v>
      </c>
      <c r="Y485" s="7">
        <f>SUM(X$3:X485)</f>
        <v>346</v>
      </c>
      <c r="Z485" s="19">
        <f t="shared" si="95"/>
        <v>620</v>
      </c>
      <c r="AA485" s="19">
        <f>COUNTIF(Z$3:Z485,Z485)</f>
        <v>137</v>
      </c>
      <c r="AB485" s="7">
        <f t="shared" ca="1" si="96"/>
        <v>0</v>
      </c>
      <c r="AC485" s="7">
        <f t="shared" ca="1" si="97"/>
        <v>0</v>
      </c>
      <c r="AD485" s="19" t="e">
        <f t="shared" ca="1" si="98"/>
        <v>#VALUE!</v>
      </c>
      <c r="AE485" s="19">
        <f t="shared" ca="1" si="99"/>
        <v>0</v>
      </c>
      <c r="AF485" s="7" t="str">
        <f t="shared" ca="1" si="100"/>
        <v>无</v>
      </c>
      <c r="AG485" s="7" t="str">
        <f t="shared" ca="1" si="101"/>
        <v>{0}</v>
      </c>
      <c r="AH485" s="7">
        <f t="shared" ca="1" si="91"/>
        <v>0</v>
      </c>
      <c r="AI485" s="7" t="str">
        <f t="shared" ca="1" si="102"/>
        <v>{0}</v>
      </c>
      <c r="AJ485" s="7">
        <f t="shared" ca="1" si="103"/>
        <v>0</v>
      </c>
      <c r="AK485" s="13" t="str">
        <f t="shared" ca="1" si="92"/>
        <v>-0|0|0%</v>
      </c>
    </row>
    <row r="486" spans="1:37" x14ac:dyDescent="0.15">
      <c r="A486" s="24"/>
      <c r="B486" s="24"/>
      <c r="C486" s="24"/>
      <c r="D486" s="24"/>
      <c r="E486" s="18"/>
      <c r="F486" s="18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6"/>
      <c r="R486" s="16">
        <f t="shared" si="93"/>
        <v>0</v>
      </c>
      <c r="S486" s="18"/>
      <c r="T486" s="18"/>
      <c r="U486" s="18"/>
      <c r="V486" s="18"/>
      <c r="W486" s="18"/>
      <c r="X486" s="7">
        <f t="shared" si="94"/>
        <v>0</v>
      </c>
      <c r="Y486" s="7">
        <f>SUM(X$3:X486)</f>
        <v>346</v>
      </c>
      <c r="Z486" s="19">
        <f t="shared" si="95"/>
        <v>620</v>
      </c>
      <c r="AA486" s="19">
        <f>COUNTIF(Z$3:Z486,Z486)</f>
        <v>138</v>
      </c>
      <c r="AB486" s="7">
        <f t="shared" ca="1" si="96"/>
        <v>0</v>
      </c>
      <c r="AC486" s="7">
        <f t="shared" ca="1" si="97"/>
        <v>0</v>
      </c>
      <c r="AD486" s="19" t="e">
        <f t="shared" ca="1" si="98"/>
        <v>#VALUE!</v>
      </c>
      <c r="AE486" s="19">
        <f t="shared" ca="1" si="99"/>
        <v>0</v>
      </c>
      <c r="AF486" s="7" t="str">
        <f t="shared" ca="1" si="100"/>
        <v>无</v>
      </c>
      <c r="AG486" s="7" t="str">
        <f t="shared" ca="1" si="101"/>
        <v>{0}</v>
      </c>
      <c r="AH486" s="7">
        <f t="shared" ca="1" si="91"/>
        <v>0</v>
      </c>
      <c r="AI486" s="7" t="str">
        <f t="shared" ca="1" si="102"/>
        <v>{0}</v>
      </c>
      <c r="AJ486" s="7">
        <f t="shared" ca="1" si="103"/>
        <v>0</v>
      </c>
      <c r="AK486" s="13" t="str">
        <f t="shared" ca="1" si="92"/>
        <v>-0|0|0%</v>
      </c>
    </row>
    <row r="487" spans="1:37" x14ac:dyDescent="0.15">
      <c r="A487" s="24"/>
      <c r="B487" s="24"/>
      <c r="C487" s="24"/>
      <c r="D487" s="24"/>
      <c r="E487" s="18"/>
      <c r="F487" s="18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6"/>
      <c r="R487" s="16">
        <f t="shared" si="93"/>
        <v>0</v>
      </c>
      <c r="S487" s="18"/>
      <c r="T487" s="18"/>
      <c r="U487" s="18"/>
      <c r="V487" s="18"/>
      <c r="W487" s="18"/>
      <c r="X487" s="7">
        <f t="shared" si="94"/>
        <v>0</v>
      </c>
      <c r="Y487" s="7">
        <f>SUM(X$3:X487)</f>
        <v>346</v>
      </c>
      <c r="Z487" s="19">
        <f t="shared" si="95"/>
        <v>620</v>
      </c>
      <c r="AA487" s="19">
        <f>COUNTIF(Z$3:Z487,Z487)</f>
        <v>139</v>
      </c>
      <c r="AB487" s="7">
        <f t="shared" ca="1" si="96"/>
        <v>0</v>
      </c>
      <c r="AC487" s="7">
        <f t="shared" ca="1" si="97"/>
        <v>0</v>
      </c>
      <c r="AD487" s="19" t="e">
        <f t="shared" ca="1" si="98"/>
        <v>#VALUE!</v>
      </c>
      <c r="AE487" s="19">
        <f t="shared" ca="1" si="99"/>
        <v>0</v>
      </c>
      <c r="AF487" s="7" t="str">
        <f t="shared" ca="1" si="100"/>
        <v>无</v>
      </c>
      <c r="AG487" s="7" t="str">
        <f t="shared" ca="1" si="101"/>
        <v>{0}</v>
      </c>
      <c r="AH487" s="7">
        <f t="shared" ca="1" si="91"/>
        <v>0</v>
      </c>
      <c r="AI487" s="7" t="str">
        <f t="shared" ca="1" si="102"/>
        <v>{0}</v>
      </c>
      <c r="AJ487" s="7">
        <f t="shared" ca="1" si="103"/>
        <v>0</v>
      </c>
      <c r="AK487" s="13" t="str">
        <f t="shared" ca="1" si="92"/>
        <v>-0|0|0%</v>
      </c>
    </row>
    <row r="488" spans="1:37" x14ac:dyDescent="0.15">
      <c r="A488" s="24"/>
      <c r="B488" s="24"/>
      <c r="C488" s="24"/>
      <c r="D488" s="24"/>
      <c r="E488" s="18"/>
      <c r="F488" s="18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6"/>
      <c r="R488" s="16">
        <f t="shared" si="93"/>
        <v>0</v>
      </c>
      <c r="S488" s="18"/>
      <c r="T488" s="18"/>
      <c r="U488" s="18"/>
      <c r="V488" s="18"/>
      <c r="W488" s="18"/>
      <c r="X488" s="7">
        <f t="shared" si="94"/>
        <v>0</v>
      </c>
      <c r="Y488" s="7">
        <f>SUM(X$3:X488)</f>
        <v>346</v>
      </c>
      <c r="Z488" s="19">
        <f t="shared" si="95"/>
        <v>620</v>
      </c>
      <c r="AA488" s="19">
        <f>COUNTIF(Z$3:Z488,Z488)</f>
        <v>140</v>
      </c>
      <c r="AB488" s="7">
        <f t="shared" ca="1" si="96"/>
        <v>0</v>
      </c>
      <c r="AC488" s="7">
        <f t="shared" ca="1" si="97"/>
        <v>0</v>
      </c>
      <c r="AD488" s="19" t="e">
        <f t="shared" ca="1" si="98"/>
        <v>#VALUE!</v>
      </c>
      <c r="AE488" s="19">
        <f t="shared" ca="1" si="99"/>
        <v>0</v>
      </c>
      <c r="AF488" s="7" t="str">
        <f t="shared" ca="1" si="100"/>
        <v>无</v>
      </c>
      <c r="AG488" s="7" t="str">
        <f t="shared" ca="1" si="101"/>
        <v>{0}</v>
      </c>
      <c r="AH488" s="7">
        <f t="shared" ca="1" si="91"/>
        <v>0</v>
      </c>
      <c r="AI488" s="7" t="str">
        <f t="shared" ca="1" si="102"/>
        <v>{0}</v>
      </c>
      <c r="AJ488" s="7">
        <f t="shared" ca="1" si="103"/>
        <v>0</v>
      </c>
      <c r="AK488" s="13" t="str">
        <f t="shared" ca="1" si="92"/>
        <v>-0|0|0%</v>
      </c>
    </row>
    <row r="489" spans="1:37" x14ac:dyDescent="0.15">
      <c r="A489" s="24"/>
      <c r="B489" s="24"/>
      <c r="C489" s="24"/>
      <c r="D489" s="24"/>
      <c r="E489" s="18"/>
      <c r="F489" s="18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6"/>
      <c r="R489" s="16">
        <f t="shared" si="93"/>
        <v>0</v>
      </c>
      <c r="S489" s="18"/>
      <c r="T489" s="18"/>
      <c r="U489" s="18"/>
      <c r="V489" s="18"/>
      <c r="W489" s="18"/>
      <c r="X489" s="7">
        <f t="shared" si="94"/>
        <v>0</v>
      </c>
      <c r="Y489" s="7">
        <f>SUM(X$3:X489)</f>
        <v>346</v>
      </c>
      <c r="Z489" s="19">
        <f t="shared" si="95"/>
        <v>620</v>
      </c>
      <c r="AA489" s="19">
        <f>COUNTIF(Z$3:Z489,Z489)</f>
        <v>141</v>
      </c>
      <c r="AB489" s="7">
        <f t="shared" ca="1" si="96"/>
        <v>0</v>
      </c>
      <c r="AC489" s="7">
        <f t="shared" ca="1" si="97"/>
        <v>0</v>
      </c>
      <c r="AD489" s="19" t="e">
        <f t="shared" ca="1" si="98"/>
        <v>#VALUE!</v>
      </c>
      <c r="AE489" s="19">
        <f t="shared" ca="1" si="99"/>
        <v>0</v>
      </c>
      <c r="AF489" s="7" t="str">
        <f t="shared" ca="1" si="100"/>
        <v>无</v>
      </c>
      <c r="AG489" s="7" t="str">
        <f t="shared" ca="1" si="101"/>
        <v>{0}</v>
      </c>
      <c r="AH489" s="7">
        <f t="shared" ca="1" si="91"/>
        <v>0</v>
      </c>
      <c r="AI489" s="7" t="str">
        <f t="shared" ca="1" si="102"/>
        <v>{0}</v>
      </c>
      <c r="AJ489" s="7">
        <f t="shared" ca="1" si="103"/>
        <v>0</v>
      </c>
      <c r="AK489" s="13" t="str">
        <f t="shared" ca="1" si="92"/>
        <v>-0|0|0%</v>
      </c>
    </row>
    <row r="490" spans="1:37" x14ac:dyDescent="0.15">
      <c r="A490" s="24"/>
      <c r="B490" s="24"/>
      <c r="C490" s="24"/>
      <c r="D490" s="24"/>
      <c r="E490" s="18"/>
      <c r="F490" s="18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6"/>
      <c r="R490" s="16">
        <f t="shared" si="93"/>
        <v>0</v>
      </c>
      <c r="S490" s="18"/>
      <c r="T490" s="18"/>
      <c r="U490" s="18"/>
      <c r="V490" s="18"/>
      <c r="W490" s="18"/>
      <c r="X490" s="7">
        <f t="shared" si="94"/>
        <v>0</v>
      </c>
      <c r="Y490" s="7">
        <f>SUM(X$3:X490)</f>
        <v>346</v>
      </c>
      <c r="Z490" s="19">
        <f t="shared" si="95"/>
        <v>620</v>
      </c>
      <c r="AA490" s="19">
        <f>COUNTIF(Z$3:Z490,Z490)</f>
        <v>142</v>
      </c>
      <c r="AB490" s="7">
        <f t="shared" ca="1" si="96"/>
        <v>0</v>
      </c>
      <c r="AC490" s="7">
        <f t="shared" ca="1" si="97"/>
        <v>0</v>
      </c>
      <c r="AD490" s="19" t="e">
        <f t="shared" ca="1" si="98"/>
        <v>#VALUE!</v>
      </c>
      <c r="AE490" s="19">
        <f t="shared" ca="1" si="99"/>
        <v>0</v>
      </c>
      <c r="AF490" s="7" t="str">
        <f t="shared" ca="1" si="100"/>
        <v>无</v>
      </c>
      <c r="AG490" s="7" t="str">
        <f t="shared" ca="1" si="101"/>
        <v>{0}</v>
      </c>
      <c r="AH490" s="7">
        <f t="shared" ca="1" si="91"/>
        <v>0</v>
      </c>
      <c r="AI490" s="7" t="str">
        <f t="shared" ca="1" si="102"/>
        <v>{0}</v>
      </c>
      <c r="AJ490" s="7">
        <f t="shared" ca="1" si="103"/>
        <v>0</v>
      </c>
      <c r="AK490" s="13" t="str">
        <f t="shared" ca="1" si="92"/>
        <v>-0|0|0%</v>
      </c>
    </row>
    <row r="491" spans="1:37" x14ac:dyDescent="0.15">
      <c r="A491" s="24"/>
      <c r="B491" s="24"/>
      <c r="C491" s="24"/>
      <c r="D491" s="24"/>
      <c r="E491" s="18"/>
      <c r="F491" s="18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6"/>
      <c r="R491" s="16">
        <f t="shared" si="93"/>
        <v>0</v>
      </c>
      <c r="S491" s="18"/>
      <c r="T491" s="18"/>
      <c r="U491" s="18"/>
      <c r="V491" s="18"/>
      <c r="W491" s="18"/>
      <c r="X491" s="7">
        <f t="shared" si="94"/>
        <v>0</v>
      </c>
      <c r="Y491" s="7">
        <f>SUM(X$3:X491)</f>
        <v>346</v>
      </c>
      <c r="Z491" s="19">
        <f t="shared" si="95"/>
        <v>620</v>
      </c>
      <c r="AA491" s="19">
        <f>COUNTIF(Z$3:Z491,Z491)</f>
        <v>143</v>
      </c>
      <c r="AB491" s="7">
        <f t="shared" ca="1" si="96"/>
        <v>0</v>
      </c>
      <c r="AC491" s="7">
        <f t="shared" ca="1" si="97"/>
        <v>0</v>
      </c>
      <c r="AD491" s="19" t="e">
        <f t="shared" ca="1" si="98"/>
        <v>#VALUE!</v>
      </c>
      <c r="AE491" s="19">
        <f t="shared" ca="1" si="99"/>
        <v>0</v>
      </c>
      <c r="AF491" s="7" t="str">
        <f t="shared" ca="1" si="100"/>
        <v>无</v>
      </c>
      <c r="AG491" s="7" t="str">
        <f t="shared" ca="1" si="101"/>
        <v>{0}</v>
      </c>
      <c r="AH491" s="7">
        <f t="shared" ca="1" si="91"/>
        <v>0</v>
      </c>
      <c r="AI491" s="7" t="str">
        <f t="shared" ca="1" si="102"/>
        <v>{0}</v>
      </c>
      <c r="AJ491" s="7">
        <f t="shared" ca="1" si="103"/>
        <v>0</v>
      </c>
      <c r="AK491" s="13" t="str">
        <f t="shared" ca="1" si="92"/>
        <v>-0|0|0%</v>
      </c>
    </row>
    <row r="492" spans="1:37" x14ac:dyDescent="0.15">
      <c r="A492" s="24"/>
      <c r="B492" s="24"/>
      <c r="C492" s="24"/>
      <c r="D492" s="24"/>
      <c r="E492" s="18"/>
      <c r="F492" s="18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6"/>
      <c r="R492" s="16">
        <f t="shared" si="93"/>
        <v>0</v>
      </c>
      <c r="S492" s="18"/>
      <c r="T492" s="18"/>
      <c r="U492" s="18"/>
      <c r="V492" s="18"/>
      <c r="W492" s="18"/>
      <c r="X492" s="7">
        <f t="shared" si="94"/>
        <v>0</v>
      </c>
      <c r="Y492" s="7">
        <f>SUM(X$3:X492)</f>
        <v>346</v>
      </c>
      <c r="Z492" s="19">
        <f t="shared" si="95"/>
        <v>620</v>
      </c>
      <c r="AA492" s="19">
        <f>COUNTIF(Z$3:Z492,Z492)</f>
        <v>144</v>
      </c>
      <c r="AB492" s="7">
        <f t="shared" ca="1" si="96"/>
        <v>0</v>
      </c>
      <c r="AC492" s="7">
        <f t="shared" ca="1" si="97"/>
        <v>0</v>
      </c>
      <c r="AD492" s="19" t="e">
        <f t="shared" ca="1" si="98"/>
        <v>#VALUE!</v>
      </c>
      <c r="AE492" s="19">
        <f t="shared" ca="1" si="99"/>
        <v>0</v>
      </c>
      <c r="AF492" s="7" t="str">
        <f t="shared" ca="1" si="100"/>
        <v>无</v>
      </c>
      <c r="AG492" s="7" t="str">
        <f t="shared" ca="1" si="101"/>
        <v>{0}</v>
      </c>
      <c r="AH492" s="7">
        <f t="shared" ca="1" si="91"/>
        <v>0</v>
      </c>
      <c r="AI492" s="7" t="str">
        <f t="shared" ca="1" si="102"/>
        <v>{0}</v>
      </c>
      <c r="AJ492" s="7">
        <f t="shared" ca="1" si="103"/>
        <v>0</v>
      </c>
      <c r="AK492" s="13" t="str">
        <f t="shared" ca="1" si="92"/>
        <v>-0|0|0%</v>
      </c>
    </row>
    <row r="493" spans="1:37" x14ac:dyDescent="0.15">
      <c r="A493" s="24"/>
      <c r="B493" s="24"/>
      <c r="C493" s="24"/>
      <c r="D493" s="24"/>
      <c r="E493" s="18"/>
      <c r="F493" s="18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6"/>
      <c r="R493" s="16">
        <f t="shared" si="93"/>
        <v>0</v>
      </c>
      <c r="S493" s="18"/>
      <c r="T493" s="18"/>
      <c r="U493" s="18"/>
      <c r="V493" s="18"/>
      <c r="W493" s="18"/>
      <c r="X493" s="7">
        <f t="shared" si="94"/>
        <v>0</v>
      </c>
      <c r="Y493" s="7">
        <f>SUM(X$3:X493)</f>
        <v>346</v>
      </c>
      <c r="Z493" s="19">
        <f t="shared" si="95"/>
        <v>620</v>
      </c>
      <c r="AA493" s="19">
        <f>COUNTIF(Z$3:Z493,Z493)</f>
        <v>145</v>
      </c>
      <c r="AB493" s="7">
        <f t="shared" ca="1" si="96"/>
        <v>0</v>
      </c>
      <c r="AC493" s="7">
        <f t="shared" ca="1" si="97"/>
        <v>0</v>
      </c>
      <c r="AD493" s="19" t="e">
        <f t="shared" ca="1" si="98"/>
        <v>#VALUE!</v>
      </c>
      <c r="AE493" s="19">
        <f t="shared" ca="1" si="99"/>
        <v>0</v>
      </c>
      <c r="AF493" s="7" t="str">
        <f t="shared" ca="1" si="100"/>
        <v>无</v>
      </c>
      <c r="AG493" s="7" t="str">
        <f t="shared" ca="1" si="101"/>
        <v>{0}</v>
      </c>
      <c r="AH493" s="7">
        <f t="shared" ca="1" si="91"/>
        <v>0</v>
      </c>
      <c r="AI493" s="7" t="str">
        <f t="shared" ca="1" si="102"/>
        <v>{0}</v>
      </c>
      <c r="AJ493" s="7">
        <f t="shared" ca="1" si="103"/>
        <v>0</v>
      </c>
      <c r="AK493" s="13" t="str">
        <f t="shared" ca="1" si="92"/>
        <v>-0|0|0%</v>
      </c>
    </row>
    <row r="494" spans="1:37" x14ac:dyDescent="0.15">
      <c r="A494" s="24"/>
      <c r="B494" s="24"/>
      <c r="C494" s="24"/>
      <c r="D494" s="24"/>
      <c r="E494" s="18"/>
      <c r="F494" s="18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6"/>
      <c r="R494" s="16">
        <f t="shared" si="93"/>
        <v>0</v>
      </c>
      <c r="S494" s="18"/>
      <c r="T494" s="18"/>
      <c r="U494" s="18"/>
      <c r="V494" s="18"/>
      <c r="W494" s="18"/>
      <c r="X494" s="7">
        <f t="shared" si="94"/>
        <v>0</v>
      </c>
      <c r="Y494" s="7">
        <f>SUM(X$3:X494)</f>
        <v>346</v>
      </c>
      <c r="Z494" s="19">
        <f t="shared" si="95"/>
        <v>620</v>
      </c>
      <c r="AA494" s="19">
        <f>COUNTIF(Z$3:Z494,Z494)</f>
        <v>146</v>
      </c>
      <c r="AB494" s="7">
        <f t="shared" ca="1" si="96"/>
        <v>0</v>
      </c>
      <c r="AC494" s="7">
        <f t="shared" ca="1" si="97"/>
        <v>0</v>
      </c>
      <c r="AD494" s="19" t="e">
        <f t="shared" ca="1" si="98"/>
        <v>#VALUE!</v>
      </c>
      <c r="AE494" s="19">
        <f t="shared" ca="1" si="99"/>
        <v>0</v>
      </c>
      <c r="AF494" s="7" t="str">
        <f t="shared" ca="1" si="100"/>
        <v>无</v>
      </c>
      <c r="AG494" s="7" t="str">
        <f t="shared" ca="1" si="101"/>
        <v>{0}</v>
      </c>
      <c r="AH494" s="7">
        <f t="shared" ca="1" si="91"/>
        <v>0</v>
      </c>
      <c r="AI494" s="7" t="str">
        <f t="shared" ca="1" si="102"/>
        <v>{0}</v>
      </c>
      <c r="AJ494" s="7">
        <f t="shared" ca="1" si="103"/>
        <v>0</v>
      </c>
      <c r="AK494" s="13" t="str">
        <f t="shared" ca="1" si="92"/>
        <v>-0|0|0%</v>
      </c>
    </row>
    <row r="495" spans="1:37" x14ac:dyDescent="0.15">
      <c r="A495" s="24"/>
      <c r="B495" s="24"/>
      <c r="C495" s="24"/>
      <c r="D495" s="24"/>
      <c r="E495" s="18"/>
      <c r="F495" s="18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6"/>
      <c r="R495" s="16">
        <f t="shared" si="93"/>
        <v>0</v>
      </c>
      <c r="S495" s="18"/>
      <c r="T495" s="18"/>
      <c r="U495" s="18"/>
      <c r="V495" s="18"/>
      <c r="W495" s="18"/>
      <c r="X495" s="7">
        <f t="shared" si="94"/>
        <v>0</v>
      </c>
      <c r="Y495" s="7">
        <f>SUM(X$3:X495)</f>
        <v>346</v>
      </c>
      <c r="Z495" s="19">
        <f t="shared" si="95"/>
        <v>620</v>
      </c>
      <c r="AA495" s="19">
        <f>COUNTIF(Z$3:Z495,Z495)</f>
        <v>147</v>
      </c>
      <c r="AB495" s="7">
        <f t="shared" ca="1" si="96"/>
        <v>0</v>
      </c>
      <c r="AC495" s="7">
        <f t="shared" ca="1" si="97"/>
        <v>0</v>
      </c>
      <c r="AD495" s="19" t="e">
        <f t="shared" ca="1" si="98"/>
        <v>#VALUE!</v>
      </c>
      <c r="AE495" s="19">
        <f t="shared" ca="1" si="99"/>
        <v>0</v>
      </c>
      <c r="AF495" s="7" t="str">
        <f t="shared" ca="1" si="100"/>
        <v>无</v>
      </c>
      <c r="AG495" s="7" t="str">
        <f t="shared" ca="1" si="101"/>
        <v>{0}</v>
      </c>
      <c r="AH495" s="7">
        <f t="shared" ca="1" si="91"/>
        <v>0</v>
      </c>
      <c r="AI495" s="7" t="str">
        <f t="shared" ca="1" si="102"/>
        <v>{0}</v>
      </c>
      <c r="AJ495" s="7">
        <f t="shared" ca="1" si="103"/>
        <v>0</v>
      </c>
      <c r="AK495" s="13" t="str">
        <f t="shared" ca="1" si="92"/>
        <v>-0|0|0%</v>
      </c>
    </row>
    <row r="496" spans="1:37" x14ac:dyDescent="0.15">
      <c r="A496" s="24"/>
      <c r="B496" s="24"/>
      <c r="C496" s="24"/>
      <c r="D496" s="24"/>
      <c r="E496" s="18"/>
      <c r="F496" s="18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6"/>
      <c r="R496" s="16">
        <f t="shared" si="93"/>
        <v>0</v>
      </c>
      <c r="S496" s="18"/>
      <c r="T496" s="18"/>
      <c r="U496" s="18"/>
      <c r="V496" s="18"/>
      <c r="W496" s="18"/>
      <c r="X496" s="7">
        <f t="shared" si="94"/>
        <v>0</v>
      </c>
      <c r="Y496" s="7">
        <f>SUM(X$3:X496)</f>
        <v>346</v>
      </c>
      <c r="Z496" s="19">
        <f t="shared" si="95"/>
        <v>620</v>
      </c>
      <c r="AA496" s="19">
        <f>COUNTIF(Z$3:Z496,Z496)</f>
        <v>148</v>
      </c>
      <c r="AB496" s="7">
        <f t="shared" ca="1" si="96"/>
        <v>0</v>
      </c>
      <c r="AC496" s="7">
        <f t="shared" ca="1" si="97"/>
        <v>0</v>
      </c>
      <c r="AD496" s="19" t="e">
        <f t="shared" ca="1" si="98"/>
        <v>#VALUE!</v>
      </c>
      <c r="AE496" s="19">
        <f t="shared" ca="1" si="99"/>
        <v>0</v>
      </c>
      <c r="AF496" s="7" t="str">
        <f t="shared" ca="1" si="100"/>
        <v>无</v>
      </c>
      <c r="AG496" s="7" t="str">
        <f t="shared" ca="1" si="101"/>
        <v>{0}</v>
      </c>
      <c r="AH496" s="7">
        <f t="shared" ca="1" si="91"/>
        <v>0</v>
      </c>
      <c r="AI496" s="7" t="str">
        <f t="shared" ca="1" si="102"/>
        <v>{0}</v>
      </c>
      <c r="AJ496" s="7">
        <f t="shared" ca="1" si="103"/>
        <v>0</v>
      </c>
      <c r="AK496" s="13" t="str">
        <f t="shared" ca="1" si="92"/>
        <v>-0|0|0%</v>
      </c>
    </row>
    <row r="497" spans="1:37" x14ac:dyDescent="0.15">
      <c r="A497" s="24"/>
      <c r="B497" s="24"/>
      <c r="C497" s="24"/>
      <c r="D497" s="24"/>
      <c r="E497" s="18"/>
      <c r="F497" s="18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6"/>
      <c r="R497" s="16">
        <f t="shared" si="93"/>
        <v>0</v>
      </c>
      <c r="S497" s="18"/>
      <c r="T497" s="18"/>
      <c r="U497" s="18"/>
      <c r="V497" s="18"/>
      <c r="W497" s="18"/>
      <c r="X497" s="7">
        <f t="shared" si="94"/>
        <v>0</v>
      </c>
      <c r="Y497" s="7">
        <f>SUM(X$3:X497)</f>
        <v>346</v>
      </c>
      <c r="Z497" s="19">
        <f t="shared" si="95"/>
        <v>620</v>
      </c>
      <c r="AA497" s="19">
        <f>COUNTIF(Z$3:Z497,Z497)</f>
        <v>149</v>
      </c>
      <c r="AB497" s="7">
        <f t="shared" ca="1" si="96"/>
        <v>0</v>
      </c>
      <c r="AC497" s="7">
        <f t="shared" ca="1" si="97"/>
        <v>0</v>
      </c>
      <c r="AD497" s="19" t="e">
        <f t="shared" ca="1" si="98"/>
        <v>#VALUE!</v>
      </c>
      <c r="AE497" s="19">
        <f t="shared" ca="1" si="99"/>
        <v>0</v>
      </c>
      <c r="AF497" s="7" t="str">
        <f t="shared" ca="1" si="100"/>
        <v>无</v>
      </c>
      <c r="AG497" s="7" t="str">
        <f t="shared" ca="1" si="101"/>
        <v>{0}</v>
      </c>
      <c r="AH497" s="7">
        <f t="shared" ca="1" si="91"/>
        <v>0</v>
      </c>
      <c r="AI497" s="7" t="str">
        <f t="shared" ca="1" si="102"/>
        <v>{0}</v>
      </c>
      <c r="AJ497" s="7">
        <f t="shared" ca="1" si="103"/>
        <v>0</v>
      </c>
      <c r="AK497" s="13" t="str">
        <f t="shared" ca="1" si="92"/>
        <v>-0|0|0%</v>
      </c>
    </row>
    <row r="498" spans="1:37" x14ac:dyDescent="0.15">
      <c r="A498" s="24"/>
      <c r="B498" s="24"/>
      <c r="C498" s="24"/>
      <c r="D498" s="24"/>
      <c r="E498" s="18"/>
      <c r="F498" s="18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6"/>
      <c r="R498" s="16">
        <f t="shared" si="93"/>
        <v>0</v>
      </c>
      <c r="S498" s="18"/>
      <c r="T498" s="18"/>
      <c r="U498" s="18"/>
      <c r="V498" s="18"/>
      <c r="W498" s="18"/>
      <c r="X498" s="7">
        <f t="shared" si="94"/>
        <v>0</v>
      </c>
      <c r="Y498" s="7">
        <f>SUM(X$3:X498)</f>
        <v>346</v>
      </c>
      <c r="Z498" s="19">
        <f t="shared" si="95"/>
        <v>620</v>
      </c>
      <c r="AA498" s="19">
        <f>COUNTIF(Z$3:Z498,Z498)</f>
        <v>150</v>
      </c>
      <c r="AB498" s="7">
        <f t="shared" ca="1" si="96"/>
        <v>0</v>
      </c>
      <c r="AC498" s="7">
        <f t="shared" ca="1" si="97"/>
        <v>0</v>
      </c>
      <c r="AD498" s="19" t="e">
        <f t="shared" ca="1" si="98"/>
        <v>#VALUE!</v>
      </c>
      <c r="AE498" s="19">
        <f t="shared" ca="1" si="99"/>
        <v>0</v>
      </c>
      <c r="AF498" s="7" t="str">
        <f t="shared" ca="1" si="100"/>
        <v>无</v>
      </c>
      <c r="AG498" s="7" t="str">
        <f t="shared" ca="1" si="101"/>
        <v>{0}</v>
      </c>
      <c r="AH498" s="7">
        <f t="shared" ca="1" si="91"/>
        <v>0</v>
      </c>
      <c r="AI498" s="7" t="str">
        <f t="shared" ca="1" si="102"/>
        <v>{0}</v>
      </c>
      <c r="AJ498" s="7">
        <f t="shared" ca="1" si="103"/>
        <v>0</v>
      </c>
      <c r="AK498" s="13" t="str">
        <f t="shared" ca="1" si="92"/>
        <v>-0|0|0%</v>
      </c>
    </row>
    <row r="499" spans="1:37" x14ac:dyDescent="0.15">
      <c r="A499" s="24"/>
      <c r="B499" s="24"/>
      <c r="C499" s="24"/>
      <c r="D499" s="24"/>
      <c r="E499" s="18"/>
      <c r="F499" s="18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6"/>
      <c r="R499" s="16">
        <f t="shared" si="93"/>
        <v>0</v>
      </c>
      <c r="S499" s="18"/>
      <c r="T499" s="18"/>
      <c r="U499" s="18"/>
      <c r="V499" s="18"/>
      <c r="W499" s="18"/>
      <c r="X499" s="7">
        <f t="shared" si="94"/>
        <v>0</v>
      </c>
      <c r="Y499" s="7">
        <f>SUM(X$3:X499)</f>
        <v>346</v>
      </c>
      <c r="Z499" s="19">
        <f t="shared" si="95"/>
        <v>620</v>
      </c>
      <c r="AA499" s="19">
        <f>COUNTIF(Z$3:Z499,Z499)</f>
        <v>151</v>
      </c>
      <c r="AB499" s="7">
        <f t="shared" ca="1" si="96"/>
        <v>0</v>
      </c>
      <c r="AC499" s="7">
        <f t="shared" ca="1" si="97"/>
        <v>0</v>
      </c>
      <c r="AD499" s="19" t="e">
        <f t="shared" ca="1" si="98"/>
        <v>#VALUE!</v>
      </c>
      <c r="AE499" s="19">
        <f t="shared" ca="1" si="99"/>
        <v>0</v>
      </c>
      <c r="AF499" s="7" t="str">
        <f t="shared" ca="1" si="100"/>
        <v>无</v>
      </c>
      <c r="AG499" s="7" t="str">
        <f t="shared" ca="1" si="101"/>
        <v>{0}</v>
      </c>
      <c r="AH499" s="7">
        <f t="shared" ca="1" si="91"/>
        <v>0</v>
      </c>
      <c r="AI499" s="7" t="str">
        <f t="shared" ca="1" si="102"/>
        <v>{0}</v>
      </c>
      <c r="AJ499" s="7">
        <f t="shared" ca="1" si="103"/>
        <v>0</v>
      </c>
      <c r="AK499" s="13" t="str">
        <f t="shared" ca="1" si="92"/>
        <v>-0|0|0%</v>
      </c>
    </row>
    <row r="500" spans="1:37" x14ac:dyDescent="0.15">
      <c r="A500" s="24"/>
      <c r="B500" s="24"/>
      <c r="C500" s="24"/>
      <c r="D500" s="24"/>
      <c r="E500" s="18"/>
      <c r="F500" s="18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6"/>
      <c r="R500" s="16">
        <f t="shared" si="93"/>
        <v>0</v>
      </c>
      <c r="S500" s="18"/>
      <c r="T500" s="18"/>
      <c r="U500" s="18"/>
      <c r="V500" s="18"/>
      <c r="W500" s="18"/>
      <c r="X500" s="7">
        <f t="shared" si="94"/>
        <v>0</v>
      </c>
      <c r="Y500" s="7">
        <f>SUM(X$3:X500)</f>
        <v>346</v>
      </c>
      <c r="Z500" s="19">
        <f t="shared" si="95"/>
        <v>620</v>
      </c>
      <c r="AA500" s="19">
        <f>COUNTIF(Z$3:Z500,Z500)</f>
        <v>152</v>
      </c>
      <c r="AB500" s="7">
        <f t="shared" ca="1" si="96"/>
        <v>0</v>
      </c>
      <c r="AC500" s="7">
        <f t="shared" ca="1" si="97"/>
        <v>0</v>
      </c>
      <c r="AD500" s="19" t="e">
        <f t="shared" ca="1" si="98"/>
        <v>#VALUE!</v>
      </c>
      <c r="AE500" s="19">
        <f t="shared" ca="1" si="99"/>
        <v>0</v>
      </c>
      <c r="AF500" s="7" t="str">
        <f t="shared" ca="1" si="100"/>
        <v>无</v>
      </c>
      <c r="AG500" s="7" t="str">
        <f t="shared" ca="1" si="101"/>
        <v>{0}</v>
      </c>
      <c r="AH500" s="7">
        <f t="shared" ca="1" si="91"/>
        <v>0</v>
      </c>
      <c r="AI500" s="7" t="str">
        <f t="shared" ca="1" si="102"/>
        <v>{0}</v>
      </c>
      <c r="AJ500" s="7">
        <f t="shared" ca="1" si="103"/>
        <v>0</v>
      </c>
      <c r="AK500" s="13" t="str">
        <f t="shared" ca="1" si="92"/>
        <v>-0|0|0%</v>
      </c>
    </row>
    <row r="501" spans="1:37" x14ac:dyDescent="0.15">
      <c r="A501" s="24"/>
      <c r="B501" s="24"/>
      <c r="C501" s="24"/>
      <c r="D501" s="24"/>
      <c r="E501" s="18"/>
      <c r="F501" s="18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6"/>
      <c r="R501" s="16">
        <f t="shared" si="93"/>
        <v>0</v>
      </c>
      <c r="S501" s="18"/>
      <c r="T501" s="18"/>
      <c r="U501" s="18"/>
      <c r="V501" s="18"/>
      <c r="W501" s="18"/>
      <c r="X501" s="7">
        <f t="shared" si="94"/>
        <v>0</v>
      </c>
      <c r="Y501" s="7">
        <f>SUM(X$3:X501)</f>
        <v>346</v>
      </c>
      <c r="Z501" s="19">
        <f t="shared" si="95"/>
        <v>620</v>
      </c>
      <c r="AA501" s="19">
        <f>COUNTIF(Z$3:Z501,Z501)</f>
        <v>153</v>
      </c>
      <c r="AB501" s="7">
        <f t="shared" ca="1" si="96"/>
        <v>0</v>
      </c>
      <c r="AC501" s="7">
        <f t="shared" ca="1" si="97"/>
        <v>0</v>
      </c>
      <c r="AD501" s="19" t="e">
        <f t="shared" ca="1" si="98"/>
        <v>#VALUE!</v>
      </c>
      <c r="AE501" s="19">
        <f t="shared" ca="1" si="99"/>
        <v>0</v>
      </c>
      <c r="AF501" s="7" t="str">
        <f t="shared" ca="1" si="100"/>
        <v>无</v>
      </c>
      <c r="AG501" s="7" t="str">
        <f t="shared" ca="1" si="101"/>
        <v>{0}</v>
      </c>
      <c r="AH501" s="7">
        <f t="shared" ca="1" si="91"/>
        <v>0</v>
      </c>
      <c r="AI501" s="7" t="str">
        <f t="shared" ca="1" si="102"/>
        <v>{0}</v>
      </c>
      <c r="AJ501" s="7">
        <f t="shared" ca="1" si="103"/>
        <v>0</v>
      </c>
      <c r="AK501" s="13" t="str">
        <f t="shared" ca="1" si="92"/>
        <v>-0|0|0%</v>
      </c>
    </row>
    <row r="502" spans="1:37" x14ac:dyDescent="0.15">
      <c r="A502" s="24"/>
      <c r="B502" s="24"/>
      <c r="C502" s="24"/>
      <c r="D502" s="24"/>
      <c r="E502" s="18"/>
      <c r="F502" s="18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6"/>
      <c r="R502" s="16">
        <f t="shared" si="93"/>
        <v>0</v>
      </c>
      <c r="S502" s="18"/>
      <c r="T502" s="18"/>
      <c r="U502" s="18"/>
      <c r="V502" s="18"/>
      <c r="W502" s="18"/>
      <c r="X502" s="7">
        <f t="shared" si="94"/>
        <v>0</v>
      </c>
      <c r="Y502" s="7">
        <f>SUM(X$3:X502)</f>
        <v>346</v>
      </c>
      <c r="Z502" s="19">
        <f t="shared" si="95"/>
        <v>620</v>
      </c>
      <c r="AA502" s="19">
        <f>COUNTIF(Z$3:Z502,Z502)</f>
        <v>154</v>
      </c>
      <c r="AB502" s="7">
        <f t="shared" ca="1" si="96"/>
        <v>0</v>
      </c>
      <c r="AC502" s="7">
        <f t="shared" ca="1" si="97"/>
        <v>0</v>
      </c>
      <c r="AD502" s="19" t="e">
        <f t="shared" ca="1" si="98"/>
        <v>#VALUE!</v>
      </c>
      <c r="AE502" s="19">
        <f t="shared" ca="1" si="99"/>
        <v>0</v>
      </c>
      <c r="AF502" s="7" t="str">
        <f t="shared" ca="1" si="100"/>
        <v>无</v>
      </c>
      <c r="AG502" s="7" t="str">
        <f t="shared" ca="1" si="101"/>
        <v>{0}</v>
      </c>
      <c r="AH502" s="7">
        <f t="shared" ca="1" si="91"/>
        <v>0</v>
      </c>
      <c r="AI502" s="7" t="str">
        <f t="shared" ca="1" si="102"/>
        <v>{0}</v>
      </c>
      <c r="AJ502" s="7">
        <f t="shared" ca="1" si="103"/>
        <v>0</v>
      </c>
      <c r="AK502" s="13" t="str">
        <f t="shared" ca="1" si="92"/>
        <v>-0|0|0%</v>
      </c>
    </row>
    <row r="503" spans="1:37" x14ac:dyDescent="0.15">
      <c r="A503" s="24"/>
      <c r="B503" s="24"/>
      <c r="C503" s="24"/>
      <c r="D503" s="24"/>
      <c r="E503" s="18"/>
      <c r="F503" s="18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6"/>
      <c r="R503" s="16">
        <f t="shared" si="93"/>
        <v>0</v>
      </c>
      <c r="S503" s="18"/>
      <c r="T503" s="18"/>
      <c r="U503" s="18"/>
      <c r="V503" s="18"/>
      <c r="W503" s="18"/>
      <c r="X503" s="7">
        <f t="shared" si="94"/>
        <v>0</v>
      </c>
      <c r="Y503" s="7">
        <f>SUM(X$3:X503)</f>
        <v>346</v>
      </c>
      <c r="Z503" s="19">
        <f t="shared" si="95"/>
        <v>620</v>
      </c>
      <c r="AA503" s="19">
        <f>COUNTIF(Z$3:Z503,Z503)</f>
        <v>155</v>
      </c>
      <c r="AB503" s="7">
        <f t="shared" ca="1" si="96"/>
        <v>0</v>
      </c>
      <c r="AC503" s="7">
        <f t="shared" ca="1" si="97"/>
        <v>0</v>
      </c>
      <c r="AD503" s="19" t="e">
        <f t="shared" ca="1" si="98"/>
        <v>#VALUE!</v>
      </c>
      <c r="AE503" s="19">
        <f t="shared" ca="1" si="99"/>
        <v>0</v>
      </c>
      <c r="AF503" s="7" t="str">
        <f t="shared" ca="1" si="100"/>
        <v>无</v>
      </c>
      <c r="AG503" s="7" t="str">
        <f t="shared" ca="1" si="101"/>
        <v>{0}</v>
      </c>
      <c r="AH503" s="7">
        <f t="shared" ca="1" si="91"/>
        <v>0</v>
      </c>
      <c r="AI503" s="7" t="str">
        <f t="shared" ca="1" si="102"/>
        <v>{0}</v>
      </c>
      <c r="AJ503" s="7">
        <f t="shared" ca="1" si="103"/>
        <v>0</v>
      </c>
      <c r="AK503" s="13" t="str">
        <f t="shared" ca="1" si="92"/>
        <v>-0|0|0%</v>
      </c>
    </row>
    <row r="504" spans="1:37" x14ac:dyDescent="0.15">
      <c r="A504" s="24"/>
      <c r="B504" s="24"/>
      <c r="C504" s="24"/>
      <c r="D504" s="24"/>
      <c r="E504" s="18"/>
      <c r="F504" s="18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6"/>
      <c r="R504" s="16">
        <f t="shared" si="93"/>
        <v>0</v>
      </c>
      <c r="S504" s="18"/>
      <c r="T504" s="18"/>
      <c r="U504" s="18"/>
      <c r="V504" s="18"/>
      <c r="W504" s="18"/>
      <c r="X504" s="7">
        <f t="shared" si="94"/>
        <v>0</v>
      </c>
      <c r="Y504" s="7">
        <f>SUM(X$3:X504)</f>
        <v>346</v>
      </c>
      <c r="Z504" s="19">
        <f t="shared" si="95"/>
        <v>620</v>
      </c>
      <c r="AA504" s="19">
        <f>COUNTIF(Z$3:Z504,Z504)</f>
        <v>156</v>
      </c>
      <c r="AB504" s="7">
        <f t="shared" ca="1" si="96"/>
        <v>0</v>
      </c>
      <c r="AC504" s="7">
        <f t="shared" ca="1" si="97"/>
        <v>0</v>
      </c>
      <c r="AD504" s="19" t="e">
        <f t="shared" ca="1" si="98"/>
        <v>#VALUE!</v>
      </c>
      <c r="AE504" s="19">
        <f t="shared" ca="1" si="99"/>
        <v>0</v>
      </c>
      <c r="AF504" s="7" t="str">
        <f t="shared" ca="1" si="100"/>
        <v>无</v>
      </c>
      <c r="AG504" s="7" t="str">
        <f t="shared" ca="1" si="101"/>
        <v>{0}</v>
      </c>
      <c r="AH504" s="7">
        <f t="shared" ca="1" si="91"/>
        <v>0</v>
      </c>
      <c r="AI504" s="7" t="str">
        <f t="shared" ca="1" si="102"/>
        <v>{0}</v>
      </c>
      <c r="AJ504" s="7">
        <f t="shared" ca="1" si="103"/>
        <v>0</v>
      </c>
      <c r="AK504" s="13" t="str">
        <f t="shared" ca="1" si="92"/>
        <v>-0|0|0%</v>
      </c>
    </row>
    <row r="505" spans="1:37" x14ac:dyDescent="0.15">
      <c r="A505" s="24"/>
      <c r="B505" s="24"/>
      <c r="C505" s="24"/>
      <c r="D505" s="24"/>
      <c r="E505" s="18"/>
      <c r="F505" s="18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6"/>
      <c r="R505" s="16">
        <f t="shared" si="93"/>
        <v>0</v>
      </c>
      <c r="S505" s="18"/>
      <c r="T505" s="18"/>
      <c r="U505" s="18"/>
      <c r="V505" s="18"/>
      <c r="W505" s="18"/>
      <c r="X505" s="7">
        <f t="shared" si="94"/>
        <v>0</v>
      </c>
      <c r="Y505" s="7">
        <f>SUM(X$3:X505)</f>
        <v>346</v>
      </c>
      <c r="Z505" s="19">
        <f t="shared" si="95"/>
        <v>620</v>
      </c>
      <c r="AA505" s="19">
        <f>COUNTIF(Z$3:Z505,Z505)</f>
        <v>157</v>
      </c>
      <c r="AB505" s="7">
        <f t="shared" ca="1" si="96"/>
        <v>0</v>
      </c>
      <c r="AC505" s="7">
        <f t="shared" ca="1" si="97"/>
        <v>0</v>
      </c>
      <c r="AD505" s="19" t="e">
        <f t="shared" ca="1" si="98"/>
        <v>#VALUE!</v>
      </c>
      <c r="AE505" s="19">
        <f t="shared" ca="1" si="99"/>
        <v>0</v>
      </c>
      <c r="AF505" s="7" t="str">
        <f t="shared" ca="1" si="100"/>
        <v>无</v>
      </c>
      <c r="AG505" s="7" t="str">
        <f t="shared" ca="1" si="101"/>
        <v>{0}</v>
      </c>
      <c r="AH505" s="7">
        <f t="shared" ca="1" si="91"/>
        <v>0</v>
      </c>
      <c r="AI505" s="7" t="str">
        <f t="shared" ca="1" si="102"/>
        <v>{0}</v>
      </c>
      <c r="AJ505" s="7">
        <f t="shared" ca="1" si="103"/>
        <v>0</v>
      </c>
      <c r="AK505" s="13" t="str">
        <f t="shared" ca="1" si="92"/>
        <v>-0|0|0%</v>
      </c>
    </row>
    <row r="506" spans="1:37" x14ac:dyDescent="0.15">
      <c r="A506" s="24"/>
      <c r="B506" s="24"/>
      <c r="C506" s="24"/>
      <c r="D506" s="24"/>
      <c r="E506" s="18"/>
      <c r="F506" s="18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6"/>
      <c r="R506" s="16">
        <f t="shared" si="93"/>
        <v>0</v>
      </c>
      <c r="S506" s="18"/>
      <c r="T506" s="18"/>
      <c r="U506" s="18"/>
      <c r="V506" s="18"/>
      <c r="W506" s="18"/>
      <c r="X506" s="7">
        <f t="shared" si="94"/>
        <v>0</v>
      </c>
      <c r="Y506" s="7">
        <f>SUM(X$3:X506)</f>
        <v>346</v>
      </c>
      <c r="Z506" s="19">
        <f t="shared" si="95"/>
        <v>620</v>
      </c>
      <c r="AA506" s="19">
        <f>COUNTIF(Z$3:Z506,Z506)</f>
        <v>158</v>
      </c>
      <c r="AB506" s="7">
        <f t="shared" ca="1" si="96"/>
        <v>0</v>
      </c>
      <c r="AC506" s="7">
        <f t="shared" ca="1" si="97"/>
        <v>0</v>
      </c>
      <c r="AD506" s="19" t="e">
        <f t="shared" ca="1" si="98"/>
        <v>#VALUE!</v>
      </c>
      <c r="AE506" s="19">
        <f t="shared" ca="1" si="99"/>
        <v>0</v>
      </c>
      <c r="AF506" s="7" t="str">
        <f t="shared" ca="1" si="100"/>
        <v>无</v>
      </c>
      <c r="AG506" s="7" t="str">
        <f t="shared" ca="1" si="101"/>
        <v>{0}</v>
      </c>
      <c r="AH506" s="7">
        <f t="shared" ca="1" si="91"/>
        <v>0</v>
      </c>
      <c r="AI506" s="7" t="str">
        <f t="shared" ca="1" si="102"/>
        <v>{0}</v>
      </c>
      <c r="AJ506" s="7">
        <f t="shared" ca="1" si="103"/>
        <v>0</v>
      </c>
      <c r="AK506" s="13" t="str">
        <f t="shared" ca="1" si="92"/>
        <v>-0|0|0%</v>
      </c>
    </row>
    <row r="507" spans="1:37" x14ac:dyDescent="0.15">
      <c r="A507" s="24"/>
      <c r="B507" s="24"/>
      <c r="C507" s="24"/>
      <c r="D507" s="24"/>
      <c r="E507" s="18"/>
      <c r="F507" s="18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6"/>
      <c r="R507" s="16">
        <f t="shared" si="93"/>
        <v>0</v>
      </c>
      <c r="S507" s="18"/>
      <c r="T507" s="18"/>
      <c r="U507" s="18"/>
      <c r="V507" s="18"/>
      <c r="W507" s="18"/>
      <c r="X507" s="7">
        <f t="shared" si="94"/>
        <v>0</v>
      </c>
      <c r="Y507" s="7">
        <f>SUM(X$3:X507)</f>
        <v>346</v>
      </c>
      <c r="Z507" s="19">
        <f t="shared" si="95"/>
        <v>620</v>
      </c>
      <c r="AA507" s="19">
        <f>COUNTIF(Z$3:Z507,Z507)</f>
        <v>159</v>
      </c>
      <c r="AB507" s="7">
        <f t="shared" ca="1" si="96"/>
        <v>0</v>
      </c>
      <c r="AC507" s="7">
        <f t="shared" ca="1" si="97"/>
        <v>0</v>
      </c>
      <c r="AD507" s="19" t="e">
        <f t="shared" ca="1" si="98"/>
        <v>#VALUE!</v>
      </c>
      <c r="AE507" s="19">
        <f t="shared" ca="1" si="99"/>
        <v>0</v>
      </c>
      <c r="AF507" s="7" t="str">
        <f t="shared" ca="1" si="100"/>
        <v>无</v>
      </c>
      <c r="AG507" s="7" t="str">
        <f t="shared" ca="1" si="101"/>
        <v>{0}</v>
      </c>
      <c r="AH507" s="7">
        <f t="shared" ca="1" si="91"/>
        <v>0</v>
      </c>
      <c r="AI507" s="7" t="str">
        <f t="shared" ca="1" si="102"/>
        <v>{0}</v>
      </c>
      <c r="AJ507" s="7">
        <f t="shared" ca="1" si="103"/>
        <v>0</v>
      </c>
      <c r="AK507" s="13" t="str">
        <f t="shared" ca="1" si="92"/>
        <v>-0|0|0%</v>
      </c>
    </row>
    <row r="508" spans="1:37" x14ac:dyDescent="0.15">
      <c r="A508" s="24"/>
      <c r="B508" s="24"/>
      <c r="C508" s="24"/>
      <c r="D508" s="24"/>
      <c r="E508" s="18"/>
      <c r="F508" s="18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6"/>
      <c r="R508" s="16">
        <f t="shared" si="93"/>
        <v>0</v>
      </c>
      <c r="S508" s="18"/>
      <c r="T508" s="18"/>
      <c r="U508" s="18"/>
      <c r="V508" s="18"/>
      <c r="W508" s="18"/>
      <c r="X508" s="7">
        <f t="shared" si="94"/>
        <v>0</v>
      </c>
      <c r="Y508" s="7">
        <f>SUM(X$3:X508)</f>
        <v>346</v>
      </c>
      <c r="Z508" s="19">
        <f t="shared" si="95"/>
        <v>620</v>
      </c>
      <c r="AA508" s="19">
        <f>COUNTIF(Z$3:Z508,Z508)</f>
        <v>160</v>
      </c>
      <c r="AB508" s="7">
        <f t="shared" ca="1" si="96"/>
        <v>0</v>
      </c>
      <c r="AC508" s="7">
        <f t="shared" ca="1" si="97"/>
        <v>0</v>
      </c>
      <c r="AD508" s="19" t="e">
        <f t="shared" ca="1" si="98"/>
        <v>#VALUE!</v>
      </c>
      <c r="AE508" s="19">
        <f t="shared" ca="1" si="99"/>
        <v>0</v>
      </c>
      <c r="AF508" s="7" t="str">
        <f t="shared" ca="1" si="100"/>
        <v>无</v>
      </c>
      <c r="AG508" s="7" t="str">
        <f t="shared" ca="1" si="101"/>
        <v>{0}</v>
      </c>
      <c r="AH508" s="7">
        <f t="shared" ca="1" si="91"/>
        <v>0</v>
      </c>
      <c r="AI508" s="7" t="str">
        <f t="shared" ca="1" si="102"/>
        <v>{0}</v>
      </c>
      <c r="AJ508" s="7">
        <f t="shared" ca="1" si="103"/>
        <v>0</v>
      </c>
      <c r="AK508" s="13" t="str">
        <f t="shared" ca="1" si="92"/>
        <v>-0|0|0%</v>
      </c>
    </row>
    <row r="509" spans="1:37" x14ac:dyDescent="0.15">
      <c r="A509" s="24"/>
      <c r="B509" s="24"/>
      <c r="C509" s="24"/>
      <c r="D509" s="24"/>
      <c r="E509" s="18"/>
      <c r="F509" s="18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6"/>
      <c r="R509" s="16">
        <f t="shared" si="93"/>
        <v>0</v>
      </c>
      <c r="S509" s="18"/>
      <c r="T509" s="18"/>
      <c r="U509" s="18"/>
      <c r="V509" s="18"/>
      <c r="W509" s="18"/>
      <c r="X509" s="7">
        <f t="shared" si="94"/>
        <v>0</v>
      </c>
      <c r="Y509" s="7">
        <f>SUM(X$3:X509)</f>
        <v>346</v>
      </c>
      <c r="Z509" s="19">
        <f t="shared" si="95"/>
        <v>620</v>
      </c>
      <c r="AA509" s="19">
        <f>COUNTIF(Z$3:Z509,Z509)</f>
        <v>161</v>
      </c>
      <c r="AB509" s="7">
        <f t="shared" ca="1" si="96"/>
        <v>0</v>
      </c>
      <c r="AC509" s="7">
        <f t="shared" ca="1" si="97"/>
        <v>0</v>
      </c>
      <c r="AD509" s="19" t="e">
        <f t="shared" ca="1" si="98"/>
        <v>#VALUE!</v>
      </c>
      <c r="AE509" s="19">
        <f t="shared" ca="1" si="99"/>
        <v>0</v>
      </c>
      <c r="AF509" s="7" t="str">
        <f t="shared" ca="1" si="100"/>
        <v>无</v>
      </c>
      <c r="AG509" s="7" t="str">
        <f t="shared" ca="1" si="101"/>
        <v>{0}</v>
      </c>
      <c r="AH509" s="7">
        <f t="shared" ca="1" si="91"/>
        <v>0</v>
      </c>
      <c r="AI509" s="7" t="str">
        <f t="shared" ca="1" si="102"/>
        <v>{0}</v>
      </c>
      <c r="AJ509" s="7">
        <f t="shared" ca="1" si="103"/>
        <v>0</v>
      </c>
      <c r="AK509" s="13" t="str">
        <f t="shared" ca="1" si="92"/>
        <v>-0|0|0%</v>
      </c>
    </row>
    <row r="510" spans="1:37" x14ac:dyDescent="0.15">
      <c r="A510" s="24"/>
      <c r="B510" s="24"/>
      <c r="C510" s="24"/>
      <c r="D510" s="24"/>
      <c r="E510" s="18"/>
      <c r="F510" s="18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6"/>
      <c r="R510" s="16">
        <f t="shared" si="93"/>
        <v>0</v>
      </c>
      <c r="S510" s="18"/>
      <c r="T510" s="18"/>
      <c r="U510" s="18"/>
      <c r="V510" s="18"/>
      <c r="W510" s="18"/>
      <c r="X510" s="7">
        <f t="shared" si="94"/>
        <v>0</v>
      </c>
      <c r="Y510" s="7">
        <f>SUM(X$3:X510)</f>
        <v>346</v>
      </c>
      <c r="Z510" s="19">
        <f t="shared" si="95"/>
        <v>620</v>
      </c>
      <c r="AA510" s="19">
        <f>COUNTIF(Z$3:Z510,Z510)</f>
        <v>162</v>
      </c>
      <c r="AB510" s="7">
        <f t="shared" ca="1" si="96"/>
        <v>0</v>
      </c>
      <c r="AC510" s="7">
        <f t="shared" ca="1" si="97"/>
        <v>0</v>
      </c>
      <c r="AD510" s="19" t="e">
        <f t="shared" ca="1" si="98"/>
        <v>#VALUE!</v>
      </c>
      <c r="AE510" s="19">
        <f t="shared" ca="1" si="99"/>
        <v>0</v>
      </c>
      <c r="AF510" s="7" t="str">
        <f t="shared" ca="1" si="100"/>
        <v>无</v>
      </c>
      <c r="AG510" s="7" t="str">
        <f t="shared" ca="1" si="101"/>
        <v>{0}</v>
      </c>
      <c r="AH510" s="7">
        <f t="shared" ca="1" si="91"/>
        <v>0</v>
      </c>
      <c r="AI510" s="7" t="str">
        <f t="shared" ca="1" si="102"/>
        <v>{0}</v>
      </c>
      <c r="AJ510" s="7">
        <f t="shared" ca="1" si="103"/>
        <v>0</v>
      </c>
      <c r="AK510" s="13" t="str">
        <f t="shared" ca="1" si="92"/>
        <v>-0|0|0%</v>
      </c>
    </row>
    <row r="511" spans="1:37" x14ac:dyDescent="0.15">
      <c r="A511" s="24"/>
      <c r="B511" s="24"/>
      <c r="C511" s="24"/>
      <c r="D511" s="24"/>
      <c r="E511" s="18"/>
      <c r="F511" s="18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6"/>
      <c r="R511" s="16">
        <f t="shared" si="93"/>
        <v>0</v>
      </c>
      <c r="S511" s="18"/>
      <c r="T511" s="18"/>
      <c r="U511" s="18"/>
      <c r="V511" s="18"/>
      <c r="W511" s="18"/>
      <c r="X511" s="7">
        <f t="shared" si="94"/>
        <v>0</v>
      </c>
      <c r="Y511" s="7">
        <f>SUM(X$3:X511)</f>
        <v>346</v>
      </c>
      <c r="Z511" s="19">
        <f t="shared" si="95"/>
        <v>620</v>
      </c>
      <c r="AA511" s="19">
        <f>COUNTIF(Z$3:Z511,Z511)</f>
        <v>163</v>
      </c>
      <c r="AB511" s="7">
        <f t="shared" ca="1" si="96"/>
        <v>0</v>
      </c>
      <c r="AC511" s="7">
        <f t="shared" ca="1" si="97"/>
        <v>0</v>
      </c>
      <c r="AD511" s="19" t="e">
        <f t="shared" ca="1" si="98"/>
        <v>#VALUE!</v>
      </c>
      <c r="AE511" s="19">
        <f t="shared" ca="1" si="99"/>
        <v>0</v>
      </c>
      <c r="AF511" s="7" t="str">
        <f t="shared" ca="1" si="100"/>
        <v>无</v>
      </c>
      <c r="AG511" s="7" t="str">
        <f t="shared" ca="1" si="101"/>
        <v>{0}</v>
      </c>
      <c r="AH511" s="7">
        <f t="shared" ca="1" si="91"/>
        <v>0</v>
      </c>
      <c r="AI511" s="7" t="str">
        <f t="shared" ca="1" si="102"/>
        <v>{0}</v>
      </c>
      <c r="AJ511" s="7">
        <f t="shared" ca="1" si="103"/>
        <v>0</v>
      </c>
      <c r="AK511" s="13" t="str">
        <f t="shared" ca="1" si="92"/>
        <v>-0|0|0%</v>
      </c>
    </row>
    <row r="512" spans="1:37" x14ac:dyDescent="0.15">
      <c r="A512" s="24"/>
      <c r="B512" s="24"/>
      <c r="C512" s="24"/>
      <c r="D512" s="24"/>
      <c r="E512" s="18"/>
      <c r="F512" s="18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6"/>
      <c r="R512" s="16">
        <f t="shared" si="93"/>
        <v>0</v>
      </c>
      <c r="S512" s="18"/>
      <c r="T512" s="18"/>
      <c r="U512" s="18"/>
      <c r="V512" s="18"/>
      <c r="W512" s="18"/>
      <c r="X512" s="7">
        <f t="shared" si="94"/>
        <v>0</v>
      </c>
      <c r="Y512" s="7">
        <f>SUM(X$3:X512)</f>
        <v>346</v>
      </c>
      <c r="Z512" s="19">
        <f t="shared" si="95"/>
        <v>620</v>
      </c>
      <c r="AA512" s="19">
        <f>COUNTIF(Z$3:Z512,Z512)</f>
        <v>164</v>
      </c>
      <c r="AB512" s="7">
        <f t="shared" ca="1" si="96"/>
        <v>0</v>
      </c>
      <c r="AC512" s="7">
        <f t="shared" ca="1" si="97"/>
        <v>0</v>
      </c>
      <c r="AD512" s="19" t="e">
        <f t="shared" ca="1" si="98"/>
        <v>#VALUE!</v>
      </c>
      <c r="AE512" s="19">
        <f t="shared" ca="1" si="99"/>
        <v>0</v>
      </c>
      <c r="AF512" s="7" t="str">
        <f t="shared" ca="1" si="100"/>
        <v>无</v>
      </c>
      <c r="AG512" s="7" t="str">
        <f t="shared" ca="1" si="101"/>
        <v>{0}</v>
      </c>
      <c r="AH512" s="7">
        <f t="shared" ca="1" si="91"/>
        <v>0</v>
      </c>
      <c r="AI512" s="7" t="str">
        <f t="shared" ca="1" si="102"/>
        <v>{0}</v>
      </c>
      <c r="AJ512" s="7">
        <f t="shared" ca="1" si="103"/>
        <v>0</v>
      </c>
      <c r="AK512" s="13" t="str">
        <f t="shared" ca="1" si="92"/>
        <v>-0|0|0%</v>
      </c>
    </row>
    <row r="513" spans="1:37" x14ac:dyDescent="0.15">
      <c r="A513" s="24"/>
      <c r="B513" s="24"/>
      <c r="C513" s="24"/>
      <c r="D513" s="24"/>
      <c r="E513" s="18"/>
      <c r="F513" s="18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6"/>
      <c r="R513" s="16">
        <f t="shared" si="93"/>
        <v>0</v>
      </c>
      <c r="S513" s="18"/>
      <c r="T513" s="18"/>
      <c r="U513" s="18"/>
      <c r="V513" s="18"/>
      <c r="W513" s="18"/>
      <c r="X513" s="7">
        <f t="shared" si="94"/>
        <v>0</v>
      </c>
      <c r="Y513" s="7">
        <f>SUM(X$3:X513)</f>
        <v>346</v>
      </c>
      <c r="Z513" s="19">
        <f t="shared" si="95"/>
        <v>620</v>
      </c>
      <c r="AA513" s="19">
        <f>COUNTIF(Z$3:Z513,Z513)</f>
        <v>165</v>
      </c>
      <c r="AB513" s="7">
        <f t="shared" ca="1" si="96"/>
        <v>0</v>
      </c>
      <c r="AC513" s="7">
        <f t="shared" ca="1" si="97"/>
        <v>0</v>
      </c>
      <c r="AD513" s="19" t="e">
        <f t="shared" ca="1" si="98"/>
        <v>#VALUE!</v>
      </c>
      <c r="AE513" s="19">
        <f t="shared" ca="1" si="99"/>
        <v>0</v>
      </c>
      <c r="AF513" s="7" t="str">
        <f t="shared" ca="1" si="100"/>
        <v>无</v>
      </c>
      <c r="AG513" s="7" t="str">
        <f t="shared" ca="1" si="101"/>
        <v>{0}</v>
      </c>
      <c r="AH513" s="7">
        <f t="shared" ca="1" si="91"/>
        <v>0</v>
      </c>
      <c r="AI513" s="7" t="str">
        <f t="shared" ca="1" si="102"/>
        <v>{0}</v>
      </c>
      <c r="AJ513" s="7">
        <f t="shared" ca="1" si="103"/>
        <v>0</v>
      </c>
      <c r="AK513" s="13" t="str">
        <f t="shared" ca="1" si="92"/>
        <v>-0|0|0%</v>
      </c>
    </row>
    <row r="514" spans="1:37" x14ac:dyDescent="0.15">
      <c r="A514" s="24"/>
      <c r="B514" s="24"/>
      <c r="C514" s="24"/>
      <c r="D514" s="24"/>
      <c r="E514" s="18"/>
      <c r="F514" s="18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6"/>
      <c r="R514" s="16">
        <f t="shared" si="93"/>
        <v>0</v>
      </c>
      <c r="S514" s="18"/>
      <c r="T514" s="18"/>
      <c r="U514" s="18"/>
      <c r="V514" s="18"/>
      <c r="W514" s="18"/>
      <c r="X514" s="7">
        <f t="shared" si="94"/>
        <v>0</v>
      </c>
      <c r="Y514" s="7">
        <f>SUM(X$3:X514)</f>
        <v>346</v>
      </c>
      <c r="Z514" s="19">
        <f t="shared" si="95"/>
        <v>620</v>
      </c>
      <c r="AA514" s="19">
        <f>COUNTIF(Z$3:Z514,Z514)</f>
        <v>166</v>
      </c>
      <c r="AB514" s="7">
        <f t="shared" ca="1" si="96"/>
        <v>0</v>
      </c>
      <c r="AC514" s="7">
        <f t="shared" ca="1" si="97"/>
        <v>0</v>
      </c>
      <c r="AD514" s="19" t="e">
        <f t="shared" ca="1" si="98"/>
        <v>#VALUE!</v>
      </c>
      <c r="AE514" s="19">
        <f t="shared" ca="1" si="99"/>
        <v>0</v>
      </c>
      <c r="AF514" s="7" t="str">
        <f t="shared" ca="1" si="100"/>
        <v>无</v>
      </c>
      <c r="AG514" s="7" t="str">
        <f t="shared" ca="1" si="101"/>
        <v>{0}</v>
      </c>
      <c r="AH514" s="7">
        <f t="shared" ca="1" si="91"/>
        <v>0</v>
      </c>
      <c r="AI514" s="7" t="str">
        <f t="shared" ca="1" si="102"/>
        <v>{0}</v>
      </c>
      <c r="AJ514" s="7">
        <f t="shared" ca="1" si="103"/>
        <v>0</v>
      </c>
      <c r="AK514" s="13" t="str">
        <f t="shared" ca="1" si="92"/>
        <v>-0|0|0%</v>
      </c>
    </row>
    <row r="515" spans="1:37" x14ac:dyDescent="0.15">
      <c r="A515" s="24"/>
      <c r="B515" s="24"/>
      <c r="C515" s="24"/>
      <c r="D515" s="24"/>
      <c r="E515" s="18"/>
      <c r="F515" s="18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6"/>
      <c r="R515" s="16">
        <f t="shared" si="93"/>
        <v>0</v>
      </c>
      <c r="S515" s="18"/>
      <c r="T515" s="18"/>
      <c r="U515" s="18"/>
      <c r="V515" s="18"/>
      <c r="W515" s="18"/>
      <c r="X515" s="7">
        <f t="shared" si="94"/>
        <v>0</v>
      </c>
      <c r="Y515" s="7">
        <f>SUM(X$3:X515)</f>
        <v>346</v>
      </c>
      <c r="Z515" s="19">
        <f t="shared" si="95"/>
        <v>620</v>
      </c>
      <c r="AA515" s="19">
        <f>COUNTIF(Z$3:Z515,Z515)</f>
        <v>167</v>
      </c>
      <c r="AB515" s="7">
        <f t="shared" ca="1" si="96"/>
        <v>0</v>
      </c>
      <c r="AC515" s="7">
        <f t="shared" ca="1" si="97"/>
        <v>0</v>
      </c>
      <c r="AD515" s="19" t="e">
        <f t="shared" ca="1" si="98"/>
        <v>#VALUE!</v>
      </c>
      <c r="AE515" s="19">
        <f t="shared" ca="1" si="99"/>
        <v>0</v>
      </c>
      <c r="AF515" s="7" t="str">
        <f t="shared" ca="1" si="100"/>
        <v>无</v>
      </c>
      <c r="AG515" s="7" t="str">
        <f t="shared" ca="1" si="101"/>
        <v>{0}</v>
      </c>
      <c r="AH515" s="7">
        <f t="shared" ref="AH515:AH578" ca="1" si="104">IF(OFFSET($F$2,$Z515-1,)="是",INT($AH$1/OFFSET($X$2,$Z515-1,)),OFFSET($R$2,$Z515-1,$AA515)*$AH$1)</f>
        <v>0</v>
      </c>
      <c r="AI515" s="7" t="str">
        <f t="shared" ca="1" si="102"/>
        <v>{0}</v>
      </c>
      <c r="AJ515" s="7">
        <f t="shared" ca="1" si="103"/>
        <v>0</v>
      </c>
      <c r="AK515" s="13" t="str">
        <f t="shared" ref="AK515:AK578" ca="1" si="105">OFFSET($E$2,$Z515-1,) &amp; "-" &amp; $AB515 &amp; "|" &amp; AC515 &amp; "|" &amp; AH515/$AH$1*100 &amp; "%"</f>
        <v>-0|0|0%</v>
      </c>
    </row>
    <row r="516" spans="1:37" x14ac:dyDescent="0.15">
      <c r="A516" s="24"/>
      <c r="B516" s="24"/>
      <c r="C516" s="24"/>
      <c r="D516" s="24"/>
      <c r="E516" s="18"/>
      <c r="F516" s="18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6"/>
      <c r="R516" s="16">
        <f t="shared" ref="R516:R579" si="106">SUM(S516:W516)</f>
        <v>0</v>
      </c>
      <c r="S516" s="18"/>
      <c r="T516" s="18"/>
      <c r="U516" s="18"/>
      <c r="V516" s="18"/>
      <c r="W516" s="18"/>
      <c r="X516" s="7">
        <f t="shared" ref="X516:X579" si="107">COUNTA(G516:K516)</f>
        <v>0</v>
      </c>
      <c r="Y516" s="7">
        <f>SUM(X$3:X516)</f>
        <v>346</v>
      </c>
      <c r="Z516" s="19">
        <f t="shared" ref="Z516:Z579" si="108">MATCH(ROW(Z514)-0.1,Y:Y,1)</f>
        <v>620</v>
      </c>
      <c r="AA516" s="19">
        <f>COUNTIF(Z$3:Z516,Z516)</f>
        <v>168</v>
      </c>
      <c r="AB516" s="7">
        <f t="shared" ref="AB516:AB579" ca="1" si="109">OFFSET($F$2,$Z516-1,$AA516)</f>
        <v>0</v>
      </c>
      <c r="AC516" s="7">
        <f t="shared" ref="AC516:AC579" ca="1" si="110">OFFSET($K$2,$Z516-1,$AA516)</f>
        <v>0</v>
      </c>
      <c r="AD516" s="19" t="e">
        <f t="shared" ref="AD516:AD579" ca="1" si="111">AE516*1000+AF516*10+AA516</f>
        <v>#VALUE!</v>
      </c>
      <c r="AE516" s="19">
        <f t="shared" ref="AE516:AE579" ca="1" si="112">OFFSET($A$2,Z516-1,0)</f>
        <v>0</v>
      </c>
      <c r="AF516" s="7" t="str">
        <f t="shared" ref="AF516:AF579" ca="1" si="113">IF(OFFSET(D$1,Z516,)="","无",OFFSET(D$1,Z516,))</f>
        <v>无</v>
      </c>
      <c r="AG516" s="7" t="str">
        <f t="shared" ref="AG516:AG579" ca="1" si="114">"{" &amp; AB516 &amp; "}"</f>
        <v>{0}</v>
      </c>
      <c r="AH516" s="7">
        <f t="shared" ca="1" si="104"/>
        <v>0</v>
      </c>
      <c r="AI516" s="7" t="str">
        <f t="shared" ref="AI516:AI579" ca="1" si="115">"{" &amp; AC516 &amp; "}"</f>
        <v>{0}</v>
      </c>
      <c r="AJ516" s="7">
        <f t="shared" ref="AJ516:AJ579" ca="1" si="116">VALUE(IFERROR(MID($AC516,FIND("+",$AC516,1)+1,LEN($AC516)+1-FIND("+",$AC516)-1),0))</f>
        <v>0</v>
      </c>
      <c r="AK516" s="13" t="str">
        <f t="shared" ca="1" si="105"/>
        <v>-0|0|0%</v>
      </c>
    </row>
    <row r="517" spans="1:37" x14ac:dyDescent="0.15">
      <c r="A517" s="24"/>
      <c r="B517" s="24"/>
      <c r="C517" s="24"/>
      <c r="D517" s="24"/>
      <c r="E517" s="18"/>
      <c r="F517" s="18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6"/>
      <c r="R517" s="16">
        <f t="shared" si="106"/>
        <v>0</v>
      </c>
      <c r="S517" s="18"/>
      <c r="T517" s="18"/>
      <c r="U517" s="18"/>
      <c r="V517" s="18"/>
      <c r="W517" s="18"/>
      <c r="X517" s="7">
        <f t="shared" si="107"/>
        <v>0</v>
      </c>
      <c r="Y517" s="7">
        <f>SUM(X$3:X517)</f>
        <v>346</v>
      </c>
      <c r="Z517" s="19">
        <f t="shared" si="108"/>
        <v>620</v>
      </c>
      <c r="AA517" s="19">
        <f>COUNTIF(Z$3:Z517,Z517)</f>
        <v>169</v>
      </c>
      <c r="AB517" s="7">
        <f t="shared" ca="1" si="109"/>
        <v>0</v>
      </c>
      <c r="AC517" s="7">
        <f t="shared" ca="1" si="110"/>
        <v>0</v>
      </c>
      <c r="AD517" s="19" t="e">
        <f t="shared" ca="1" si="111"/>
        <v>#VALUE!</v>
      </c>
      <c r="AE517" s="19">
        <f t="shared" ca="1" si="112"/>
        <v>0</v>
      </c>
      <c r="AF517" s="7" t="str">
        <f t="shared" ca="1" si="113"/>
        <v>无</v>
      </c>
      <c r="AG517" s="7" t="str">
        <f t="shared" ca="1" si="114"/>
        <v>{0}</v>
      </c>
      <c r="AH517" s="7">
        <f t="shared" ca="1" si="104"/>
        <v>0</v>
      </c>
      <c r="AI517" s="7" t="str">
        <f t="shared" ca="1" si="115"/>
        <v>{0}</v>
      </c>
      <c r="AJ517" s="7">
        <f t="shared" ca="1" si="116"/>
        <v>0</v>
      </c>
      <c r="AK517" s="13" t="str">
        <f t="shared" ca="1" si="105"/>
        <v>-0|0|0%</v>
      </c>
    </row>
    <row r="518" spans="1:37" x14ac:dyDescent="0.15">
      <c r="A518" s="24"/>
      <c r="B518" s="24"/>
      <c r="C518" s="24"/>
      <c r="D518" s="24"/>
      <c r="E518" s="18"/>
      <c r="F518" s="18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6"/>
      <c r="R518" s="16">
        <f t="shared" si="106"/>
        <v>0</v>
      </c>
      <c r="S518" s="18"/>
      <c r="T518" s="18"/>
      <c r="U518" s="18"/>
      <c r="V518" s="18"/>
      <c r="W518" s="18"/>
      <c r="X518" s="7">
        <f t="shared" si="107"/>
        <v>0</v>
      </c>
      <c r="Y518" s="7">
        <f>SUM(X$3:X518)</f>
        <v>346</v>
      </c>
      <c r="Z518" s="19">
        <f t="shared" si="108"/>
        <v>620</v>
      </c>
      <c r="AA518" s="19">
        <f>COUNTIF(Z$3:Z518,Z518)</f>
        <v>170</v>
      </c>
      <c r="AB518" s="7">
        <f t="shared" ca="1" si="109"/>
        <v>0</v>
      </c>
      <c r="AC518" s="7">
        <f t="shared" ca="1" si="110"/>
        <v>0</v>
      </c>
      <c r="AD518" s="19" t="e">
        <f t="shared" ca="1" si="111"/>
        <v>#VALUE!</v>
      </c>
      <c r="AE518" s="19">
        <f t="shared" ca="1" si="112"/>
        <v>0</v>
      </c>
      <c r="AF518" s="7" t="str">
        <f t="shared" ca="1" si="113"/>
        <v>无</v>
      </c>
      <c r="AG518" s="7" t="str">
        <f t="shared" ca="1" si="114"/>
        <v>{0}</v>
      </c>
      <c r="AH518" s="7">
        <f t="shared" ca="1" si="104"/>
        <v>0</v>
      </c>
      <c r="AI518" s="7" t="str">
        <f t="shared" ca="1" si="115"/>
        <v>{0}</v>
      </c>
      <c r="AJ518" s="7">
        <f t="shared" ca="1" si="116"/>
        <v>0</v>
      </c>
      <c r="AK518" s="13" t="str">
        <f t="shared" ca="1" si="105"/>
        <v>-0|0|0%</v>
      </c>
    </row>
    <row r="519" spans="1:37" x14ac:dyDescent="0.15">
      <c r="A519" s="24"/>
      <c r="B519" s="24"/>
      <c r="C519" s="24"/>
      <c r="D519" s="24"/>
      <c r="E519" s="18"/>
      <c r="F519" s="18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6"/>
      <c r="R519" s="16">
        <f t="shared" si="106"/>
        <v>0</v>
      </c>
      <c r="S519" s="18"/>
      <c r="T519" s="18"/>
      <c r="U519" s="18"/>
      <c r="V519" s="18"/>
      <c r="W519" s="18"/>
      <c r="X519" s="7">
        <f t="shared" si="107"/>
        <v>0</v>
      </c>
      <c r="Y519" s="7">
        <f>SUM(X$3:X519)</f>
        <v>346</v>
      </c>
      <c r="Z519" s="19">
        <f t="shared" si="108"/>
        <v>620</v>
      </c>
      <c r="AA519" s="19">
        <f>COUNTIF(Z$3:Z519,Z519)</f>
        <v>171</v>
      </c>
      <c r="AB519" s="7">
        <f t="shared" ca="1" si="109"/>
        <v>0</v>
      </c>
      <c r="AC519" s="7">
        <f t="shared" ca="1" si="110"/>
        <v>0</v>
      </c>
      <c r="AD519" s="19" t="e">
        <f t="shared" ca="1" si="111"/>
        <v>#VALUE!</v>
      </c>
      <c r="AE519" s="19">
        <f t="shared" ca="1" si="112"/>
        <v>0</v>
      </c>
      <c r="AF519" s="7" t="str">
        <f t="shared" ca="1" si="113"/>
        <v>无</v>
      </c>
      <c r="AG519" s="7" t="str">
        <f t="shared" ca="1" si="114"/>
        <v>{0}</v>
      </c>
      <c r="AH519" s="7">
        <f t="shared" ca="1" si="104"/>
        <v>0</v>
      </c>
      <c r="AI519" s="7" t="str">
        <f t="shared" ca="1" si="115"/>
        <v>{0}</v>
      </c>
      <c r="AJ519" s="7">
        <f t="shared" ca="1" si="116"/>
        <v>0</v>
      </c>
      <c r="AK519" s="13" t="str">
        <f t="shared" ca="1" si="105"/>
        <v>-0|0|0%</v>
      </c>
    </row>
    <row r="520" spans="1:37" x14ac:dyDescent="0.15">
      <c r="A520" s="24"/>
      <c r="B520" s="24"/>
      <c r="C520" s="24"/>
      <c r="D520" s="24"/>
      <c r="E520" s="18"/>
      <c r="F520" s="18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6"/>
      <c r="R520" s="16">
        <f t="shared" si="106"/>
        <v>0</v>
      </c>
      <c r="S520" s="18"/>
      <c r="T520" s="18"/>
      <c r="U520" s="18"/>
      <c r="V520" s="18"/>
      <c r="W520" s="18"/>
      <c r="X520" s="7">
        <f t="shared" si="107"/>
        <v>0</v>
      </c>
      <c r="Y520" s="7">
        <f>SUM(X$3:X520)</f>
        <v>346</v>
      </c>
      <c r="Z520" s="19">
        <f t="shared" si="108"/>
        <v>620</v>
      </c>
      <c r="AA520" s="19">
        <f>COUNTIF(Z$3:Z520,Z520)</f>
        <v>172</v>
      </c>
      <c r="AB520" s="7">
        <f t="shared" ca="1" si="109"/>
        <v>0</v>
      </c>
      <c r="AC520" s="7">
        <f t="shared" ca="1" si="110"/>
        <v>0</v>
      </c>
      <c r="AD520" s="19" t="e">
        <f t="shared" ca="1" si="111"/>
        <v>#VALUE!</v>
      </c>
      <c r="AE520" s="19">
        <f t="shared" ca="1" si="112"/>
        <v>0</v>
      </c>
      <c r="AF520" s="7" t="str">
        <f t="shared" ca="1" si="113"/>
        <v>无</v>
      </c>
      <c r="AG520" s="7" t="str">
        <f t="shared" ca="1" si="114"/>
        <v>{0}</v>
      </c>
      <c r="AH520" s="7">
        <f t="shared" ca="1" si="104"/>
        <v>0</v>
      </c>
      <c r="AI520" s="7" t="str">
        <f t="shared" ca="1" si="115"/>
        <v>{0}</v>
      </c>
      <c r="AJ520" s="7">
        <f t="shared" ca="1" si="116"/>
        <v>0</v>
      </c>
      <c r="AK520" s="13" t="str">
        <f t="shared" ca="1" si="105"/>
        <v>-0|0|0%</v>
      </c>
    </row>
    <row r="521" spans="1:37" x14ac:dyDescent="0.15">
      <c r="A521" s="24"/>
      <c r="B521" s="24"/>
      <c r="C521" s="24"/>
      <c r="D521" s="24"/>
      <c r="E521" s="18"/>
      <c r="F521" s="18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6"/>
      <c r="R521" s="16">
        <f t="shared" si="106"/>
        <v>0</v>
      </c>
      <c r="S521" s="18"/>
      <c r="T521" s="18"/>
      <c r="U521" s="18"/>
      <c r="V521" s="18"/>
      <c r="W521" s="18"/>
      <c r="X521" s="7">
        <f t="shared" si="107"/>
        <v>0</v>
      </c>
      <c r="Y521" s="7">
        <f>SUM(X$3:X521)</f>
        <v>346</v>
      </c>
      <c r="Z521" s="19">
        <f t="shared" si="108"/>
        <v>620</v>
      </c>
      <c r="AA521" s="19">
        <f>COUNTIF(Z$3:Z521,Z521)</f>
        <v>173</v>
      </c>
      <c r="AB521" s="7">
        <f t="shared" ca="1" si="109"/>
        <v>0</v>
      </c>
      <c r="AC521" s="7">
        <f t="shared" ca="1" si="110"/>
        <v>0</v>
      </c>
      <c r="AD521" s="19" t="e">
        <f t="shared" ca="1" si="111"/>
        <v>#VALUE!</v>
      </c>
      <c r="AE521" s="19">
        <f t="shared" ca="1" si="112"/>
        <v>0</v>
      </c>
      <c r="AF521" s="7" t="str">
        <f t="shared" ca="1" si="113"/>
        <v>无</v>
      </c>
      <c r="AG521" s="7" t="str">
        <f t="shared" ca="1" si="114"/>
        <v>{0}</v>
      </c>
      <c r="AH521" s="7">
        <f t="shared" ca="1" si="104"/>
        <v>0</v>
      </c>
      <c r="AI521" s="7" t="str">
        <f t="shared" ca="1" si="115"/>
        <v>{0}</v>
      </c>
      <c r="AJ521" s="7">
        <f t="shared" ca="1" si="116"/>
        <v>0</v>
      </c>
      <c r="AK521" s="13" t="str">
        <f t="shared" ca="1" si="105"/>
        <v>-0|0|0%</v>
      </c>
    </row>
    <row r="522" spans="1:37" x14ac:dyDescent="0.15">
      <c r="A522" s="24"/>
      <c r="B522" s="24"/>
      <c r="C522" s="24"/>
      <c r="D522" s="24"/>
      <c r="E522" s="18"/>
      <c r="F522" s="18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6"/>
      <c r="R522" s="16">
        <f t="shared" si="106"/>
        <v>0</v>
      </c>
      <c r="S522" s="18"/>
      <c r="T522" s="18"/>
      <c r="U522" s="18"/>
      <c r="V522" s="18"/>
      <c r="W522" s="18"/>
      <c r="X522" s="7">
        <f t="shared" si="107"/>
        <v>0</v>
      </c>
      <c r="Y522" s="7">
        <f>SUM(X$3:X522)</f>
        <v>346</v>
      </c>
      <c r="Z522" s="19">
        <f t="shared" si="108"/>
        <v>620</v>
      </c>
      <c r="AA522" s="19">
        <f>COUNTIF(Z$3:Z522,Z522)</f>
        <v>174</v>
      </c>
      <c r="AB522" s="7">
        <f t="shared" ca="1" si="109"/>
        <v>0</v>
      </c>
      <c r="AC522" s="7">
        <f t="shared" ca="1" si="110"/>
        <v>0</v>
      </c>
      <c r="AD522" s="19" t="e">
        <f t="shared" ca="1" si="111"/>
        <v>#VALUE!</v>
      </c>
      <c r="AE522" s="19">
        <f t="shared" ca="1" si="112"/>
        <v>0</v>
      </c>
      <c r="AF522" s="7" t="str">
        <f t="shared" ca="1" si="113"/>
        <v>无</v>
      </c>
      <c r="AG522" s="7" t="str">
        <f t="shared" ca="1" si="114"/>
        <v>{0}</v>
      </c>
      <c r="AH522" s="7">
        <f t="shared" ca="1" si="104"/>
        <v>0</v>
      </c>
      <c r="AI522" s="7" t="str">
        <f t="shared" ca="1" si="115"/>
        <v>{0}</v>
      </c>
      <c r="AJ522" s="7">
        <f t="shared" ca="1" si="116"/>
        <v>0</v>
      </c>
      <c r="AK522" s="13" t="str">
        <f t="shared" ca="1" si="105"/>
        <v>-0|0|0%</v>
      </c>
    </row>
    <row r="523" spans="1:37" x14ac:dyDescent="0.15">
      <c r="A523" s="24"/>
      <c r="B523" s="24"/>
      <c r="C523" s="24"/>
      <c r="D523" s="24"/>
      <c r="E523" s="18"/>
      <c r="F523" s="18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6"/>
      <c r="R523" s="16">
        <f t="shared" si="106"/>
        <v>0</v>
      </c>
      <c r="S523" s="18"/>
      <c r="T523" s="18"/>
      <c r="U523" s="18"/>
      <c r="V523" s="18"/>
      <c r="W523" s="18"/>
      <c r="X523" s="7">
        <f t="shared" si="107"/>
        <v>0</v>
      </c>
      <c r="Y523" s="7">
        <f>SUM(X$3:X523)</f>
        <v>346</v>
      </c>
      <c r="Z523" s="19">
        <f t="shared" si="108"/>
        <v>620</v>
      </c>
      <c r="AA523" s="19">
        <f>COUNTIF(Z$3:Z523,Z523)</f>
        <v>175</v>
      </c>
      <c r="AB523" s="7">
        <f t="shared" ca="1" si="109"/>
        <v>0</v>
      </c>
      <c r="AC523" s="7">
        <f t="shared" ca="1" si="110"/>
        <v>0</v>
      </c>
      <c r="AD523" s="19" t="e">
        <f t="shared" ca="1" si="111"/>
        <v>#VALUE!</v>
      </c>
      <c r="AE523" s="19">
        <f t="shared" ca="1" si="112"/>
        <v>0</v>
      </c>
      <c r="AF523" s="7" t="str">
        <f t="shared" ca="1" si="113"/>
        <v>无</v>
      </c>
      <c r="AG523" s="7" t="str">
        <f t="shared" ca="1" si="114"/>
        <v>{0}</v>
      </c>
      <c r="AH523" s="7">
        <f t="shared" ca="1" si="104"/>
        <v>0</v>
      </c>
      <c r="AI523" s="7" t="str">
        <f t="shared" ca="1" si="115"/>
        <v>{0}</v>
      </c>
      <c r="AJ523" s="7">
        <f t="shared" ca="1" si="116"/>
        <v>0</v>
      </c>
      <c r="AK523" s="13" t="str">
        <f t="shared" ca="1" si="105"/>
        <v>-0|0|0%</v>
      </c>
    </row>
    <row r="524" spans="1:37" x14ac:dyDescent="0.15">
      <c r="A524" s="24"/>
      <c r="B524" s="24"/>
      <c r="C524" s="24"/>
      <c r="D524" s="24"/>
      <c r="E524" s="18"/>
      <c r="F524" s="18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6"/>
      <c r="R524" s="16">
        <f t="shared" si="106"/>
        <v>0</v>
      </c>
      <c r="S524" s="18"/>
      <c r="T524" s="18"/>
      <c r="U524" s="18"/>
      <c r="V524" s="18"/>
      <c r="W524" s="18"/>
      <c r="X524" s="7">
        <f t="shared" si="107"/>
        <v>0</v>
      </c>
      <c r="Y524" s="7">
        <f>SUM(X$3:X524)</f>
        <v>346</v>
      </c>
      <c r="Z524" s="19">
        <f t="shared" si="108"/>
        <v>620</v>
      </c>
      <c r="AA524" s="19">
        <f>COUNTIF(Z$3:Z524,Z524)</f>
        <v>176</v>
      </c>
      <c r="AB524" s="7">
        <f t="shared" ca="1" si="109"/>
        <v>0</v>
      </c>
      <c r="AC524" s="7">
        <f t="shared" ca="1" si="110"/>
        <v>0</v>
      </c>
      <c r="AD524" s="19" t="e">
        <f t="shared" ca="1" si="111"/>
        <v>#VALUE!</v>
      </c>
      <c r="AE524" s="19">
        <f t="shared" ca="1" si="112"/>
        <v>0</v>
      </c>
      <c r="AF524" s="7" t="str">
        <f t="shared" ca="1" si="113"/>
        <v>无</v>
      </c>
      <c r="AG524" s="7" t="str">
        <f t="shared" ca="1" si="114"/>
        <v>{0}</v>
      </c>
      <c r="AH524" s="7">
        <f t="shared" ca="1" si="104"/>
        <v>0</v>
      </c>
      <c r="AI524" s="7" t="str">
        <f t="shared" ca="1" si="115"/>
        <v>{0}</v>
      </c>
      <c r="AJ524" s="7">
        <f t="shared" ca="1" si="116"/>
        <v>0</v>
      </c>
      <c r="AK524" s="13" t="str">
        <f t="shared" ca="1" si="105"/>
        <v>-0|0|0%</v>
      </c>
    </row>
    <row r="525" spans="1:37" x14ac:dyDescent="0.15">
      <c r="A525" s="24"/>
      <c r="B525" s="24"/>
      <c r="C525" s="24"/>
      <c r="D525" s="24"/>
      <c r="E525" s="18"/>
      <c r="F525" s="18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6"/>
      <c r="R525" s="16">
        <f t="shared" si="106"/>
        <v>0</v>
      </c>
      <c r="S525" s="18"/>
      <c r="T525" s="18"/>
      <c r="U525" s="18"/>
      <c r="V525" s="18"/>
      <c r="W525" s="18"/>
      <c r="X525" s="7">
        <f t="shared" si="107"/>
        <v>0</v>
      </c>
      <c r="Y525" s="7">
        <f>SUM(X$3:X525)</f>
        <v>346</v>
      </c>
      <c r="Z525" s="19">
        <f t="shared" si="108"/>
        <v>620</v>
      </c>
      <c r="AA525" s="19">
        <f>COUNTIF(Z$3:Z525,Z525)</f>
        <v>177</v>
      </c>
      <c r="AB525" s="7">
        <f t="shared" ca="1" si="109"/>
        <v>0</v>
      </c>
      <c r="AC525" s="7">
        <f t="shared" ca="1" si="110"/>
        <v>0</v>
      </c>
      <c r="AD525" s="19" t="e">
        <f t="shared" ca="1" si="111"/>
        <v>#VALUE!</v>
      </c>
      <c r="AE525" s="19">
        <f t="shared" ca="1" si="112"/>
        <v>0</v>
      </c>
      <c r="AF525" s="7" t="str">
        <f t="shared" ca="1" si="113"/>
        <v>无</v>
      </c>
      <c r="AG525" s="7" t="str">
        <f t="shared" ca="1" si="114"/>
        <v>{0}</v>
      </c>
      <c r="AH525" s="7">
        <f t="shared" ca="1" si="104"/>
        <v>0</v>
      </c>
      <c r="AI525" s="7" t="str">
        <f t="shared" ca="1" si="115"/>
        <v>{0}</v>
      </c>
      <c r="AJ525" s="7">
        <f t="shared" ca="1" si="116"/>
        <v>0</v>
      </c>
      <c r="AK525" s="13" t="str">
        <f t="shared" ca="1" si="105"/>
        <v>-0|0|0%</v>
      </c>
    </row>
    <row r="526" spans="1:37" x14ac:dyDescent="0.15">
      <c r="A526" s="24"/>
      <c r="B526" s="24"/>
      <c r="C526" s="24"/>
      <c r="D526" s="24"/>
      <c r="E526" s="18"/>
      <c r="F526" s="18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6"/>
      <c r="R526" s="16">
        <f t="shared" si="106"/>
        <v>0</v>
      </c>
      <c r="S526" s="18"/>
      <c r="T526" s="18"/>
      <c r="U526" s="18"/>
      <c r="V526" s="18"/>
      <c r="W526" s="18"/>
      <c r="X526" s="7">
        <f t="shared" si="107"/>
        <v>0</v>
      </c>
      <c r="Y526" s="7">
        <f>SUM(X$3:X526)</f>
        <v>346</v>
      </c>
      <c r="Z526" s="19">
        <f t="shared" si="108"/>
        <v>620</v>
      </c>
      <c r="AA526" s="19">
        <f>COUNTIF(Z$3:Z526,Z526)</f>
        <v>178</v>
      </c>
      <c r="AB526" s="7">
        <f t="shared" ca="1" si="109"/>
        <v>0</v>
      </c>
      <c r="AC526" s="7">
        <f t="shared" ca="1" si="110"/>
        <v>0</v>
      </c>
      <c r="AD526" s="19" t="e">
        <f t="shared" ca="1" si="111"/>
        <v>#VALUE!</v>
      </c>
      <c r="AE526" s="19">
        <f t="shared" ca="1" si="112"/>
        <v>0</v>
      </c>
      <c r="AF526" s="7" t="str">
        <f t="shared" ca="1" si="113"/>
        <v>无</v>
      </c>
      <c r="AG526" s="7" t="str">
        <f t="shared" ca="1" si="114"/>
        <v>{0}</v>
      </c>
      <c r="AH526" s="7">
        <f t="shared" ca="1" si="104"/>
        <v>0</v>
      </c>
      <c r="AI526" s="7" t="str">
        <f t="shared" ca="1" si="115"/>
        <v>{0}</v>
      </c>
      <c r="AJ526" s="7">
        <f t="shared" ca="1" si="116"/>
        <v>0</v>
      </c>
      <c r="AK526" s="13" t="str">
        <f t="shared" ca="1" si="105"/>
        <v>-0|0|0%</v>
      </c>
    </row>
    <row r="527" spans="1:37" x14ac:dyDescent="0.15">
      <c r="A527" s="24"/>
      <c r="B527" s="24"/>
      <c r="C527" s="24"/>
      <c r="D527" s="24"/>
      <c r="E527" s="18"/>
      <c r="F527" s="18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6"/>
      <c r="R527" s="16">
        <f t="shared" si="106"/>
        <v>0</v>
      </c>
      <c r="S527" s="18"/>
      <c r="T527" s="18"/>
      <c r="U527" s="18"/>
      <c r="V527" s="18"/>
      <c r="W527" s="18"/>
      <c r="X527" s="7">
        <f t="shared" si="107"/>
        <v>0</v>
      </c>
      <c r="Y527" s="7">
        <f>SUM(X$3:X527)</f>
        <v>346</v>
      </c>
      <c r="Z527" s="19">
        <f t="shared" si="108"/>
        <v>620</v>
      </c>
      <c r="AA527" s="19">
        <f>COUNTIF(Z$3:Z527,Z527)</f>
        <v>179</v>
      </c>
      <c r="AB527" s="7">
        <f t="shared" ca="1" si="109"/>
        <v>0</v>
      </c>
      <c r="AC527" s="7">
        <f t="shared" ca="1" si="110"/>
        <v>0</v>
      </c>
      <c r="AD527" s="19" t="e">
        <f t="shared" ca="1" si="111"/>
        <v>#VALUE!</v>
      </c>
      <c r="AE527" s="19">
        <f t="shared" ca="1" si="112"/>
        <v>0</v>
      </c>
      <c r="AF527" s="7" t="str">
        <f t="shared" ca="1" si="113"/>
        <v>无</v>
      </c>
      <c r="AG527" s="7" t="str">
        <f t="shared" ca="1" si="114"/>
        <v>{0}</v>
      </c>
      <c r="AH527" s="7">
        <f t="shared" ca="1" si="104"/>
        <v>0</v>
      </c>
      <c r="AI527" s="7" t="str">
        <f t="shared" ca="1" si="115"/>
        <v>{0}</v>
      </c>
      <c r="AJ527" s="7">
        <f t="shared" ca="1" si="116"/>
        <v>0</v>
      </c>
      <c r="AK527" s="13" t="str">
        <f t="shared" ca="1" si="105"/>
        <v>-0|0|0%</v>
      </c>
    </row>
    <row r="528" spans="1:37" x14ac:dyDescent="0.15">
      <c r="A528" s="24"/>
      <c r="B528" s="24"/>
      <c r="C528" s="24"/>
      <c r="D528" s="24"/>
      <c r="E528" s="18"/>
      <c r="F528" s="18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6"/>
      <c r="R528" s="16">
        <f t="shared" si="106"/>
        <v>0</v>
      </c>
      <c r="S528" s="18"/>
      <c r="T528" s="18"/>
      <c r="U528" s="18"/>
      <c r="V528" s="18"/>
      <c r="W528" s="18"/>
      <c r="X528" s="7">
        <f t="shared" si="107"/>
        <v>0</v>
      </c>
      <c r="Y528" s="7">
        <f>SUM(X$3:X528)</f>
        <v>346</v>
      </c>
      <c r="Z528" s="19">
        <f t="shared" si="108"/>
        <v>620</v>
      </c>
      <c r="AA528" s="19">
        <f>COUNTIF(Z$3:Z528,Z528)</f>
        <v>180</v>
      </c>
      <c r="AB528" s="7">
        <f t="shared" ca="1" si="109"/>
        <v>0</v>
      </c>
      <c r="AC528" s="7">
        <f t="shared" ca="1" si="110"/>
        <v>0</v>
      </c>
      <c r="AD528" s="19" t="e">
        <f t="shared" ca="1" si="111"/>
        <v>#VALUE!</v>
      </c>
      <c r="AE528" s="19">
        <f t="shared" ca="1" si="112"/>
        <v>0</v>
      </c>
      <c r="AF528" s="7" t="str">
        <f t="shared" ca="1" si="113"/>
        <v>无</v>
      </c>
      <c r="AG528" s="7" t="str">
        <f t="shared" ca="1" si="114"/>
        <v>{0}</v>
      </c>
      <c r="AH528" s="7">
        <f t="shared" ca="1" si="104"/>
        <v>0</v>
      </c>
      <c r="AI528" s="7" t="str">
        <f t="shared" ca="1" si="115"/>
        <v>{0}</v>
      </c>
      <c r="AJ528" s="7">
        <f t="shared" ca="1" si="116"/>
        <v>0</v>
      </c>
      <c r="AK528" s="13" t="str">
        <f t="shared" ca="1" si="105"/>
        <v>-0|0|0%</v>
      </c>
    </row>
    <row r="529" spans="1:37" x14ac:dyDescent="0.15">
      <c r="A529" s="24"/>
      <c r="B529" s="24"/>
      <c r="C529" s="24"/>
      <c r="D529" s="24"/>
      <c r="E529" s="18"/>
      <c r="F529" s="18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6"/>
      <c r="R529" s="16">
        <f t="shared" si="106"/>
        <v>0</v>
      </c>
      <c r="S529" s="18"/>
      <c r="T529" s="18"/>
      <c r="U529" s="18"/>
      <c r="V529" s="18"/>
      <c r="W529" s="18"/>
      <c r="X529" s="7">
        <f t="shared" si="107"/>
        <v>0</v>
      </c>
      <c r="Y529" s="7">
        <f>SUM(X$3:X529)</f>
        <v>346</v>
      </c>
      <c r="Z529" s="19">
        <f t="shared" si="108"/>
        <v>620</v>
      </c>
      <c r="AA529" s="19">
        <f>COUNTIF(Z$3:Z529,Z529)</f>
        <v>181</v>
      </c>
      <c r="AB529" s="7">
        <f t="shared" ca="1" si="109"/>
        <v>0</v>
      </c>
      <c r="AC529" s="7">
        <f t="shared" ca="1" si="110"/>
        <v>0</v>
      </c>
      <c r="AD529" s="19" t="e">
        <f t="shared" ca="1" si="111"/>
        <v>#VALUE!</v>
      </c>
      <c r="AE529" s="19">
        <f t="shared" ca="1" si="112"/>
        <v>0</v>
      </c>
      <c r="AF529" s="7" t="str">
        <f t="shared" ca="1" si="113"/>
        <v>无</v>
      </c>
      <c r="AG529" s="7" t="str">
        <f t="shared" ca="1" si="114"/>
        <v>{0}</v>
      </c>
      <c r="AH529" s="7">
        <f t="shared" ca="1" si="104"/>
        <v>0</v>
      </c>
      <c r="AI529" s="7" t="str">
        <f t="shared" ca="1" si="115"/>
        <v>{0}</v>
      </c>
      <c r="AJ529" s="7">
        <f t="shared" ca="1" si="116"/>
        <v>0</v>
      </c>
      <c r="AK529" s="13" t="str">
        <f t="shared" ca="1" si="105"/>
        <v>-0|0|0%</v>
      </c>
    </row>
    <row r="530" spans="1:37" x14ac:dyDescent="0.15">
      <c r="A530" s="24"/>
      <c r="B530" s="24"/>
      <c r="C530" s="24"/>
      <c r="D530" s="24"/>
      <c r="E530" s="18"/>
      <c r="F530" s="18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6"/>
      <c r="R530" s="16">
        <f t="shared" si="106"/>
        <v>0</v>
      </c>
      <c r="S530" s="18"/>
      <c r="T530" s="18"/>
      <c r="U530" s="18"/>
      <c r="V530" s="18"/>
      <c r="W530" s="18"/>
      <c r="X530" s="7">
        <f t="shared" si="107"/>
        <v>0</v>
      </c>
      <c r="Y530" s="7">
        <f>SUM(X$3:X530)</f>
        <v>346</v>
      </c>
      <c r="Z530" s="19">
        <f t="shared" si="108"/>
        <v>620</v>
      </c>
      <c r="AA530" s="19">
        <f>COUNTIF(Z$3:Z530,Z530)</f>
        <v>182</v>
      </c>
      <c r="AB530" s="7">
        <f t="shared" ca="1" si="109"/>
        <v>0</v>
      </c>
      <c r="AC530" s="7">
        <f t="shared" ca="1" si="110"/>
        <v>0</v>
      </c>
      <c r="AD530" s="19" t="e">
        <f t="shared" ca="1" si="111"/>
        <v>#VALUE!</v>
      </c>
      <c r="AE530" s="19">
        <f t="shared" ca="1" si="112"/>
        <v>0</v>
      </c>
      <c r="AF530" s="7" t="str">
        <f t="shared" ca="1" si="113"/>
        <v>无</v>
      </c>
      <c r="AG530" s="7" t="str">
        <f t="shared" ca="1" si="114"/>
        <v>{0}</v>
      </c>
      <c r="AH530" s="7">
        <f t="shared" ca="1" si="104"/>
        <v>0</v>
      </c>
      <c r="AI530" s="7" t="str">
        <f t="shared" ca="1" si="115"/>
        <v>{0}</v>
      </c>
      <c r="AJ530" s="7">
        <f t="shared" ca="1" si="116"/>
        <v>0</v>
      </c>
      <c r="AK530" s="13" t="str">
        <f t="shared" ca="1" si="105"/>
        <v>-0|0|0%</v>
      </c>
    </row>
    <row r="531" spans="1:37" x14ac:dyDescent="0.15">
      <c r="A531" s="24"/>
      <c r="B531" s="24"/>
      <c r="C531" s="24"/>
      <c r="D531" s="24"/>
      <c r="E531" s="18"/>
      <c r="F531" s="18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6"/>
      <c r="R531" s="16">
        <f t="shared" si="106"/>
        <v>0</v>
      </c>
      <c r="S531" s="18"/>
      <c r="T531" s="18"/>
      <c r="U531" s="18"/>
      <c r="V531" s="18"/>
      <c r="W531" s="18"/>
      <c r="X531" s="7">
        <f t="shared" si="107"/>
        <v>0</v>
      </c>
      <c r="Y531" s="7">
        <f>SUM(X$3:X531)</f>
        <v>346</v>
      </c>
      <c r="Z531" s="19">
        <f t="shared" si="108"/>
        <v>620</v>
      </c>
      <c r="AA531" s="19">
        <f>COUNTIF(Z$3:Z531,Z531)</f>
        <v>183</v>
      </c>
      <c r="AB531" s="7">
        <f t="shared" ca="1" si="109"/>
        <v>0</v>
      </c>
      <c r="AC531" s="7">
        <f t="shared" ca="1" si="110"/>
        <v>0</v>
      </c>
      <c r="AD531" s="19" t="e">
        <f t="shared" ca="1" si="111"/>
        <v>#VALUE!</v>
      </c>
      <c r="AE531" s="19">
        <f t="shared" ca="1" si="112"/>
        <v>0</v>
      </c>
      <c r="AF531" s="7" t="str">
        <f t="shared" ca="1" si="113"/>
        <v>无</v>
      </c>
      <c r="AG531" s="7" t="str">
        <f t="shared" ca="1" si="114"/>
        <v>{0}</v>
      </c>
      <c r="AH531" s="7">
        <f t="shared" ca="1" si="104"/>
        <v>0</v>
      </c>
      <c r="AI531" s="7" t="str">
        <f t="shared" ca="1" si="115"/>
        <v>{0}</v>
      </c>
      <c r="AJ531" s="7">
        <f t="shared" ca="1" si="116"/>
        <v>0</v>
      </c>
      <c r="AK531" s="13" t="str">
        <f t="shared" ca="1" si="105"/>
        <v>-0|0|0%</v>
      </c>
    </row>
    <row r="532" spans="1:37" x14ac:dyDescent="0.15">
      <c r="A532" s="24"/>
      <c r="B532" s="24"/>
      <c r="C532" s="24"/>
      <c r="D532" s="24"/>
      <c r="E532" s="18"/>
      <c r="F532" s="18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6"/>
      <c r="R532" s="16">
        <f t="shared" si="106"/>
        <v>0</v>
      </c>
      <c r="S532" s="18"/>
      <c r="T532" s="18"/>
      <c r="U532" s="18"/>
      <c r="V532" s="18"/>
      <c r="W532" s="18"/>
      <c r="X532" s="7">
        <f t="shared" si="107"/>
        <v>0</v>
      </c>
      <c r="Y532" s="7">
        <f>SUM(X$3:X532)</f>
        <v>346</v>
      </c>
      <c r="Z532" s="19">
        <f t="shared" si="108"/>
        <v>620</v>
      </c>
      <c r="AA532" s="19">
        <f>COUNTIF(Z$3:Z532,Z532)</f>
        <v>184</v>
      </c>
      <c r="AB532" s="7">
        <f t="shared" ca="1" si="109"/>
        <v>0</v>
      </c>
      <c r="AC532" s="7">
        <f t="shared" ca="1" si="110"/>
        <v>0</v>
      </c>
      <c r="AD532" s="19" t="e">
        <f t="shared" ca="1" si="111"/>
        <v>#VALUE!</v>
      </c>
      <c r="AE532" s="19">
        <f t="shared" ca="1" si="112"/>
        <v>0</v>
      </c>
      <c r="AF532" s="7" t="str">
        <f t="shared" ca="1" si="113"/>
        <v>无</v>
      </c>
      <c r="AG532" s="7" t="str">
        <f t="shared" ca="1" si="114"/>
        <v>{0}</v>
      </c>
      <c r="AH532" s="7">
        <f t="shared" ca="1" si="104"/>
        <v>0</v>
      </c>
      <c r="AI532" s="7" t="str">
        <f t="shared" ca="1" si="115"/>
        <v>{0}</v>
      </c>
      <c r="AJ532" s="7">
        <f t="shared" ca="1" si="116"/>
        <v>0</v>
      </c>
      <c r="AK532" s="13" t="str">
        <f t="shared" ca="1" si="105"/>
        <v>-0|0|0%</v>
      </c>
    </row>
    <row r="533" spans="1:37" x14ac:dyDescent="0.15">
      <c r="A533" s="24"/>
      <c r="B533" s="24"/>
      <c r="C533" s="24"/>
      <c r="D533" s="24"/>
      <c r="E533" s="18"/>
      <c r="F533" s="18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6"/>
      <c r="R533" s="16">
        <f t="shared" si="106"/>
        <v>0</v>
      </c>
      <c r="S533" s="18"/>
      <c r="T533" s="18"/>
      <c r="U533" s="18"/>
      <c r="V533" s="18"/>
      <c r="W533" s="18"/>
      <c r="X533" s="7">
        <f t="shared" si="107"/>
        <v>0</v>
      </c>
      <c r="Y533" s="7">
        <f>SUM(X$3:X533)</f>
        <v>346</v>
      </c>
      <c r="Z533" s="19">
        <f t="shared" si="108"/>
        <v>620</v>
      </c>
      <c r="AA533" s="19">
        <f>COUNTIF(Z$3:Z533,Z533)</f>
        <v>185</v>
      </c>
      <c r="AB533" s="7">
        <f t="shared" ca="1" si="109"/>
        <v>0</v>
      </c>
      <c r="AC533" s="7">
        <f t="shared" ca="1" si="110"/>
        <v>0</v>
      </c>
      <c r="AD533" s="19" t="e">
        <f t="shared" ca="1" si="111"/>
        <v>#VALUE!</v>
      </c>
      <c r="AE533" s="19">
        <f t="shared" ca="1" si="112"/>
        <v>0</v>
      </c>
      <c r="AF533" s="7" t="str">
        <f t="shared" ca="1" si="113"/>
        <v>无</v>
      </c>
      <c r="AG533" s="7" t="str">
        <f t="shared" ca="1" si="114"/>
        <v>{0}</v>
      </c>
      <c r="AH533" s="7">
        <f t="shared" ca="1" si="104"/>
        <v>0</v>
      </c>
      <c r="AI533" s="7" t="str">
        <f t="shared" ca="1" si="115"/>
        <v>{0}</v>
      </c>
      <c r="AJ533" s="7">
        <f t="shared" ca="1" si="116"/>
        <v>0</v>
      </c>
      <c r="AK533" s="13" t="str">
        <f t="shared" ca="1" si="105"/>
        <v>-0|0|0%</v>
      </c>
    </row>
    <row r="534" spans="1:37" x14ac:dyDescent="0.15">
      <c r="A534" s="24"/>
      <c r="B534" s="24"/>
      <c r="C534" s="24"/>
      <c r="D534" s="24"/>
      <c r="E534" s="18"/>
      <c r="F534" s="18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6"/>
      <c r="R534" s="16">
        <f t="shared" si="106"/>
        <v>0</v>
      </c>
      <c r="S534" s="18"/>
      <c r="T534" s="18"/>
      <c r="U534" s="18"/>
      <c r="V534" s="18"/>
      <c r="W534" s="18"/>
      <c r="X534" s="7">
        <f t="shared" si="107"/>
        <v>0</v>
      </c>
      <c r="Y534" s="7">
        <f>SUM(X$3:X534)</f>
        <v>346</v>
      </c>
      <c r="Z534" s="19">
        <f t="shared" si="108"/>
        <v>620</v>
      </c>
      <c r="AA534" s="19">
        <f>COUNTIF(Z$3:Z534,Z534)</f>
        <v>186</v>
      </c>
      <c r="AB534" s="7">
        <f t="shared" ca="1" si="109"/>
        <v>0</v>
      </c>
      <c r="AC534" s="7">
        <f t="shared" ca="1" si="110"/>
        <v>0</v>
      </c>
      <c r="AD534" s="19" t="e">
        <f t="shared" ca="1" si="111"/>
        <v>#VALUE!</v>
      </c>
      <c r="AE534" s="19">
        <f t="shared" ca="1" si="112"/>
        <v>0</v>
      </c>
      <c r="AF534" s="7" t="str">
        <f t="shared" ca="1" si="113"/>
        <v>无</v>
      </c>
      <c r="AG534" s="7" t="str">
        <f t="shared" ca="1" si="114"/>
        <v>{0}</v>
      </c>
      <c r="AH534" s="7">
        <f t="shared" ca="1" si="104"/>
        <v>0</v>
      </c>
      <c r="AI534" s="7" t="str">
        <f t="shared" ca="1" si="115"/>
        <v>{0}</v>
      </c>
      <c r="AJ534" s="7">
        <f t="shared" ca="1" si="116"/>
        <v>0</v>
      </c>
      <c r="AK534" s="13" t="str">
        <f t="shared" ca="1" si="105"/>
        <v>-0|0|0%</v>
      </c>
    </row>
    <row r="535" spans="1:37" x14ac:dyDescent="0.15">
      <c r="A535" s="24"/>
      <c r="B535" s="24"/>
      <c r="C535" s="24"/>
      <c r="D535" s="24"/>
      <c r="E535" s="18"/>
      <c r="F535" s="18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6"/>
      <c r="R535" s="16">
        <f t="shared" si="106"/>
        <v>0</v>
      </c>
      <c r="S535" s="18"/>
      <c r="T535" s="18"/>
      <c r="U535" s="18"/>
      <c r="V535" s="18"/>
      <c r="W535" s="18"/>
      <c r="X535" s="7">
        <f t="shared" si="107"/>
        <v>0</v>
      </c>
      <c r="Y535" s="7">
        <f>SUM(X$3:X535)</f>
        <v>346</v>
      </c>
      <c r="Z535" s="19">
        <f t="shared" si="108"/>
        <v>620</v>
      </c>
      <c r="AA535" s="19">
        <f>COUNTIF(Z$3:Z535,Z535)</f>
        <v>187</v>
      </c>
      <c r="AB535" s="7">
        <f t="shared" ca="1" si="109"/>
        <v>0</v>
      </c>
      <c r="AC535" s="7">
        <f t="shared" ca="1" si="110"/>
        <v>0</v>
      </c>
      <c r="AD535" s="19" t="e">
        <f t="shared" ca="1" si="111"/>
        <v>#VALUE!</v>
      </c>
      <c r="AE535" s="19">
        <f t="shared" ca="1" si="112"/>
        <v>0</v>
      </c>
      <c r="AF535" s="7" t="str">
        <f t="shared" ca="1" si="113"/>
        <v>无</v>
      </c>
      <c r="AG535" s="7" t="str">
        <f t="shared" ca="1" si="114"/>
        <v>{0}</v>
      </c>
      <c r="AH535" s="7">
        <f t="shared" ca="1" si="104"/>
        <v>0</v>
      </c>
      <c r="AI535" s="7" t="str">
        <f t="shared" ca="1" si="115"/>
        <v>{0}</v>
      </c>
      <c r="AJ535" s="7">
        <f t="shared" ca="1" si="116"/>
        <v>0</v>
      </c>
      <c r="AK535" s="13" t="str">
        <f t="shared" ca="1" si="105"/>
        <v>-0|0|0%</v>
      </c>
    </row>
    <row r="536" spans="1:37" x14ac:dyDescent="0.15">
      <c r="A536" s="24"/>
      <c r="B536" s="24"/>
      <c r="C536" s="24"/>
      <c r="D536" s="24"/>
      <c r="E536" s="18"/>
      <c r="F536" s="18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6"/>
      <c r="R536" s="16">
        <f t="shared" si="106"/>
        <v>0</v>
      </c>
      <c r="S536" s="18"/>
      <c r="T536" s="18"/>
      <c r="U536" s="18"/>
      <c r="V536" s="18"/>
      <c r="W536" s="18"/>
      <c r="X536" s="7">
        <f t="shared" si="107"/>
        <v>0</v>
      </c>
      <c r="Y536" s="7">
        <f>SUM(X$3:X536)</f>
        <v>346</v>
      </c>
      <c r="Z536" s="19">
        <f t="shared" si="108"/>
        <v>620</v>
      </c>
      <c r="AA536" s="19">
        <f>COUNTIF(Z$3:Z536,Z536)</f>
        <v>188</v>
      </c>
      <c r="AB536" s="7">
        <f t="shared" ca="1" si="109"/>
        <v>0</v>
      </c>
      <c r="AC536" s="7">
        <f t="shared" ca="1" si="110"/>
        <v>0</v>
      </c>
      <c r="AD536" s="19" t="e">
        <f t="shared" ca="1" si="111"/>
        <v>#VALUE!</v>
      </c>
      <c r="AE536" s="19">
        <f t="shared" ca="1" si="112"/>
        <v>0</v>
      </c>
      <c r="AF536" s="7" t="str">
        <f t="shared" ca="1" si="113"/>
        <v>无</v>
      </c>
      <c r="AG536" s="7" t="str">
        <f t="shared" ca="1" si="114"/>
        <v>{0}</v>
      </c>
      <c r="AH536" s="7">
        <f t="shared" ca="1" si="104"/>
        <v>0</v>
      </c>
      <c r="AI536" s="7" t="str">
        <f t="shared" ca="1" si="115"/>
        <v>{0}</v>
      </c>
      <c r="AJ536" s="7">
        <f t="shared" ca="1" si="116"/>
        <v>0</v>
      </c>
      <c r="AK536" s="13" t="str">
        <f t="shared" ca="1" si="105"/>
        <v>-0|0|0%</v>
      </c>
    </row>
    <row r="537" spans="1:37" x14ac:dyDescent="0.15">
      <c r="A537" s="24"/>
      <c r="B537" s="24"/>
      <c r="C537" s="24"/>
      <c r="D537" s="24"/>
      <c r="E537" s="18"/>
      <c r="F537" s="18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6"/>
      <c r="R537" s="16">
        <f t="shared" si="106"/>
        <v>0</v>
      </c>
      <c r="S537" s="18"/>
      <c r="T537" s="18"/>
      <c r="U537" s="18"/>
      <c r="V537" s="18"/>
      <c r="W537" s="18"/>
      <c r="X537" s="7">
        <f t="shared" si="107"/>
        <v>0</v>
      </c>
      <c r="Y537" s="7">
        <f>SUM(X$3:X537)</f>
        <v>346</v>
      </c>
      <c r="Z537" s="19">
        <f t="shared" si="108"/>
        <v>620</v>
      </c>
      <c r="AA537" s="19">
        <f>COUNTIF(Z$3:Z537,Z537)</f>
        <v>189</v>
      </c>
      <c r="AB537" s="7">
        <f t="shared" ca="1" si="109"/>
        <v>0</v>
      </c>
      <c r="AC537" s="7">
        <f t="shared" ca="1" si="110"/>
        <v>0</v>
      </c>
      <c r="AD537" s="19" t="e">
        <f t="shared" ca="1" si="111"/>
        <v>#VALUE!</v>
      </c>
      <c r="AE537" s="19">
        <f t="shared" ca="1" si="112"/>
        <v>0</v>
      </c>
      <c r="AF537" s="7" t="str">
        <f t="shared" ca="1" si="113"/>
        <v>无</v>
      </c>
      <c r="AG537" s="7" t="str">
        <f t="shared" ca="1" si="114"/>
        <v>{0}</v>
      </c>
      <c r="AH537" s="7">
        <f t="shared" ca="1" si="104"/>
        <v>0</v>
      </c>
      <c r="AI537" s="7" t="str">
        <f t="shared" ca="1" si="115"/>
        <v>{0}</v>
      </c>
      <c r="AJ537" s="7">
        <f t="shared" ca="1" si="116"/>
        <v>0</v>
      </c>
      <c r="AK537" s="13" t="str">
        <f t="shared" ca="1" si="105"/>
        <v>-0|0|0%</v>
      </c>
    </row>
    <row r="538" spans="1:37" x14ac:dyDescent="0.15">
      <c r="A538" s="24"/>
      <c r="B538" s="24"/>
      <c r="C538" s="24"/>
      <c r="D538" s="24"/>
      <c r="E538" s="18"/>
      <c r="F538" s="18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6"/>
      <c r="R538" s="16">
        <f t="shared" si="106"/>
        <v>0</v>
      </c>
      <c r="S538" s="18"/>
      <c r="T538" s="18"/>
      <c r="U538" s="18"/>
      <c r="V538" s="18"/>
      <c r="W538" s="18"/>
      <c r="X538" s="7">
        <f t="shared" si="107"/>
        <v>0</v>
      </c>
      <c r="Y538" s="7">
        <f>SUM(X$3:X538)</f>
        <v>346</v>
      </c>
      <c r="Z538" s="19">
        <f t="shared" si="108"/>
        <v>620</v>
      </c>
      <c r="AA538" s="19">
        <f>COUNTIF(Z$3:Z538,Z538)</f>
        <v>190</v>
      </c>
      <c r="AB538" s="7">
        <f t="shared" ca="1" si="109"/>
        <v>0</v>
      </c>
      <c r="AC538" s="7">
        <f t="shared" ca="1" si="110"/>
        <v>0</v>
      </c>
      <c r="AD538" s="19" t="e">
        <f t="shared" ca="1" si="111"/>
        <v>#VALUE!</v>
      </c>
      <c r="AE538" s="19">
        <f t="shared" ca="1" si="112"/>
        <v>0</v>
      </c>
      <c r="AF538" s="7" t="str">
        <f t="shared" ca="1" si="113"/>
        <v>无</v>
      </c>
      <c r="AG538" s="7" t="str">
        <f t="shared" ca="1" si="114"/>
        <v>{0}</v>
      </c>
      <c r="AH538" s="7">
        <f t="shared" ca="1" si="104"/>
        <v>0</v>
      </c>
      <c r="AI538" s="7" t="str">
        <f t="shared" ca="1" si="115"/>
        <v>{0}</v>
      </c>
      <c r="AJ538" s="7">
        <f t="shared" ca="1" si="116"/>
        <v>0</v>
      </c>
      <c r="AK538" s="13" t="str">
        <f t="shared" ca="1" si="105"/>
        <v>-0|0|0%</v>
      </c>
    </row>
    <row r="539" spans="1:37" x14ac:dyDescent="0.15">
      <c r="A539" s="24"/>
      <c r="B539" s="24"/>
      <c r="C539" s="24"/>
      <c r="D539" s="24"/>
      <c r="E539" s="18"/>
      <c r="F539" s="18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6"/>
      <c r="R539" s="16">
        <f t="shared" si="106"/>
        <v>0</v>
      </c>
      <c r="S539" s="18"/>
      <c r="T539" s="18"/>
      <c r="U539" s="18"/>
      <c r="V539" s="18"/>
      <c r="W539" s="18"/>
      <c r="X539" s="7">
        <f t="shared" si="107"/>
        <v>0</v>
      </c>
      <c r="Y539" s="7">
        <f>SUM(X$3:X539)</f>
        <v>346</v>
      </c>
      <c r="Z539" s="19">
        <f t="shared" si="108"/>
        <v>620</v>
      </c>
      <c r="AA539" s="19">
        <f>COUNTIF(Z$3:Z539,Z539)</f>
        <v>191</v>
      </c>
      <c r="AB539" s="7">
        <f t="shared" ca="1" si="109"/>
        <v>0</v>
      </c>
      <c r="AC539" s="7">
        <f t="shared" ca="1" si="110"/>
        <v>0</v>
      </c>
      <c r="AD539" s="19" t="e">
        <f t="shared" ca="1" si="111"/>
        <v>#VALUE!</v>
      </c>
      <c r="AE539" s="19">
        <f t="shared" ca="1" si="112"/>
        <v>0</v>
      </c>
      <c r="AF539" s="7" t="str">
        <f t="shared" ca="1" si="113"/>
        <v>无</v>
      </c>
      <c r="AG539" s="7" t="str">
        <f t="shared" ca="1" si="114"/>
        <v>{0}</v>
      </c>
      <c r="AH539" s="7">
        <f t="shared" ca="1" si="104"/>
        <v>0</v>
      </c>
      <c r="AI539" s="7" t="str">
        <f t="shared" ca="1" si="115"/>
        <v>{0}</v>
      </c>
      <c r="AJ539" s="7">
        <f t="shared" ca="1" si="116"/>
        <v>0</v>
      </c>
      <c r="AK539" s="13" t="str">
        <f t="shared" ca="1" si="105"/>
        <v>-0|0|0%</v>
      </c>
    </row>
    <row r="540" spans="1:37" x14ac:dyDescent="0.15">
      <c r="A540" s="24"/>
      <c r="B540" s="24"/>
      <c r="C540" s="24"/>
      <c r="D540" s="24"/>
      <c r="E540" s="18"/>
      <c r="F540" s="18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6"/>
      <c r="R540" s="16">
        <f t="shared" si="106"/>
        <v>0</v>
      </c>
      <c r="S540" s="18"/>
      <c r="T540" s="18"/>
      <c r="U540" s="18"/>
      <c r="V540" s="18"/>
      <c r="W540" s="18"/>
      <c r="X540" s="7">
        <f t="shared" si="107"/>
        <v>0</v>
      </c>
      <c r="Y540" s="7">
        <f>SUM(X$3:X540)</f>
        <v>346</v>
      </c>
      <c r="Z540" s="19">
        <f t="shared" si="108"/>
        <v>620</v>
      </c>
      <c r="AA540" s="19">
        <f>COUNTIF(Z$3:Z540,Z540)</f>
        <v>192</v>
      </c>
      <c r="AB540" s="7">
        <f t="shared" ca="1" si="109"/>
        <v>0</v>
      </c>
      <c r="AC540" s="7">
        <f t="shared" ca="1" si="110"/>
        <v>0</v>
      </c>
      <c r="AD540" s="19" t="e">
        <f t="shared" ca="1" si="111"/>
        <v>#VALUE!</v>
      </c>
      <c r="AE540" s="19">
        <f t="shared" ca="1" si="112"/>
        <v>0</v>
      </c>
      <c r="AF540" s="7" t="str">
        <f t="shared" ca="1" si="113"/>
        <v>无</v>
      </c>
      <c r="AG540" s="7" t="str">
        <f t="shared" ca="1" si="114"/>
        <v>{0}</v>
      </c>
      <c r="AH540" s="7">
        <f t="shared" ca="1" si="104"/>
        <v>0</v>
      </c>
      <c r="AI540" s="7" t="str">
        <f t="shared" ca="1" si="115"/>
        <v>{0}</v>
      </c>
      <c r="AJ540" s="7">
        <f t="shared" ca="1" si="116"/>
        <v>0</v>
      </c>
      <c r="AK540" s="13" t="str">
        <f t="shared" ca="1" si="105"/>
        <v>-0|0|0%</v>
      </c>
    </row>
    <row r="541" spans="1:37" x14ac:dyDescent="0.15">
      <c r="A541" s="24"/>
      <c r="B541" s="24"/>
      <c r="C541" s="24"/>
      <c r="D541" s="24"/>
      <c r="E541" s="18"/>
      <c r="F541" s="18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6"/>
      <c r="R541" s="16">
        <f t="shared" si="106"/>
        <v>0</v>
      </c>
      <c r="S541" s="18"/>
      <c r="T541" s="18"/>
      <c r="U541" s="18"/>
      <c r="V541" s="18"/>
      <c r="W541" s="18"/>
      <c r="X541" s="7">
        <f t="shared" si="107"/>
        <v>0</v>
      </c>
      <c r="Y541" s="7">
        <f>SUM(X$3:X541)</f>
        <v>346</v>
      </c>
      <c r="Z541" s="19">
        <f t="shared" si="108"/>
        <v>620</v>
      </c>
      <c r="AA541" s="19">
        <f>COUNTIF(Z$3:Z541,Z541)</f>
        <v>193</v>
      </c>
      <c r="AB541" s="7">
        <f t="shared" ca="1" si="109"/>
        <v>0</v>
      </c>
      <c r="AC541" s="7">
        <f t="shared" ca="1" si="110"/>
        <v>0</v>
      </c>
      <c r="AD541" s="19" t="e">
        <f t="shared" ca="1" si="111"/>
        <v>#VALUE!</v>
      </c>
      <c r="AE541" s="19">
        <f t="shared" ca="1" si="112"/>
        <v>0</v>
      </c>
      <c r="AF541" s="7" t="str">
        <f t="shared" ca="1" si="113"/>
        <v>无</v>
      </c>
      <c r="AG541" s="7" t="str">
        <f t="shared" ca="1" si="114"/>
        <v>{0}</v>
      </c>
      <c r="AH541" s="7">
        <f t="shared" ca="1" si="104"/>
        <v>0</v>
      </c>
      <c r="AI541" s="7" t="str">
        <f t="shared" ca="1" si="115"/>
        <v>{0}</v>
      </c>
      <c r="AJ541" s="7">
        <f t="shared" ca="1" si="116"/>
        <v>0</v>
      </c>
      <c r="AK541" s="13" t="str">
        <f t="shared" ca="1" si="105"/>
        <v>-0|0|0%</v>
      </c>
    </row>
    <row r="542" spans="1:37" x14ac:dyDescent="0.15">
      <c r="A542" s="24"/>
      <c r="B542" s="24"/>
      <c r="C542" s="24"/>
      <c r="D542" s="24"/>
      <c r="E542" s="18"/>
      <c r="F542" s="18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6"/>
      <c r="R542" s="16">
        <f t="shared" si="106"/>
        <v>0</v>
      </c>
      <c r="S542" s="18"/>
      <c r="T542" s="18"/>
      <c r="U542" s="18"/>
      <c r="V542" s="18"/>
      <c r="W542" s="18"/>
      <c r="X542" s="7">
        <f t="shared" si="107"/>
        <v>0</v>
      </c>
      <c r="Y542" s="7">
        <f>SUM(X$3:X542)</f>
        <v>346</v>
      </c>
      <c r="Z542" s="19">
        <f t="shared" si="108"/>
        <v>620</v>
      </c>
      <c r="AA542" s="19">
        <f>COUNTIF(Z$3:Z542,Z542)</f>
        <v>194</v>
      </c>
      <c r="AB542" s="7">
        <f t="shared" ca="1" si="109"/>
        <v>0</v>
      </c>
      <c r="AC542" s="7">
        <f t="shared" ca="1" si="110"/>
        <v>0</v>
      </c>
      <c r="AD542" s="19" t="e">
        <f t="shared" ca="1" si="111"/>
        <v>#VALUE!</v>
      </c>
      <c r="AE542" s="19">
        <f t="shared" ca="1" si="112"/>
        <v>0</v>
      </c>
      <c r="AF542" s="7" t="str">
        <f t="shared" ca="1" si="113"/>
        <v>无</v>
      </c>
      <c r="AG542" s="7" t="str">
        <f t="shared" ca="1" si="114"/>
        <v>{0}</v>
      </c>
      <c r="AH542" s="7">
        <f t="shared" ca="1" si="104"/>
        <v>0</v>
      </c>
      <c r="AI542" s="7" t="str">
        <f t="shared" ca="1" si="115"/>
        <v>{0}</v>
      </c>
      <c r="AJ542" s="7">
        <f t="shared" ca="1" si="116"/>
        <v>0</v>
      </c>
      <c r="AK542" s="13" t="str">
        <f t="shared" ca="1" si="105"/>
        <v>-0|0|0%</v>
      </c>
    </row>
    <row r="543" spans="1:37" x14ac:dyDescent="0.15">
      <c r="A543" s="24"/>
      <c r="B543" s="24"/>
      <c r="C543" s="24"/>
      <c r="D543" s="24"/>
      <c r="E543" s="18"/>
      <c r="F543" s="18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6"/>
      <c r="R543" s="16">
        <f t="shared" si="106"/>
        <v>0</v>
      </c>
      <c r="S543" s="18"/>
      <c r="T543" s="18"/>
      <c r="U543" s="18"/>
      <c r="V543" s="18"/>
      <c r="W543" s="18"/>
      <c r="X543" s="7">
        <f t="shared" si="107"/>
        <v>0</v>
      </c>
      <c r="Y543" s="7">
        <f>SUM(X$3:X543)</f>
        <v>346</v>
      </c>
      <c r="Z543" s="19">
        <f t="shared" si="108"/>
        <v>620</v>
      </c>
      <c r="AA543" s="19">
        <f>COUNTIF(Z$3:Z543,Z543)</f>
        <v>195</v>
      </c>
      <c r="AB543" s="7">
        <f t="shared" ca="1" si="109"/>
        <v>0</v>
      </c>
      <c r="AC543" s="7">
        <f t="shared" ca="1" si="110"/>
        <v>0</v>
      </c>
      <c r="AD543" s="19" t="e">
        <f t="shared" ca="1" si="111"/>
        <v>#VALUE!</v>
      </c>
      <c r="AE543" s="19">
        <f t="shared" ca="1" si="112"/>
        <v>0</v>
      </c>
      <c r="AF543" s="7" t="str">
        <f t="shared" ca="1" si="113"/>
        <v>无</v>
      </c>
      <c r="AG543" s="7" t="str">
        <f t="shared" ca="1" si="114"/>
        <v>{0}</v>
      </c>
      <c r="AH543" s="7">
        <f t="shared" ca="1" si="104"/>
        <v>0</v>
      </c>
      <c r="AI543" s="7" t="str">
        <f t="shared" ca="1" si="115"/>
        <v>{0}</v>
      </c>
      <c r="AJ543" s="7">
        <f t="shared" ca="1" si="116"/>
        <v>0</v>
      </c>
      <c r="AK543" s="13" t="str">
        <f t="shared" ca="1" si="105"/>
        <v>-0|0|0%</v>
      </c>
    </row>
    <row r="544" spans="1:37" x14ac:dyDescent="0.15">
      <c r="A544" s="24"/>
      <c r="B544" s="24"/>
      <c r="C544" s="24"/>
      <c r="D544" s="24"/>
      <c r="E544" s="18"/>
      <c r="F544" s="18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6"/>
      <c r="R544" s="16">
        <f t="shared" si="106"/>
        <v>0</v>
      </c>
      <c r="S544" s="18"/>
      <c r="T544" s="18"/>
      <c r="U544" s="18"/>
      <c r="V544" s="18"/>
      <c r="W544" s="18"/>
      <c r="X544" s="7">
        <f t="shared" si="107"/>
        <v>0</v>
      </c>
      <c r="Y544" s="7">
        <f>SUM(X$3:X544)</f>
        <v>346</v>
      </c>
      <c r="Z544" s="19">
        <f t="shared" si="108"/>
        <v>620</v>
      </c>
      <c r="AA544" s="19">
        <f>COUNTIF(Z$3:Z544,Z544)</f>
        <v>196</v>
      </c>
      <c r="AB544" s="7">
        <f t="shared" ca="1" si="109"/>
        <v>0</v>
      </c>
      <c r="AC544" s="7">
        <f t="shared" ca="1" si="110"/>
        <v>0</v>
      </c>
      <c r="AD544" s="19" t="e">
        <f t="shared" ca="1" si="111"/>
        <v>#VALUE!</v>
      </c>
      <c r="AE544" s="19">
        <f t="shared" ca="1" si="112"/>
        <v>0</v>
      </c>
      <c r="AF544" s="7" t="str">
        <f t="shared" ca="1" si="113"/>
        <v>无</v>
      </c>
      <c r="AG544" s="7" t="str">
        <f t="shared" ca="1" si="114"/>
        <v>{0}</v>
      </c>
      <c r="AH544" s="7">
        <f t="shared" ca="1" si="104"/>
        <v>0</v>
      </c>
      <c r="AI544" s="7" t="str">
        <f t="shared" ca="1" si="115"/>
        <v>{0}</v>
      </c>
      <c r="AJ544" s="7">
        <f t="shared" ca="1" si="116"/>
        <v>0</v>
      </c>
      <c r="AK544" s="13" t="str">
        <f t="shared" ca="1" si="105"/>
        <v>-0|0|0%</v>
      </c>
    </row>
    <row r="545" spans="1:37" x14ac:dyDescent="0.15">
      <c r="A545" s="24"/>
      <c r="B545" s="24"/>
      <c r="C545" s="24"/>
      <c r="D545" s="24"/>
      <c r="E545" s="18"/>
      <c r="F545" s="18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6"/>
      <c r="R545" s="16">
        <f t="shared" si="106"/>
        <v>0</v>
      </c>
      <c r="S545" s="18"/>
      <c r="T545" s="18"/>
      <c r="U545" s="18"/>
      <c r="V545" s="18"/>
      <c r="W545" s="18"/>
      <c r="X545" s="7">
        <f t="shared" si="107"/>
        <v>0</v>
      </c>
      <c r="Y545" s="7">
        <f>SUM(X$3:X545)</f>
        <v>346</v>
      </c>
      <c r="Z545" s="19">
        <f t="shared" si="108"/>
        <v>620</v>
      </c>
      <c r="AA545" s="19">
        <f>COUNTIF(Z$3:Z545,Z545)</f>
        <v>197</v>
      </c>
      <c r="AB545" s="7">
        <f t="shared" ca="1" si="109"/>
        <v>0</v>
      </c>
      <c r="AC545" s="7">
        <f t="shared" ca="1" si="110"/>
        <v>0</v>
      </c>
      <c r="AD545" s="19" t="e">
        <f t="shared" ca="1" si="111"/>
        <v>#VALUE!</v>
      </c>
      <c r="AE545" s="19">
        <f t="shared" ca="1" si="112"/>
        <v>0</v>
      </c>
      <c r="AF545" s="7" t="str">
        <f t="shared" ca="1" si="113"/>
        <v>无</v>
      </c>
      <c r="AG545" s="7" t="str">
        <f t="shared" ca="1" si="114"/>
        <v>{0}</v>
      </c>
      <c r="AH545" s="7">
        <f t="shared" ca="1" si="104"/>
        <v>0</v>
      </c>
      <c r="AI545" s="7" t="str">
        <f t="shared" ca="1" si="115"/>
        <v>{0}</v>
      </c>
      <c r="AJ545" s="7">
        <f t="shared" ca="1" si="116"/>
        <v>0</v>
      </c>
      <c r="AK545" s="13" t="str">
        <f t="shared" ca="1" si="105"/>
        <v>-0|0|0%</v>
      </c>
    </row>
    <row r="546" spans="1:37" x14ac:dyDescent="0.15">
      <c r="A546" s="24"/>
      <c r="B546" s="24"/>
      <c r="C546" s="24"/>
      <c r="D546" s="24"/>
      <c r="E546" s="18"/>
      <c r="F546" s="18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6"/>
      <c r="R546" s="16">
        <f t="shared" si="106"/>
        <v>0</v>
      </c>
      <c r="S546" s="18"/>
      <c r="T546" s="18"/>
      <c r="U546" s="18"/>
      <c r="V546" s="18"/>
      <c r="W546" s="18"/>
      <c r="X546" s="7">
        <f t="shared" si="107"/>
        <v>0</v>
      </c>
      <c r="Y546" s="7">
        <f>SUM(X$3:X546)</f>
        <v>346</v>
      </c>
      <c r="Z546" s="19">
        <f t="shared" si="108"/>
        <v>620</v>
      </c>
      <c r="AA546" s="19">
        <f>COUNTIF(Z$3:Z546,Z546)</f>
        <v>198</v>
      </c>
      <c r="AB546" s="7">
        <f t="shared" ca="1" si="109"/>
        <v>0</v>
      </c>
      <c r="AC546" s="7">
        <f t="shared" ca="1" si="110"/>
        <v>0</v>
      </c>
      <c r="AD546" s="19" t="e">
        <f t="shared" ca="1" si="111"/>
        <v>#VALUE!</v>
      </c>
      <c r="AE546" s="19">
        <f t="shared" ca="1" si="112"/>
        <v>0</v>
      </c>
      <c r="AF546" s="7" t="str">
        <f t="shared" ca="1" si="113"/>
        <v>无</v>
      </c>
      <c r="AG546" s="7" t="str">
        <f t="shared" ca="1" si="114"/>
        <v>{0}</v>
      </c>
      <c r="AH546" s="7">
        <f t="shared" ca="1" si="104"/>
        <v>0</v>
      </c>
      <c r="AI546" s="7" t="str">
        <f t="shared" ca="1" si="115"/>
        <v>{0}</v>
      </c>
      <c r="AJ546" s="7">
        <f t="shared" ca="1" si="116"/>
        <v>0</v>
      </c>
      <c r="AK546" s="13" t="str">
        <f t="shared" ca="1" si="105"/>
        <v>-0|0|0%</v>
      </c>
    </row>
    <row r="547" spans="1:37" x14ac:dyDescent="0.15">
      <c r="A547" s="24"/>
      <c r="B547" s="24"/>
      <c r="C547" s="24"/>
      <c r="D547" s="24"/>
      <c r="E547" s="18"/>
      <c r="F547" s="18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6"/>
      <c r="R547" s="16">
        <f t="shared" si="106"/>
        <v>0</v>
      </c>
      <c r="S547" s="18"/>
      <c r="T547" s="18"/>
      <c r="U547" s="18"/>
      <c r="V547" s="18"/>
      <c r="W547" s="18"/>
      <c r="X547" s="7">
        <f t="shared" si="107"/>
        <v>0</v>
      </c>
      <c r="Y547" s="7">
        <f>SUM(X$3:X547)</f>
        <v>346</v>
      </c>
      <c r="Z547" s="19">
        <f t="shared" si="108"/>
        <v>620</v>
      </c>
      <c r="AA547" s="19">
        <f>COUNTIF(Z$3:Z547,Z547)</f>
        <v>199</v>
      </c>
      <c r="AB547" s="7">
        <f t="shared" ca="1" si="109"/>
        <v>0</v>
      </c>
      <c r="AC547" s="7">
        <f t="shared" ca="1" si="110"/>
        <v>0</v>
      </c>
      <c r="AD547" s="19" t="e">
        <f t="shared" ca="1" si="111"/>
        <v>#VALUE!</v>
      </c>
      <c r="AE547" s="19">
        <f t="shared" ca="1" si="112"/>
        <v>0</v>
      </c>
      <c r="AF547" s="7" t="str">
        <f t="shared" ca="1" si="113"/>
        <v>无</v>
      </c>
      <c r="AG547" s="7" t="str">
        <f t="shared" ca="1" si="114"/>
        <v>{0}</v>
      </c>
      <c r="AH547" s="7">
        <f t="shared" ca="1" si="104"/>
        <v>0</v>
      </c>
      <c r="AI547" s="7" t="str">
        <f t="shared" ca="1" si="115"/>
        <v>{0}</v>
      </c>
      <c r="AJ547" s="7">
        <f t="shared" ca="1" si="116"/>
        <v>0</v>
      </c>
      <c r="AK547" s="13" t="str">
        <f t="shared" ca="1" si="105"/>
        <v>-0|0|0%</v>
      </c>
    </row>
    <row r="548" spans="1:37" x14ac:dyDescent="0.15">
      <c r="A548" s="24"/>
      <c r="B548" s="24"/>
      <c r="C548" s="24"/>
      <c r="D548" s="24"/>
      <c r="E548" s="18"/>
      <c r="F548" s="18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6"/>
      <c r="R548" s="16">
        <f t="shared" si="106"/>
        <v>0</v>
      </c>
      <c r="S548" s="18"/>
      <c r="T548" s="18"/>
      <c r="U548" s="18"/>
      <c r="V548" s="18"/>
      <c r="W548" s="18"/>
      <c r="X548" s="7">
        <f t="shared" si="107"/>
        <v>0</v>
      </c>
      <c r="Y548" s="7">
        <f>SUM(X$3:X548)</f>
        <v>346</v>
      </c>
      <c r="Z548" s="19">
        <f t="shared" si="108"/>
        <v>620</v>
      </c>
      <c r="AA548" s="19">
        <f>COUNTIF(Z$3:Z548,Z548)</f>
        <v>200</v>
      </c>
      <c r="AB548" s="7">
        <f t="shared" ca="1" si="109"/>
        <v>0</v>
      </c>
      <c r="AC548" s="7">
        <f t="shared" ca="1" si="110"/>
        <v>0</v>
      </c>
      <c r="AD548" s="19" t="e">
        <f t="shared" ca="1" si="111"/>
        <v>#VALUE!</v>
      </c>
      <c r="AE548" s="19">
        <f t="shared" ca="1" si="112"/>
        <v>0</v>
      </c>
      <c r="AF548" s="7" t="str">
        <f t="shared" ca="1" si="113"/>
        <v>无</v>
      </c>
      <c r="AG548" s="7" t="str">
        <f t="shared" ca="1" si="114"/>
        <v>{0}</v>
      </c>
      <c r="AH548" s="7">
        <f t="shared" ca="1" si="104"/>
        <v>0</v>
      </c>
      <c r="AI548" s="7" t="str">
        <f t="shared" ca="1" si="115"/>
        <v>{0}</v>
      </c>
      <c r="AJ548" s="7">
        <f t="shared" ca="1" si="116"/>
        <v>0</v>
      </c>
      <c r="AK548" s="13" t="str">
        <f t="shared" ca="1" si="105"/>
        <v>-0|0|0%</v>
      </c>
    </row>
    <row r="549" spans="1:37" x14ac:dyDescent="0.15">
      <c r="A549" s="24"/>
      <c r="B549" s="24"/>
      <c r="C549" s="24"/>
      <c r="D549" s="24"/>
      <c r="E549" s="18"/>
      <c r="F549" s="18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6"/>
      <c r="R549" s="16">
        <f t="shared" si="106"/>
        <v>0</v>
      </c>
      <c r="S549" s="18"/>
      <c r="T549" s="18"/>
      <c r="U549" s="18"/>
      <c r="V549" s="18"/>
      <c r="W549" s="18"/>
      <c r="X549" s="7">
        <f t="shared" si="107"/>
        <v>0</v>
      </c>
      <c r="Y549" s="7">
        <f>SUM(X$3:X549)</f>
        <v>346</v>
      </c>
      <c r="Z549" s="19">
        <f t="shared" si="108"/>
        <v>620</v>
      </c>
      <c r="AA549" s="19">
        <f>COUNTIF(Z$3:Z549,Z549)</f>
        <v>201</v>
      </c>
      <c r="AB549" s="7">
        <f t="shared" ca="1" si="109"/>
        <v>0</v>
      </c>
      <c r="AC549" s="7">
        <f t="shared" ca="1" si="110"/>
        <v>0</v>
      </c>
      <c r="AD549" s="19" t="e">
        <f t="shared" ca="1" si="111"/>
        <v>#VALUE!</v>
      </c>
      <c r="AE549" s="19">
        <f t="shared" ca="1" si="112"/>
        <v>0</v>
      </c>
      <c r="AF549" s="7" t="str">
        <f t="shared" ca="1" si="113"/>
        <v>无</v>
      </c>
      <c r="AG549" s="7" t="str">
        <f t="shared" ca="1" si="114"/>
        <v>{0}</v>
      </c>
      <c r="AH549" s="7">
        <f t="shared" ca="1" si="104"/>
        <v>0</v>
      </c>
      <c r="AI549" s="7" t="str">
        <f t="shared" ca="1" si="115"/>
        <v>{0}</v>
      </c>
      <c r="AJ549" s="7">
        <f t="shared" ca="1" si="116"/>
        <v>0</v>
      </c>
      <c r="AK549" s="13" t="str">
        <f t="shared" ca="1" si="105"/>
        <v>-0|0|0%</v>
      </c>
    </row>
    <row r="550" spans="1:37" x14ac:dyDescent="0.15">
      <c r="A550" s="24"/>
      <c r="B550" s="24"/>
      <c r="C550" s="24"/>
      <c r="D550" s="24"/>
      <c r="E550" s="18"/>
      <c r="F550" s="18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6"/>
      <c r="R550" s="16">
        <f t="shared" si="106"/>
        <v>0</v>
      </c>
      <c r="S550" s="18"/>
      <c r="T550" s="18"/>
      <c r="U550" s="18"/>
      <c r="V550" s="18"/>
      <c r="W550" s="18"/>
      <c r="X550" s="7">
        <f t="shared" si="107"/>
        <v>0</v>
      </c>
      <c r="Y550" s="7">
        <f>SUM(X$3:X550)</f>
        <v>346</v>
      </c>
      <c r="Z550" s="19">
        <f t="shared" si="108"/>
        <v>620</v>
      </c>
      <c r="AA550" s="19">
        <f>COUNTIF(Z$3:Z550,Z550)</f>
        <v>202</v>
      </c>
      <c r="AB550" s="7">
        <f t="shared" ca="1" si="109"/>
        <v>0</v>
      </c>
      <c r="AC550" s="7">
        <f t="shared" ca="1" si="110"/>
        <v>0</v>
      </c>
      <c r="AD550" s="19" t="e">
        <f t="shared" ca="1" si="111"/>
        <v>#VALUE!</v>
      </c>
      <c r="AE550" s="19">
        <f t="shared" ca="1" si="112"/>
        <v>0</v>
      </c>
      <c r="AF550" s="7" t="str">
        <f t="shared" ca="1" si="113"/>
        <v>无</v>
      </c>
      <c r="AG550" s="7" t="str">
        <f t="shared" ca="1" si="114"/>
        <v>{0}</v>
      </c>
      <c r="AH550" s="7">
        <f t="shared" ca="1" si="104"/>
        <v>0</v>
      </c>
      <c r="AI550" s="7" t="str">
        <f t="shared" ca="1" si="115"/>
        <v>{0}</v>
      </c>
      <c r="AJ550" s="7">
        <f t="shared" ca="1" si="116"/>
        <v>0</v>
      </c>
      <c r="AK550" s="13" t="str">
        <f t="shared" ca="1" si="105"/>
        <v>-0|0|0%</v>
      </c>
    </row>
    <row r="551" spans="1:37" x14ac:dyDescent="0.15">
      <c r="A551" s="24"/>
      <c r="B551" s="24"/>
      <c r="C551" s="24"/>
      <c r="D551" s="24"/>
      <c r="E551" s="18"/>
      <c r="F551" s="18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6"/>
      <c r="R551" s="16">
        <f t="shared" si="106"/>
        <v>0</v>
      </c>
      <c r="S551" s="18"/>
      <c r="T551" s="18"/>
      <c r="U551" s="18"/>
      <c r="V551" s="18"/>
      <c r="W551" s="18"/>
      <c r="X551" s="7">
        <f t="shared" si="107"/>
        <v>0</v>
      </c>
      <c r="Y551" s="7">
        <f>SUM(X$3:X551)</f>
        <v>346</v>
      </c>
      <c r="Z551" s="19">
        <f t="shared" si="108"/>
        <v>620</v>
      </c>
      <c r="AA551" s="19">
        <f>COUNTIF(Z$3:Z551,Z551)</f>
        <v>203</v>
      </c>
      <c r="AB551" s="7">
        <f t="shared" ca="1" si="109"/>
        <v>0</v>
      </c>
      <c r="AC551" s="7">
        <f t="shared" ca="1" si="110"/>
        <v>0</v>
      </c>
      <c r="AD551" s="19" t="e">
        <f t="shared" ca="1" si="111"/>
        <v>#VALUE!</v>
      </c>
      <c r="AE551" s="19">
        <f t="shared" ca="1" si="112"/>
        <v>0</v>
      </c>
      <c r="AF551" s="7" t="str">
        <f t="shared" ca="1" si="113"/>
        <v>无</v>
      </c>
      <c r="AG551" s="7" t="str">
        <f t="shared" ca="1" si="114"/>
        <v>{0}</v>
      </c>
      <c r="AH551" s="7">
        <f t="shared" ca="1" si="104"/>
        <v>0</v>
      </c>
      <c r="AI551" s="7" t="str">
        <f t="shared" ca="1" si="115"/>
        <v>{0}</v>
      </c>
      <c r="AJ551" s="7">
        <f t="shared" ca="1" si="116"/>
        <v>0</v>
      </c>
      <c r="AK551" s="13" t="str">
        <f t="shared" ca="1" si="105"/>
        <v>-0|0|0%</v>
      </c>
    </row>
    <row r="552" spans="1:37" x14ac:dyDescent="0.15">
      <c r="A552" s="24"/>
      <c r="B552" s="24"/>
      <c r="C552" s="24"/>
      <c r="D552" s="24"/>
      <c r="E552" s="18"/>
      <c r="F552" s="18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6"/>
      <c r="R552" s="16">
        <f t="shared" si="106"/>
        <v>0</v>
      </c>
      <c r="S552" s="18"/>
      <c r="T552" s="18"/>
      <c r="U552" s="18"/>
      <c r="V552" s="18"/>
      <c r="W552" s="18"/>
      <c r="X552" s="7">
        <f t="shared" si="107"/>
        <v>0</v>
      </c>
      <c r="Y552" s="7">
        <f>SUM(X$3:X552)</f>
        <v>346</v>
      </c>
      <c r="Z552" s="19">
        <f t="shared" si="108"/>
        <v>620</v>
      </c>
      <c r="AA552" s="19">
        <f>COUNTIF(Z$3:Z552,Z552)</f>
        <v>204</v>
      </c>
      <c r="AB552" s="7">
        <f t="shared" ca="1" si="109"/>
        <v>0</v>
      </c>
      <c r="AC552" s="7">
        <f t="shared" ca="1" si="110"/>
        <v>0</v>
      </c>
      <c r="AD552" s="19" t="e">
        <f t="shared" ca="1" si="111"/>
        <v>#VALUE!</v>
      </c>
      <c r="AE552" s="19">
        <f t="shared" ca="1" si="112"/>
        <v>0</v>
      </c>
      <c r="AF552" s="7" t="str">
        <f t="shared" ca="1" si="113"/>
        <v>无</v>
      </c>
      <c r="AG552" s="7" t="str">
        <f t="shared" ca="1" si="114"/>
        <v>{0}</v>
      </c>
      <c r="AH552" s="7">
        <f t="shared" ca="1" si="104"/>
        <v>0</v>
      </c>
      <c r="AI552" s="7" t="str">
        <f t="shared" ca="1" si="115"/>
        <v>{0}</v>
      </c>
      <c r="AJ552" s="7">
        <f t="shared" ca="1" si="116"/>
        <v>0</v>
      </c>
      <c r="AK552" s="13" t="str">
        <f t="shared" ca="1" si="105"/>
        <v>-0|0|0%</v>
      </c>
    </row>
    <row r="553" spans="1:37" x14ac:dyDescent="0.15">
      <c r="A553" s="24"/>
      <c r="B553" s="24"/>
      <c r="C553" s="24"/>
      <c r="D553" s="24"/>
      <c r="E553" s="18"/>
      <c r="F553" s="18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6"/>
      <c r="R553" s="16">
        <f t="shared" si="106"/>
        <v>0</v>
      </c>
      <c r="S553" s="18"/>
      <c r="T553" s="18"/>
      <c r="U553" s="18"/>
      <c r="V553" s="18"/>
      <c r="W553" s="18"/>
      <c r="X553" s="7">
        <f t="shared" si="107"/>
        <v>0</v>
      </c>
      <c r="Y553" s="7">
        <f>SUM(X$3:X553)</f>
        <v>346</v>
      </c>
      <c r="Z553" s="19">
        <f t="shared" si="108"/>
        <v>620</v>
      </c>
      <c r="AA553" s="19">
        <f>COUNTIF(Z$3:Z553,Z553)</f>
        <v>205</v>
      </c>
      <c r="AB553" s="7">
        <f t="shared" ca="1" si="109"/>
        <v>0</v>
      </c>
      <c r="AC553" s="7">
        <f t="shared" ca="1" si="110"/>
        <v>0</v>
      </c>
      <c r="AD553" s="19" t="e">
        <f t="shared" ca="1" si="111"/>
        <v>#VALUE!</v>
      </c>
      <c r="AE553" s="19">
        <f t="shared" ca="1" si="112"/>
        <v>0</v>
      </c>
      <c r="AF553" s="7" t="str">
        <f t="shared" ca="1" si="113"/>
        <v>无</v>
      </c>
      <c r="AG553" s="7" t="str">
        <f t="shared" ca="1" si="114"/>
        <v>{0}</v>
      </c>
      <c r="AH553" s="7">
        <f t="shared" ca="1" si="104"/>
        <v>0</v>
      </c>
      <c r="AI553" s="7" t="str">
        <f t="shared" ca="1" si="115"/>
        <v>{0}</v>
      </c>
      <c r="AJ553" s="7">
        <f t="shared" ca="1" si="116"/>
        <v>0</v>
      </c>
      <c r="AK553" s="13" t="str">
        <f t="shared" ca="1" si="105"/>
        <v>-0|0|0%</v>
      </c>
    </row>
    <row r="554" spans="1:37" x14ac:dyDescent="0.15">
      <c r="A554" s="24"/>
      <c r="B554" s="24"/>
      <c r="C554" s="24"/>
      <c r="D554" s="24"/>
      <c r="E554" s="18"/>
      <c r="F554" s="18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6"/>
      <c r="R554" s="16">
        <f t="shared" si="106"/>
        <v>0</v>
      </c>
      <c r="S554" s="18"/>
      <c r="T554" s="18"/>
      <c r="U554" s="18"/>
      <c r="V554" s="18"/>
      <c r="W554" s="18"/>
      <c r="X554" s="7">
        <f t="shared" si="107"/>
        <v>0</v>
      </c>
      <c r="Y554" s="7">
        <f>SUM(X$3:X554)</f>
        <v>346</v>
      </c>
      <c r="Z554" s="19">
        <f t="shared" si="108"/>
        <v>620</v>
      </c>
      <c r="AA554" s="19">
        <f>COUNTIF(Z$3:Z554,Z554)</f>
        <v>206</v>
      </c>
      <c r="AB554" s="7">
        <f t="shared" ca="1" si="109"/>
        <v>0</v>
      </c>
      <c r="AC554" s="7">
        <f t="shared" ca="1" si="110"/>
        <v>0</v>
      </c>
      <c r="AD554" s="19" t="e">
        <f t="shared" ca="1" si="111"/>
        <v>#VALUE!</v>
      </c>
      <c r="AE554" s="19">
        <f t="shared" ca="1" si="112"/>
        <v>0</v>
      </c>
      <c r="AF554" s="7" t="str">
        <f t="shared" ca="1" si="113"/>
        <v>无</v>
      </c>
      <c r="AG554" s="7" t="str">
        <f t="shared" ca="1" si="114"/>
        <v>{0}</v>
      </c>
      <c r="AH554" s="7">
        <f t="shared" ca="1" si="104"/>
        <v>0</v>
      </c>
      <c r="AI554" s="7" t="str">
        <f t="shared" ca="1" si="115"/>
        <v>{0}</v>
      </c>
      <c r="AJ554" s="7">
        <f t="shared" ca="1" si="116"/>
        <v>0</v>
      </c>
      <c r="AK554" s="13" t="str">
        <f t="shared" ca="1" si="105"/>
        <v>-0|0|0%</v>
      </c>
    </row>
    <row r="555" spans="1:37" x14ac:dyDescent="0.15">
      <c r="A555" s="24"/>
      <c r="B555" s="24"/>
      <c r="C555" s="24"/>
      <c r="D555" s="24"/>
      <c r="E555" s="18"/>
      <c r="F555" s="18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6"/>
      <c r="R555" s="16">
        <f t="shared" si="106"/>
        <v>0</v>
      </c>
      <c r="S555" s="18"/>
      <c r="T555" s="18"/>
      <c r="U555" s="18"/>
      <c r="V555" s="18"/>
      <c r="W555" s="18"/>
      <c r="X555" s="7">
        <f t="shared" si="107"/>
        <v>0</v>
      </c>
      <c r="Y555" s="7">
        <f>SUM(X$3:X555)</f>
        <v>346</v>
      </c>
      <c r="Z555" s="19">
        <f t="shared" si="108"/>
        <v>620</v>
      </c>
      <c r="AA555" s="19">
        <f>COUNTIF(Z$3:Z555,Z555)</f>
        <v>207</v>
      </c>
      <c r="AB555" s="7">
        <f t="shared" ca="1" si="109"/>
        <v>0</v>
      </c>
      <c r="AC555" s="7">
        <f t="shared" ca="1" si="110"/>
        <v>0</v>
      </c>
      <c r="AD555" s="19" t="e">
        <f t="shared" ca="1" si="111"/>
        <v>#VALUE!</v>
      </c>
      <c r="AE555" s="19">
        <f t="shared" ca="1" si="112"/>
        <v>0</v>
      </c>
      <c r="AF555" s="7" t="str">
        <f t="shared" ca="1" si="113"/>
        <v>无</v>
      </c>
      <c r="AG555" s="7" t="str">
        <f t="shared" ca="1" si="114"/>
        <v>{0}</v>
      </c>
      <c r="AH555" s="7">
        <f t="shared" ca="1" si="104"/>
        <v>0</v>
      </c>
      <c r="AI555" s="7" t="str">
        <f t="shared" ca="1" si="115"/>
        <v>{0}</v>
      </c>
      <c r="AJ555" s="7">
        <f t="shared" ca="1" si="116"/>
        <v>0</v>
      </c>
      <c r="AK555" s="13" t="str">
        <f t="shared" ca="1" si="105"/>
        <v>-0|0|0%</v>
      </c>
    </row>
    <row r="556" spans="1:37" x14ac:dyDescent="0.15">
      <c r="A556" s="24"/>
      <c r="B556" s="24"/>
      <c r="C556" s="24"/>
      <c r="D556" s="24"/>
      <c r="E556" s="18"/>
      <c r="F556" s="18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6"/>
      <c r="R556" s="16">
        <f t="shared" si="106"/>
        <v>0</v>
      </c>
      <c r="S556" s="18"/>
      <c r="T556" s="18"/>
      <c r="U556" s="18"/>
      <c r="V556" s="18"/>
      <c r="W556" s="18"/>
      <c r="X556" s="7">
        <f t="shared" si="107"/>
        <v>0</v>
      </c>
      <c r="Y556" s="7">
        <f>SUM(X$3:X556)</f>
        <v>346</v>
      </c>
      <c r="Z556" s="19">
        <f t="shared" si="108"/>
        <v>620</v>
      </c>
      <c r="AA556" s="19">
        <f>COUNTIF(Z$3:Z556,Z556)</f>
        <v>208</v>
      </c>
      <c r="AB556" s="7">
        <f t="shared" ca="1" si="109"/>
        <v>0</v>
      </c>
      <c r="AC556" s="7">
        <f t="shared" ca="1" si="110"/>
        <v>0</v>
      </c>
      <c r="AD556" s="19" t="e">
        <f t="shared" ca="1" si="111"/>
        <v>#VALUE!</v>
      </c>
      <c r="AE556" s="19">
        <f t="shared" ca="1" si="112"/>
        <v>0</v>
      </c>
      <c r="AF556" s="7" t="str">
        <f t="shared" ca="1" si="113"/>
        <v>无</v>
      </c>
      <c r="AG556" s="7" t="str">
        <f t="shared" ca="1" si="114"/>
        <v>{0}</v>
      </c>
      <c r="AH556" s="7">
        <f t="shared" ca="1" si="104"/>
        <v>0</v>
      </c>
      <c r="AI556" s="7" t="str">
        <f t="shared" ca="1" si="115"/>
        <v>{0}</v>
      </c>
      <c r="AJ556" s="7">
        <f t="shared" ca="1" si="116"/>
        <v>0</v>
      </c>
      <c r="AK556" s="13" t="str">
        <f t="shared" ca="1" si="105"/>
        <v>-0|0|0%</v>
      </c>
    </row>
    <row r="557" spans="1:37" x14ac:dyDescent="0.15">
      <c r="A557" s="24"/>
      <c r="B557" s="24"/>
      <c r="C557" s="24"/>
      <c r="D557" s="24"/>
      <c r="E557" s="18"/>
      <c r="F557" s="18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6"/>
      <c r="R557" s="16">
        <f t="shared" si="106"/>
        <v>0</v>
      </c>
      <c r="S557" s="18"/>
      <c r="T557" s="18"/>
      <c r="U557" s="18"/>
      <c r="V557" s="18"/>
      <c r="W557" s="18"/>
      <c r="X557" s="7">
        <f t="shared" si="107"/>
        <v>0</v>
      </c>
      <c r="Y557" s="7">
        <f>SUM(X$3:X557)</f>
        <v>346</v>
      </c>
      <c r="Z557" s="19">
        <f t="shared" si="108"/>
        <v>620</v>
      </c>
      <c r="AA557" s="19">
        <f>COUNTIF(Z$3:Z557,Z557)</f>
        <v>209</v>
      </c>
      <c r="AB557" s="7">
        <f t="shared" ca="1" si="109"/>
        <v>0</v>
      </c>
      <c r="AC557" s="7">
        <f t="shared" ca="1" si="110"/>
        <v>0</v>
      </c>
      <c r="AD557" s="19" t="e">
        <f t="shared" ca="1" si="111"/>
        <v>#VALUE!</v>
      </c>
      <c r="AE557" s="19">
        <f t="shared" ca="1" si="112"/>
        <v>0</v>
      </c>
      <c r="AF557" s="7" t="str">
        <f t="shared" ca="1" si="113"/>
        <v>无</v>
      </c>
      <c r="AG557" s="7" t="str">
        <f t="shared" ca="1" si="114"/>
        <v>{0}</v>
      </c>
      <c r="AH557" s="7">
        <f t="shared" ca="1" si="104"/>
        <v>0</v>
      </c>
      <c r="AI557" s="7" t="str">
        <f t="shared" ca="1" si="115"/>
        <v>{0}</v>
      </c>
      <c r="AJ557" s="7">
        <f t="shared" ca="1" si="116"/>
        <v>0</v>
      </c>
      <c r="AK557" s="13" t="str">
        <f t="shared" ca="1" si="105"/>
        <v>-0|0|0%</v>
      </c>
    </row>
    <row r="558" spans="1:37" x14ac:dyDescent="0.15">
      <c r="A558" s="24"/>
      <c r="B558" s="24"/>
      <c r="C558" s="24"/>
      <c r="D558" s="24"/>
      <c r="E558" s="18"/>
      <c r="F558" s="18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6"/>
      <c r="R558" s="16">
        <f t="shared" si="106"/>
        <v>0</v>
      </c>
      <c r="S558" s="18"/>
      <c r="T558" s="18"/>
      <c r="U558" s="18"/>
      <c r="V558" s="18"/>
      <c r="W558" s="18"/>
      <c r="X558" s="7">
        <f t="shared" si="107"/>
        <v>0</v>
      </c>
      <c r="Y558" s="7">
        <f>SUM(X$3:X558)</f>
        <v>346</v>
      </c>
      <c r="Z558" s="19">
        <f t="shared" si="108"/>
        <v>620</v>
      </c>
      <c r="AA558" s="19">
        <f>COUNTIF(Z$3:Z558,Z558)</f>
        <v>210</v>
      </c>
      <c r="AB558" s="7">
        <f t="shared" ca="1" si="109"/>
        <v>0</v>
      </c>
      <c r="AC558" s="7">
        <f t="shared" ca="1" si="110"/>
        <v>0</v>
      </c>
      <c r="AD558" s="19" t="e">
        <f t="shared" ca="1" si="111"/>
        <v>#VALUE!</v>
      </c>
      <c r="AE558" s="19">
        <f t="shared" ca="1" si="112"/>
        <v>0</v>
      </c>
      <c r="AF558" s="7" t="str">
        <f t="shared" ca="1" si="113"/>
        <v>无</v>
      </c>
      <c r="AG558" s="7" t="str">
        <f t="shared" ca="1" si="114"/>
        <v>{0}</v>
      </c>
      <c r="AH558" s="7">
        <f t="shared" ca="1" si="104"/>
        <v>0</v>
      </c>
      <c r="AI558" s="7" t="str">
        <f t="shared" ca="1" si="115"/>
        <v>{0}</v>
      </c>
      <c r="AJ558" s="7">
        <f t="shared" ca="1" si="116"/>
        <v>0</v>
      </c>
      <c r="AK558" s="13" t="str">
        <f t="shared" ca="1" si="105"/>
        <v>-0|0|0%</v>
      </c>
    </row>
    <row r="559" spans="1:37" x14ac:dyDescent="0.15">
      <c r="A559" s="24"/>
      <c r="B559" s="24"/>
      <c r="C559" s="24"/>
      <c r="D559" s="24"/>
      <c r="E559" s="18"/>
      <c r="F559" s="18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6"/>
      <c r="R559" s="16">
        <f t="shared" si="106"/>
        <v>0</v>
      </c>
      <c r="S559" s="18"/>
      <c r="T559" s="18"/>
      <c r="U559" s="18"/>
      <c r="V559" s="18"/>
      <c r="W559" s="18"/>
      <c r="X559" s="7">
        <f t="shared" si="107"/>
        <v>0</v>
      </c>
      <c r="Y559" s="7">
        <f>SUM(X$3:X559)</f>
        <v>346</v>
      </c>
      <c r="Z559" s="19">
        <f t="shared" si="108"/>
        <v>620</v>
      </c>
      <c r="AA559" s="19">
        <f>COUNTIF(Z$3:Z559,Z559)</f>
        <v>211</v>
      </c>
      <c r="AB559" s="7">
        <f t="shared" ca="1" si="109"/>
        <v>0</v>
      </c>
      <c r="AC559" s="7">
        <f t="shared" ca="1" si="110"/>
        <v>0</v>
      </c>
      <c r="AD559" s="19" t="e">
        <f t="shared" ca="1" si="111"/>
        <v>#VALUE!</v>
      </c>
      <c r="AE559" s="19">
        <f t="shared" ca="1" si="112"/>
        <v>0</v>
      </c>
      <c r="AF559" s="7" t="str">
        <f t="shared" ca="1" si="113"/>
        <v>无</v>
      </c>
      <c r="AG559" s="7" t="str">
        <f t="shared" ca="1" si="114"/>
        <v>{0}</v>
      </c>
      <c r="AH559" s="7">
        <f t="shared" ca="1" si="104"/>
        <v>0</v>
      </c>
      <c r="AI559" s="7" t="str">
        <f t="shared" ca="1" si="115"/>
        <v>{0}</v>
      </c>
      <c r="AJ559" s="7">
        <f t="shared" ca="1" si="116"/>
        <v>0</v>
      </c>
      <c r="AK559" s="13" t="str">
        <f t="shared" ca="1" si="105"/>
        <v>-0|0|0%</v>
      </c>
    </row>
    <row r="560" spans="1:37" x14ac:dyDescent="0.15">
      <c r="A560" s="24"/>
      <c r="B560" s="24"/>
      <c r="C560" s="24"/>
      <c r="D560" s="24"/>
      <c r="E560" s="18"/>
      <c r="F560" s="18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6"/>
      <c r="R560" s="16">
        <f t="shared" si="106"/>
        <v>0</v>
      </c>
      <c r="S560" s="18"/>
      <c r="T560" s="18"/>
      <c r="U560" s="18"/>
      <c r="V560" s="18"/>
      <c r="W560" s="18"/>
      <c r="X560" s="7">
        <f t="shared" si="107"/>
        <v>0</v>
      </c>
      <c r="Y560" s="7">
        <f>SUM(X$3:X560)</f>
        <v>346</v>
      </c>
      <c r="Z560" s="19">
        <f t="shared" si="108"/>
        <v>620</v>
      </c>
      <c r="AA560" s="19">
        <f>COUNTIF(Z$3:Z560,Z560)</f>
        <v>212</v>
      </c>
      <c r="AB560" s="7">
        <f t="shared" ca="1" si="109"/>
        <v>0</v>
      </c>
      <c r="AC560" s="7">
        <f t="shared" ca="1" si="110"/>
        <v>0</v>
      </c>
      <c r="AD560" s="19" t="e">
        <f t="shared" ca="1" si="111"/>
        <v>#VALUE!</v>
      </c>
      <c r="AE560" s="19">
        <f t="shared" ca="1" si="112"/>
        <v>0</v>
      </c>
      <c r="AF560" s="7" t="str">
        <f t="shared" ca="1" si="113"/>
        <v>无</v>
      </c>
      <c r="AG560" s="7" t="str">
        <f t="shared" ca="1" si="114"/>
        <v>{0}</v>
      </c>
      <c r="AH560" s="7">
        <f t="shared" ca="1" si="104"/>
        <v>0</v>
      </c>
      <c r="AI560" s="7" t="str">
        <f t="shared" ca="1" si="115"/>
        <v>{0}</v>
      </c>
      <c r="AJ560" s="7">
        <f t="shared" ca="1" si="116"/>
        <v>0</v>
      </c>
      <c r="AK560" s="13" t="str">
        <f t="shared" ca="1" si="105"/>
        <v>-0|0|0%</v>
      </c>
    </row>
    <row r="561" spans="1:37" x14ac:dyDescent="0.15">
      <c r="A561" s="24"/>
      <c r="B561" s="24"/>
      <c r="C561" s="24"/>
      <c r="D561" s="24"/>
      <c r="E561" s="18"/>
      <c r="F561" s="18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6"/>
      <c r="R561" s="16">
        <f t="shared" si="106"/>
        <v>0</v>
      </c>
      <c r="S561" s="18"/>
      <c r="T561" s="18"/>
      <c r="U561" s="18"/>
      <c r="V561" s="18"/>
      <c r="W561" s="18"/>
      <c r="X561" s="7">
        <f t="shared" si="107"/>
        <v>0</v>
      </c>
      <c r="Y561" s="7">
        <f>SUM(X$3:X561)</f>
        <v>346</v>
      </c>
      <c r="Z561" s="19">
        <f t="shared" si="108"/>
        <v>620</v>
      </c>
      <c r="AA561" s="19">
        <f>COUNTIF(Z$3:Z561,Z561)</f>
        <v>213</v>
      </c>
      <c r="AB561" s="7">
        <f t="shared" ca="1" si="109"/>
        <v>0</v>
      </c>
      <c r="AC561" s="7">
        <f t="shared" ca="1" si="110"/>
        <v>0</v>
      </c>
      <c r="AD561" s="19" t="e">
        <f t="shared" ca="1" si="111"/>
        <v>#VALUE!</v>
      </c>
      <c r="AE561" s="19">
        <f t="shared" ca="1" si="112"/>
        <v>0</v>
      </c>
      <c r="AF561" s="7" t="str">
        <f t="shared" ca="1" si="113"/>
        <v>无</v>
      </c>
      <c r="AG561" s="7" t="str">
        <f t="shared" ca="1" si="114"/>
        <v>{0}</v>
      </c>
      <c r="AH561" s="7">
        <f t="shared" ca="1" si="104"/>
        <v>0</v>
      </c>
      <c r="AI561" s="7" t="str">
        <f t="shared" ca="1" si="115"/>
        <v>{0}</v>
      </c>
      <c r="AJ561" s="7">
        <f t="shared" ca="1" si="116"/>
        <v>0</v>
      </c>
      <c r="AK561" s="13" t="str">
        <f t="shared" ca="1" si="105"/>
        <v>-0|0|0%</v>
      </c>
    </row>
    <row r="562" spans="1:37" x14ac:dyDescent="0.15">
      <c r="A562" s="24"/>
      <c r="B562" s="24"/>
      <c r="C562" s="24"/>
      <c r="D562" s="24"/>
      <c r="E562" s="18"/>
      <c r="F562" s="18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6"/>
      <c r="R562" s="16">
        <f t="shared" si="106"/>
        <v>0</v>
      </c>
      <c r="S562" s="18"/>
      <c r="T562" s="18"/>
      <c r="U562" s="18"/>
      <c r="V562" s="18"/>
      <c r="W562" s="18"/>
      <c r="X562" s="7">
        <f t="shared" si="107"/>
        <v>0</v>
      </c>
      <c r="Y562" s="7">
        <f>SUM(X$3:X562)</f>
        <v>346</v>
      </c>
      <c r="Z562" s="19">
        <f t="shared" si="108"/>
        <v>620</v>
      </c>
      <c r="AA562" s="19">
        <f>COUNTIF(Z$3:Z562,Z562)</f>
        <v>214</v>
      </c>
      <c r="AB562" s="7">
        <f t="shared" ca="1" si="109"/>
        <v>0</v>
      </c>
      <c r="AC562" s="7">
        <f t="shared" ca="1" si="110"/>
        <v>0</v>
      </c>
      <c r="AD562" s="19" t="e">
        <f t="shared" ca="1" si="111"/>
        <v>#VALUE!</v>
      </c>
      <c r="AE562" s="19">
        <f t="shared" ca="1" si="112"/>
        <v>0</v>
      </c>
      <c r="AF562" s="7" t="str">
        <f t="shared" ca="1" si="113"/>
        <v>无</v>
      </c>
      <c r="AG562" s="7" t="str">
        <f t="shared" ca="1" si="114"/>
        <v>{0}</v>
      </c>
      <c r="AH562" s="7">
        <f t="shared" ca="1" si="104"/>
        <v>0</v>
      </c>
      <c r="AI562" s="7" t="str">
        <f t="shared" ca="1" si="115"/>
        <v>{0}</v>
      </c>
      <c r="AJ562" s="7">
        <f t="shared" ca="1" si="116"/>
        <v>0</v>
      </c>
      <c r="AK562" s="13" t="str">
        <f t="shared" ca="1" si="105"/>
        <v>-0|0|0%</v>
      </c>
    </row>
    <row r="563" spans="1:37" x14ac:dyDescent="0.15">
      <c r="A563" s="24"/>
      <c r="B563" s="24"/>
      <c r="C563" s="24"/>
      <c r="D563" s="24"/>
      <c r="E563" s="18"/>
      <c r="F563" s="18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6"/>
      <c r="R563" s="16">
        <f t="shared" si="106"/>
        <v>0</v>
      </c>
      <c r="S563" s="18"/>
      <c r="T563" s="18"/>
      <c r="U563" s="18"/>
      <c r="V563" s="18"/>
      <c r="W563" s="18"/>
      <c r="X563" s="7">
        <f t="shared" si="107"/>
        <v>0</v>
      </c>
      <c r="Y563" s="7">
        <f>SUM(X$3:X563)</f>
        <v>346</v>
      </c>
      <c r="Z563" s="19">
        <f t="shared" si="108"/>
        <v>620</v>
      </c>
      <c r="AA563" s="19">
        <f>COUNTIF(Z$3:Z563,Z563)</f>
        <v>215</v>
      </c>
      <c r="AB563" s="7">
        <f t="shared" ca="1" si="109"/>
        <v>0</v>
      </c>
      <c r="AC563" s="7">
        <f t="shared" ca="1" si="110"/>
        <v>0</v>
      </c>
      <c r="AD563" s="19" t="e">
        <f t="shared" ca="1" si="111"/>
        <v>#VALUE!</v>
      </c>
      <c r="AE563" s="19">
        <f t="shared" ca="1" si="112"/>
        <v>0</v>
      </c>
      <c r="AF563" s="7" t="str">
        <f t="shared" ca="1" si="113"/>
        <v>无</v>
      </c>
      <c r="AG563" s="7" t="str">
        <f t="shared" ca="1" si="114"/>
        <v>{0}</v>
      </c>
      <c r="AH563" s="7">
        <f t="shared" ca="1" si="104"/>
        <v>0</v>
      </c>
      <c r="AI563" s="7" t="str">
        <f t="shared" ca="1" si="115"/>
        <v>{0}</v>
      </c>
      <c r="AJ563" s="7">
        <f t="shared" ca="1" si="116"/>
        <v>0</v>
      </c>
      <c r="AK563" s="13" t="str">
        <f t="shared" ca="1" si="105"/>
        <v>-0|0|0%</v>
      </c>
    </row>
    <row r="564" spans="1:37" x14ac:dyDescent="0.15">
      <c r="A564" s="24"/>
      <c r="B564" s="24"/>
      <c r="C564" s="24"/>
      <c r="D564" s="24"/>
      <c r="E564" s="18"/>
      <c r="F564" s="18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6"/>
      <c r="R564" s="16">
        <f t="shared" si="106"/>
        <v>0</v>
      </c>
      <c r="S564" s="18"/>
      <c r="T564" s="18"/>
      <c r="U564" s="18"/>
      <c r="V564" s="18"/>
      <c r="W564" s="18"/>
      <c r="X564" s="7">
        <f t="shared" si="107"/>
        <v>0</v>
      </c>
      <c r="Y564" s="7">
        <f>SUM(X$3:X564)</f>
        <v>346</v>
      </c>
      <c r="Z564" s="19">
        <f t="shared" si="108"/>
        <v>620</v>
      </c>
      <c r="AA564" s="19">
        <f>COUNTIF(Z$3:Z564,Z564)</f>
        <v>216</v>
      </c>
      <c r="AB564" s="7">
        <f t="shared" ca="1" si="109"/>
        <v>0</v>
      </c>
      <c r="AC564" s="7">
        <f t="shared" ca="1" si="110"/>
        <v>0</v>
      </c>
      <c r="AD564" s="19" t="e">
        <f t="shared" ca="1" si="111"/>
        <v>#VALUE!</v>
      </c>
      <c r="AE564" s="19">
        <f t="shared" ca="1" si="112"/>
        <v>0</v>
      </c>
      <c r="AF564" s="7" t="str">
        <f t="shared" ca="1" si="113"/>
        <v>无</v>
      </c>
      <c r="AG564" s="7" t="str">
        <f t="shared" ca="1" si="114"/>
        <v>{0}</v>
      </c>
      <c r="AH564" s="7">
        <f t="shared" ca="1" si="104"/>
        <v>0</v>
      </c>
      <c r="AI564" s="7" t="str">
        <f t="shared" ca="1" si="115"/>
        <v>{0}</v>
      </c>
      <c r="AJ564" s="7">
        <f t="shared" ca="1" si="116"/>
        <v>0</v>
      </c>
      <c r="AK564" s="13" t="str">
        <f t="shared" ca="1" si="105"/>
        <v>-0|0|0%</v>
      </c>
    </row>
    <row r="565" spans="1:37" x14ac:dyDescent="0.15">
      <c r="A565" s="24"/>
      <c r="B565" s="24"/>
      <c r="C565" s="24"/>
      <c r="D565" s="24"/>
      <c r="E565" s="18"/>
      <c r="F565" s="18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6"/>
      <c r="R565" s="16">
        <f t="shared" si="106"/>
        <v>0</v>
      </c>
      <c r="S565" s="18"/>
      <c r="T565" s="18"/>
      <c r="U565" s="18"/>
      <c r="V565" s="18"/>
      <c r="W565" s="18"/>
      <c r="X565" s="7">
        <f t="shared" si="107"/>
        <v>0</v>
      </c>
      <c r="Y565" s="7">
        <f>SUM(X$3:X565)</f>
        <v>346</v>
      </c>
      <c r="Z565" s="19">
        <f t="shared" si="108"/>
        <v>620</v>
      </c>
      <c r="AA565" s="19">
        <f>COUNTIF(Z$3:Z565,Z565)</f>
        <v>217</v>
      </c>
      <c r="AB565" s="7">
        <f t="shared" ca="1" si="109"/>
        <v>0</v>
      </c>
      <c r="AC565" s="7">
        <f t="shared" ca="1" si="110"/>
        <v>0</v>
      </c>
      <c r="AD565" s="19" t="e">
        <f t="shared" ca="1" si="111"/>
        <v>#VALUE!</v>
      </c>
      <c r="AE565" s="19">
        <f t="shared" ca="1" si="112"/>
        <v>0</v>
      </c>
      <c r="AF565" s="7" t="str">
        <f t="shared" ca="1" si="113"/>
        <v>无</v>
      </c>
      <c r="AG565" s="7" t="str">
        <f t="shared" ca="1" si="114"/>
        <v>{0}</v>
      </c>
      <c r="AH565" s="7">
        <f t="shared" ca="1" si="104"/>
        <v>0</v>
      </c>
      <c r="AI565" s="7" t="str">
        <f t="shared" ca="1" si="115"/>
        <v>{0}</v>
      </c>
      <c r="AJ565" s="7">
        <f t="shared" ca="1" si="116"/>
        <v>0</v>
      </c>
      <c r="AK565" s="13" t="str">
        <f t="shared" ca="1" si="105"/>
        <v>-0|0|0%</v>
      </c>
    </row>
    <row r="566" spans="1:37" x14ac:dyDescent="0.15">
      <c r="A566" s="24"/>
      <c r="B566" s="24"/>
      <c r="C566" s="24"/>
      <c r="D566" s="24"/>
      <c r="E566" s="18"/>
      <c r="F566" s="18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6"/>
      <c r="R566" s="16">
        <f t="shared" si="106"/>
        <v>0</v>
      </c>
      <c r="S566" s="18"/>
      <c r="T566" s="18"/>
      <c r="U566" s="18"/>
      <c r="V566" s="18"/>
      <c r="W566" s="18"/>
      <c r="X566" s="7">
        <f t="shared" si="107"/>
        <v>0</v>
      </c>
      <c r="Y566" s="7">
        <f>SUM(X$3:X566)</f>
        <v>346</v>
      </c>
      <c r="Z566" s="19">
        <f t="shared" si="108"/>
        <v>620</v>
      </c>
      <c r="AA566" s="19">
        <f>COUNTIF(Z$3:Z566,Z566)</f>
        <v>218</v>
      </c>
      <c r="AB566" s="7">
        <f t="shared" ca="1" si="109"/>
        <v>0</v>
      </c>
      <c r="AC566" s="7">
        <f t="shared" ca="1" si="110"/>
        <v>0</v>
      </c>
      <c r="AD566" s="19" t="e">
        <f t="shared" ca="1" si="111"/>
        <v>#VALUE!</v>
      </c>
      <c r="AE566" s="19">
        <f t="shared" ca="1" si="112"/>
        <v>0</v>
      </c>
      <c r="AF566" s="7" t="str">
        <f t="shared" ca="1" si="113"/>
        <v>无</v>
      </c>
      <c r="AG566" s="7" t="str">
        <f t="shared" ca="1" si="114"/>
        <v>{0}</v>
      </c>
      <c r="AH566" s="7">
        <f t="shared" ca="1" si="104"/>
        <v>0</v>
      </c>
      <c r="AI566" s="7" t="str">
        <f t="shared" ca="1" si="115"/>
        <v>{0}</v>
      </c>
      <c r="AJ566" s="7">
        <f t="shared" ca="1" si="116"/>
        <v>0</v>
      </c>
      <c r="AK566" s="13" t="str">
        <f t="shared" ca="1" si="105"/>
        <v>-0|0|0%</v>
      </c>
    </row>
    <row r="567" spans="1:37" x14ac:dyDescent="0.15">
      <c r="A567" s="24"/>
      <c r="B567" s="24"/>
      <c r="C567" s="24"/>
      <c r="D567" s="24"/>
      <c r="E567" s="18"/>
      <c r="F567" s="18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6"/>
      <c r="R567" s="16">
        <f t="shared" si="106"/>
        <v>0</v>
      </c>
      <c r="S567" s="18"/>
      <c r="T567" s="18"/>
      <c r="U567" s="18"/>
      <c r="V567" s="18"/>
      <c r="W567" s="18"/>
      <c r="X567" s="7">
        <f t="shared" si="107"/>
        <v>0</v>
      </c>
      <c r="Y567" s="7">
        <f>SUM(X$3:X567)</f>
        <v>346</v>
      </c>
      <c r="Z567" s="19">
        <f t="shared" si="108"/>
        <v>620</v>
      </c>
      <c r="AA567" s="19">
        <f>COUNTIF(Z$3:Z567,Z567)</f>
        <v>219</v>
      </c>
      <c r="AB567" s="7">
        <f t="shared" ca="1" si="109"/>
        <v>0</v>
      </c>
      <c r="AC567" s="7">
        <f t="shared" ca="1" si="110"/>
        <v>0</v>
      </c>
      <c r="AD567" s="19" t="e">
        <f t="shared" ca="1" si="111"/>
        <v>#VALUE!</v>
      </c>
      <c r="AE567" s="19">
        <f t="shared" ca="1" si="112"/>
        <v>0</v>
      </c>
      <c r="AF567" s="7" t="str">
        <f t="shared" ca="1" si="113"/>
        <v>无</v>
      </c>
      <c r="AG567" s="7" t="str">
        <f t="shared" ca="1" si="114"/>
        <v>{0}</v>
      </c>
      <c r="AH567" s="7">
        <f t="shared" ca="1" si="104"/>
        <v>0</v>
      </c>
      <c r="AI567" s="7" t="str">
        <f t="shared" ca="1" si="115"/>
        <v>{0}</v>
      </c>
      <c r="AJ567" s="7">
        <f t="shared" ca="1" si="116"/>
        <v>0</v>
      </c>
      <c r="AK567" s="13" t="str">
        <f t="shared" ca="1" si="105"/>
        <v>-0|0|0%</v>
      </c>
    </row>
    <row r="568" spans="1:37" x14ac:dyDescent="0.15">
      <c r="A568" s="24"/>
      <c r="B568" s="24"/>
      <c r="C568" s="24"/>
      <c r="D568" s="24"/>
      <c r="E568" s="18"/>
      <c r="F568" s="18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6"/>
      <c r="R568" s="16">
        <f t="shared" si="106"/>
        <v>0</v>
      </c>
      <c r="S568" s="18"/>
      <c r="T568" s="18"/>
      <c r="U568" s="18"/>
      <c r="V568" s="18"/>
      <c r="W568" s="18"/>
      <c r="X568" s="7">
        <f t="shared" si="107"/>
        <v>0</v>
      </c>
      <c r="Y568" s="7">
        <f>SUM(X$3:X568)</f>
        <v>346</v>
      </c>
      <c r="Z568" s="19">
        <f t="shared" si="108"/>
        <v>620</v>
      </c>
      <c r="AA568" s="19">
        <f>COUNTIF(Z$3:Z568,Z568)</f>
        <v>220</v>
      </c>
      <c r="AB568" s="7">
        <f t="shared" ca="1" si="109"/>
        <v>0</v>
      </c>
      <c r="AC568" s="7">
        <f t="shared" ca="1" si="110"/>
        <v>0</v>
      </c>
      <c r="AD568" s="19" t="e">
        <f t="shared" ca="1" si="111"/>
        <v>#VALUE!</v>
      </c>
      <c r="AE568" s="19">
        <f t="shared" ca="1" si="112"/>
        <v>0</v>
      </c>
      <c r="AF568" s="7" t="str">
        <f t="shared" ca="1" si="113"/>
        <v>无</v>
      </c>
      <c r="AG568" s="7" t="str">
        <f t="shared" ca="1" si="114"/>
        <v>{0}</v>
      </c>
      <c r="AH568" s="7">
        <f t="shared" ca="1" si="104"/>
        <v>0</v>
      </c>
      <c r="AI568" s="7" t="str">
        <f t="shared" ca="1" si="115"/>
        <v>{0}</v>
      </c>
      <c r="AJ568" s="7">
        <f t="shared" ca="1" si="116"/>
        <v>0</v>
      </c>
      <c r="AK568" s="13" t="str">
        <f t="shared" ca="1" si="105"/>
        <v>-0|0|0%</v>
      </c>
    </row>
    <row r="569" spans="1:37" x14ac:dyDescent="0.15">
      <c r="A569" s="24"/>
      <c r="B569" s="24"/>
      <c r="C569" s="24"/>
      <c r="D569" s="24"/>
      <c r="E569" s="18"/>
      <c r="F569" s="18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6"/>
      <c r="R569" s="16">
        <f t="shared" si="106"/>
        <v>0</v>
      </c>
      <c r="S569" s="18"/>
      <c r="T569" s="18"/>
      <c r="U569" s="18"/>
      <c r="V569" s="18"/>
      <c r="W569" s="18"/>
      <c r="X569" s="7">
        <f t="shared" si="107"/>
        <v>0</v>
      </c>
      <c r="Y569" s="7">
        <f>SUM(X$3:X569)</f>
        <v>346</v>
      </c>
      <c r="Z569" s="19">
        <f t="shared" si="108"/>
        <v>620</v>
      </c>
      <c r="AA569" s="19">
        <f>COUNTIF(Z$3:Z569,Z569)</f>
        <v>221</v>
      </c>
      <c r="AB569" s="7">
        <f t="shared" ca="1" si="109"/>
        <v>0</v>
      </c>
      <c r="AC569" s="7">
        <f t="shared" ca="1" si="110"/>
        <v>0</v>
      </c>
      <c r="AD569" s="19" t="e">
        <f t="shared" ca="1" si="111"/>
        <v>#VALUE!</v>
      </c>
      <c r="AE569" s="19">
        <f t="shared" ca="1" si="112"/>
        <v>0</v>
      </c>
      <c r="AF569" s="7" t="str">
        <f t="shared" ca="1" si="113"/>
        <v>无</v>
      </c>
      <c r="AG569" s="7" t="str">
        <f t="shared" ca="1" si="114"/>
        <v>{0}</v>
      </c>
      <c r="AH569" s="7">
        <f t="shared" ca="1" si="104"/>
        <v>0</v>
      </c>
      <c r="AI569" s="7" t="str">
        <f t="shared" ca="1" si="115"/>
        <v>{0}</v>
      </c>
      <c r="AJ569" s="7">
        <f t="shared" ca="1" si="116"/>
        <v>0</v>
      </c>
      <c r="AK569" s="13" t="str">
        <f t="shared" ca="1" si="105"/>
        <v>-0|0|0%</v>
      </c>
    </row>
    <row r="570" spans="1:37" x14ac:dyDescent="0.15">
      <c r="A570" s="24"/>
      <c r="B570" s="24"/>
      <c r="C570" s="24"/>
      <c r="D570" s="24"/>
      <c r="E570" s="18"/>
      <c r="F570" s="18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6"/>
      <c r="R570" s="16">
        <f t="shared" si="106"/>
        <v>0</v>
      </c>
      <c r="S570" s="18"/>
      <c r="T570" s="18"/>
      <c r="U570" s="18"/>
      <c r="V570" s="18"/>
      <c r="W570" s="18"/>
      <c r="X570" s="7">
        <f t="shared" si="107"/>
        <v>0</v>
      </c>
      <c r="Y570" s="7">
        <f>SUM(X$3:X570)</f>
        <v>346</v>
      </c>
      <c r="Z570" s="19">
        <f t="shared" si="108"/>
        <v>620</v>
      </c>
      <c r="AA570" s="19">
        <f>COUNTIF(Z$3:Z570,Z570)</f>
        <v>222</v>
      </c>
      <c r="AB570" s="7">
        <f t="shared" ca="1" si="109"/>
        <v>0</v>
      </c>
      <c r="AC570" s="7">
        <f t="shared" ca="1" si="110"/>
        <v>0</v>
      </c>
      <c r="AD570" s="19" t="e">
        <f t="shared" ca="1" si="111"/>
        <v>#VALUE!</v>
      </c>
      <c r="AE570" s="19">
        <f t="shared" ca="1" si="112"/>
        <v>0</v>
      </c>
      <c r="AF570" s="7" t="str">
        <f t="shared" ca="1" si="113"/>
        <v>无</v>
      </c>
      <c r="AG570" s="7" t="str">
        <f t="shared" ca="1" si="114"/>
        <v>{0}</v>
      </c>
      <c r="AH570" s="7">
        <f t="shared" ca="1" si="104"/>
        <v>0</v>
      </c>
      <c r="AI570" s="7" t="str">
        <f t="shared" ca="1" si="115"/>
        <v>{0}</v>
      </c>
      <c r="AJ570" s="7">
        <f t="shared" ca="1" si="116"/>
        <v>0</v>
      </c>
      <c r="AK570" s="13" t="str">
        <f t="shared" ca="1" si="105"/>
        <v>-0|0|0%</v>
      </c>
    </row>
    <row r="571" spans="1:37" x14ac:dyDescent="0.15">
      <c r="A571" s="24"/>
      <c r="B571" s="24"/>
      <c r="C571" s="24"/>
      <c r="D571" s="24"/>
      <c r="E571" s="18"/>
      <c r="F571" s="18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6"/>
      <c r="R571" s="16">
        <f t="shared" si="106"/>
        <v>0</v>
      </c>
      <c r="S571" s="18"/>
      <c r="T571" s="18"/>
      <c r="U571" s="18"/>
      <c r="V571" s="18"/>
      <c r="W571" s="18"/>
      <c r="X571" s="7">
        <f t="shared" si="107"/>
        <v>0</v>
      </c>
      <c r="Y571" s="7">
        <f>SUM(X$3:X571)</f>
        <v>346</v>
      </c>
      <c r="Z571" s="19">
        <f t="shared" si="108"/>
        <v>620</v>
      </c>
      <c r="AA571" s="19">
        <f>COUNTIF(Z$3:Z571,Z571)</f>
        <v>223</v>
      </c>
      <c r="AB571" s="7">
        <f t="shared" ca="1" si="109"/>
        <v>0</v>
      </c>
      <c r="AC571" s="7">
        <f t="shared" ca="1" si="110"/>
        <v>0</v>
      </c>
      <c r="AD571" s="19" t="e">
        <f t="shared" ca="1" si="111"/>
        <v>#VALUE!</v>
      </c>
      <c r="AE571" s="19">
        <f t="shared" ca="1" si="112"/>
        <v>0</v>
      </c>
      <c r="AF571" s="7" t="str">
        <f t="shared" ca="1" si="113"/>
        <v>无</v>
      </c>
      <c r="AG571" s="7" t="str">
        <f t="shared" ca="1" si="114"/>
        <v>{0}</v>
      </c>
      <c r="AH571" s="7">
        <f t="shared" ca="1" si="104"/>
        <v>0</v>
      </c>
      <c r="AI571" s="7" t="str">
        <f t="shared" ca="1" si="115"/>
        <v>{0}</v>
      </c>
      <c r="AJ571" s="7">
        <f t="shared" ca="1" si="116"/>
        <v>0</v>
      </c>
      <c r="AK571" s="13" t="str">
        <f t="shared" ca="1" si="105"/>
        <v>-0|0|0%</v>
      </c>
    </row>
    <row r="572" spans="1:37" x14ac:dyDescent="0.15">
      <c r="A572" s="24"/>
      <c r="B572" s="24"/>
      <c r="C572" s="24"/>
      <c r="D572" s="24"/>
      <c r="E572" s="18"/>
      <c r="F572" s="18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6"/>
      <c r="R572" s="16">
        <f t="shared" si="106"/>
        <v>0</v>
      </c>
      <c r="S572" s="18"/>
      <c r="T572" s="18"/>
      <c r="U572" s="18"/>
      <c r="V572" s="18"/>
      <c r="W572" s="18"/>
      <c r="X572" s="7">
        <f t="shared" si="107"/>
        <v>0</v>
      </c>
      <c r="Y572" s="7">
        <f>SUM(X$3:X572)</f>
        <v>346</v>
      </c>
      <c r="Z572" s="19">
        <f t="shared" si="108"/>
        <v>620</v>
      </c>
      <c r="AA572" s="19">
        <f>COUNTIF(Z$3:Z572,Z572)</f>
        <v>224</v>
      </c>
      <c r="AB572" s="7">
        <f t="shared" ca="1" si="109"/>
        <v>0</v>
      </c>
      <c r="AC572" s="7">
        <f t="shared" ca="1" si="110"/>
        <v>0</v>
      </c>
      <c r="AD572" s="19" t="e">
        <f t="shared" ca="1" si="111"/>
        <v>#VALUE!</v>
      </c>
      <c r="AE572" s="19">
        <f t="shared" ca="1" si="112"/>
        <v>0</v>
      </c>
      <c r="AF572" s="7" t="str">
        <f t="shared" ca="1" si="113"/>
        <v>无</v>
      </c>
      <c r="AG572" s="7" t="str">
        <f t="shared" ca="1" si="114"/>
        <v>{0}</v>
      </c>
      <c r="AH572" s="7">
        <f t="shared" ca="1" si="104"/>
        <v>0</v>
      </c>
      <c r="AI572" s="7" t="str">
        <f t="shared" ca="1" si="115"/>
        <v>{0}</v>
      </c>
      <c r="AJ572" s="7">
        <f t="shared" ca="1" si="116"/>
        <v>0</v>
      </c>
      <c r="AK572" s="13" t="str">
        <f t="shared" ca="1" si="105"/>
        <v>-0|0|0%</v>
      </c>
    </row>
    <row r="573" spans="1:37" x14ac:dyDescent="0.15">
      <c r="A573" s="24"/>
      <c r="B573" s="24"/>
      <c r="C573" s="24"/>
      <c r="D573" s="24"/>
      <c r="E573" s="18"/>
      <c r="F573" s="18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6"/>
      <c r="R573" s="16">
        <f t="shared" si="106"/>
        <v>0</v>
      </c>
      <c r="S573" s="18"/>
      <c r="T573" s="18"/>
      <c r="U573" s="18"/>
      <c r="V573" s="18"/>
      <c r="W573" s="18"/>
      <c r="X573" s="7">
        <f t="shared" si="107"/>
        <v>0</v>
      </c>
      <c r="Y573" s="7">
        <f>SUM(X$3:X573)</f>
        <v>346</v>
      </c>
      <c r="Z573" s="19">
        <f t="shared" si="108"/>
        <v>620</v>
      </c>
      <c r="AA573" s="19">
        <f>COUNTIF(Z$3:Z573,Z573)</f>
        <v>225</v>
      </c>
      <c r="AB573" s="7">
        <f t="shared" ca="1" si="109"/>
        <v>0</v>
      </c>
      <c r="AC573" s="7">
        <f t="shared" ca="1" si="110"/>
        <v>0</v>
      </c>
      <c r="AD573" s="19" t="e">
        <f t="shared" ca="1" si="111"/>
        <v>#VALUE!</v>
      </c>
      <c r="AE573" s="19">
        <f t="shared" ca="1" si="112"/>
        <v>0</v>
      </c>
      <c r="AF573" s="7" t="str">
        <f t="shared" ca="1" si="113"/>
        <v>无</v>
      </c>
      <c r="AG573" s="7" t="str">
        <f t="shared" ca="1" si="114"/>
        <v>{0}</v>
      </c>
      <c r="AH573" s="7">
        <f t="shared" ca="1" si="104"/>
        <v>0</v>
      </c>
      <c r="AI573" s="7" t="str">
        <f t="shared" ca="1" si="115"/>
        <v>{0}</v>
      </c>
      <c r="AJ573" s="7">
        <f t="shared" ca="1" si="116"/>
        <v>0</v>
      </c>
      <c r="AK573" s="13" t="str">
        <f t="shared" ca="1" si="105"/>
        <v>-0|0|0%</v>
      </c>
    </row>
    <row r="574" spans="1:37" x14ac:dyDescent="0.15">
      <c r="A574" s="24"/>
      <c r="B574" s="24"/>
      <c r="C574" s="24"/>
      <c r="D574" s="24"/>
      <c r="E574" s="18"/>
      <c r="F574" s="18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6"/>
      <c r="R574" s="16">
        <f t="shared" si="106"/>
        <v>0</v>
      </c>
      <c r="S574" s="18"/>
      <c r="T574" s="18"/>
      <c r="U574" s="18"/>
      <c r="V574" s="18"/>
      <c r="W574" s="18"/>
      <c r="X574" s="7">
        <f t="shared" si="107"/>
        <v>0</v>
      </c>
      <c r="Y574" s="7">
        <f>SUM(X$3:X574)</f>
        <v>346</v>
      </c>
      <c r="Z574" s="19">
        <f t="shared" si="108"/>
        <v>620</v>
      </c>
      <c r="AA574" s="19">
        <f>COUNTIF(Z$3:Z574,Z574)</f>
        <v>226</v>
      </c>
      <c r="AB574" s="7">
        <f t="shared" ca="1" si="109"/>
        <v>0</v>
      </c>
      <c r="AC574" s="7">
        <f t="shared" ca="1" si="110"/>
        <v>0</v>
      </c>
      <c r="AD574" s="19" t="e">
        <f t="shared" ca="1" si="111"/>
        <v>#VALUE!</v>
      </c>
      <c r="AE574" s="19">
        <f t="shared" ca="1" si="112"/>
        <v>0</v>
      </c>
      <c r="AF574" s="7" t="str">
        <f t="shared" ca="1" si="113"/>
        <v>无</v>
      </c>
      <c r="AG574" s="7" t="str">
        <f t="shared" ca="1" si="114"/>
        <v>{0}</v>
      </c>
      <c r="AH574" s="7">
        <f t="shared" ca="1" si="104"/>
        <v>0</v>
      </c>
      <c r="AI574" s="7" t="str">
        <f t="shared" ca="1" si="115"/>
        <v>{0}</v>
      </c>
      <c r="AJ574" s="7">
        <f t="shared" ca="1" si="116"/>
        <v>0</v>
      </c>
      <c r="AK574" s="13" t="str">
        <f t="shared" ca="1" si="105"/>
        <v>-0|0|0%</v>
      </c>
    </row>
    <row r="575" spans="1:37" x14ac:dyDescent="0.15">
      <c r="A575" s="24"/>
      <c r="B575" s="24"/>
      <c r="C575" s="24"/>
      <c r="D575" s="24"/>
      <c r="E575" s="18"/>
      <c r="F575" s="18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6"/>
      <c r="R575" s="16">
        <f t="shared" si="106"/>
        <v>0</v>
      </c>
      <c r="S575" s="18"/>
      <c r="T575" s="18"/>
      <c r="U575" s="18"/>
      <c r="V575" s="18"/>
      <c r="W575" s="18"/>
      <c r="X575" s="7">
        <f t="shared" si="107"/>
        <v>0</v>
      </c>
      <c r="Y575" s="7">
        <f>SUM(X$3:X575)</f>
        <v>346</v>
      </c>
      <c r="Z575" s="19">
        <f t="shared" si="108"/>
        <v>620</v>
      </c>
      <c r="AA575" s="19">
        <f>COUNTIF(Z$3:Z575,Z575)</f>
        <v>227</v>
      </c>
      <c r="AB575" s="7">
        <f t="shared" ca="1" si="109"/>
        <v>0</v>
      </c>
      <c r="AC575" s="7">
        <f t="shared" ca="1" si="110"/>
        <v>0</v>
      </c>
      <c r="AD575" s="19" t="e">
        <f t="shared" ca="1" si="111"/>
        <v>#VALUE!</v>
      </c>
      <c r="AE575" s="19">
        <f t="shared" ca="1" si="112"/>
        <v>0</v>
      </c>
      <c r="AF575" s="7" t="str">
        <f t="shared" ca="1" si="113"/>
        <v>无</v>
      </c>
      <c r="AG575" s="7" t="str">
        <f t="shared" ca="1" si="114"/>
        <v>{0}</v>
      </c>
      <c r="AH575" s="7">
        <f t="shared" ca="1" si="104"/>
        <v>0</v>
      </c>
      <c r="AI575" s="7" t="str">
        <f t="shared" ca="1" si="115"/>
        <v>{0}</v>
      </c>
      <c r="AJ575" s="7">
        <f t="shared" ca="1" si="116"/>
        <v>0</v>
      </c>
      <c r="AK575" s="13" t="str">
        <f t="shared" ca="1" si="105"/>
        <v>-0|0|0%</v>
      </c>
    </row>
    <row r="576" spans="1:37" x14ac:dyDescent="0.15">
      <c r="A576" s="24"/>
      <c r="B576" s="24"/>
      <c r="C576" s="24"/>
      <c r="D576" s="24"/>
      <c r="E576" s="18"/>
      <c r="F576" s="18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6"/>
      <c r="R576" s="16">
        <f t="shared" si="106"/>
        <v>0</v>
      </c>
      <c r="S576" s="18"/>
      <c r="T576" s="18"/>
      <c r="U576" s="18"/>
      <c r="V576" s="18"/>
      <c r="W576" s="18"/>
      <c r="X576" s="7">
        <f t="shared" si="107"/>
        <v>0</v>
      </c>
      <c r="Y576" s="7">
        <f>SUM(X$3:X576)</f>
        <v>346</v>
      </c>
      <c r="Z576" s="19">
        <f t="shared" si="108"/>
        <v>620</v>
      </c>
      <c r="AA576" s="19">
        <f>COUNTIF(Z$3:Z576,Z576)</f>
        <v>228</v>
      </c>
      <c r="AB576" s="7">
        <f t="shared" ca="1" si="109"/>
        <v>0</v>
      </c>
      <c r="AC576" s="7">
        <f t="shared" ca="1" si="110"/>
        <v>0</v>
      </c>
      <c r="AD576" s="19" t="e">
        <f t="shared" ca="1" si="111"/>
        <v>#VALUE!</v>
      </c>
      <c r="AE576" s="19">
        <f t="shared" ca="1" si="112"/>
        <v>0</v>
      </c>
      <c r="AF576" s="7" t="str">
        <f t="shared" ca="1" si="113"/>
        <v>无</v>
      </c>
      <c r="AG576" s="7" t="str">
        <f t="shared" ca="1" si="114"/>
        <v>{0}</v>
      </c>
      <c r="AH576" s="7">
        <f t="shared" ca="1" si="104"/>
        <v>0</v>
      </c>
      <c r="AI576" s="7" t="str">
        <f t="shared" ca="1" si="115"/>
        <v>{0}</v>
      </c>
      <c r="AJ576" s="7">
        <f t="shared" ca="1" si="116"/>
        <v>0</v>
      </c>
      <c r="AK576" s="13" t="str">
        <f t="shared" ca="1" si="105"/>
        <v>-0|0|0%</v>
      </c>
    </row>
    <row r="577" spans="1:37" x14ac:dyDescent="0.15">
      <c r="A577" s="24"/>
      <c r="B577" s="24"/>
      <c r="C577" s="24"/>
      <c r="D577" s="24"/>
      <c r="E577" s="18"/>
      <c r="F577" s="18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6"/>
      <c r="R577" s="16">
        <f t="shared" si="106"/>
        <v>0</v>
      </c>
      <c r="S577" s="18"/>
      <c r="T577" s="18"/>
      <c r="U577" s="18"/>
      <c r="V577" s="18"/>
      <c r="W577" s="18"/>
      <c r="X577" s="7">
        <f t="shared" si="107"/>
        <v>0</v>
      </c>
      <c r="Y577" s="7">
        <f>SUM(X$3:X577)</f>
        <v>346</v>
      </c>
      <c r="Z577" s="19">
        <f t="shared" si="108"/>
        <v>620</v>
      </c>
      <c r="AA577" s="19">
        <f>COUNTIF(Z$3:Z577,Z577)</f>
        <v>229</v>
      </c>
      <c r="AB577" s="7">
        <f t="shared" ca="1" si="109"/>
        <v>0</v>
      </c>
      <c r="AC577" s="7">
        <f t="shared" ca="1" si="110"/>
        <v>0</v>
      </c>
      <c r="AD577" s="19" t="e">
        <f t="shared" ca="1" si="111"/>
        <v>#VALUE!</v>
      </c>
      <c r="AE577" s="19">
        <f t="shared" ca="1" si="112"/>
        <v>0</v>
      </c>
      <c r="AF577" s="7" t="str">
        <f t="shared" ca="1" si="113"/>
        <v>无</v>
      </c>
      <c r="AG577" s="7" t="str">
        <f t="shared" ca="1" si="114"/>
        <v>{0}</v>
      </c>
      <c r="AH577" s="7">
        <f t="shared" ca="1" si="104"/>
        <v>0</v>
      </c>
      <c r="AI577" s="7" t="str">
        <f t="shared" ca="1" si="115"/>
        <v>{0}</v>
      </c>
      <c r="AJ577" s="7">
        <f t="shared" ca="1" si="116"/>
        <v>0</v>
      </c>
      <c r="AK577" s="13" t="str">
        <f t="shared" ca="1" si="105"/>
        <v>-0|0|0%</v>
      </c>
    </row>
    <row r="578" spans="1:37" x14ac:dyDescent="0.15">
      <c r="A578" s="24"/>
      <c r="B578" s="24"/>
      <c r="C578" s="24"/>
      <c r="D578" s="24"/>
      <c r="E578" s="18"/>
      <c r="F578" s="18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6"/>
      <c r="R578" s="16">
        <f t="shared" si="106"/>
        <v>0</v>
      </c>
      <c r="S578" s="18"/>
      <c r="T578" s="18"/>
      <c r="U578" s="18"/>
      <c r="V578" s="18"/>
      <c r="W578" s="18"/>
      <c r="X578" s="7">
        <f t="shared" si="107"/>
        <v>0</v>
      </c>
      <c r="Y578" s="7">
        <f>SUM(X$3:X578)</f>
        <v>346</v>
      </c>
      <c r="Z578" s="19">
        <f t="shared" si="108"/>
        <v>620</v>
      </c>
      <c r="AA578" s="19">
        <f>COUNTIF(Z$3:Z578,Z578)</f>
        <v>230</v>
      </c>
      <c r="AB578" s="7">
        <f t="shared" ca="1" si="109"/>
        <v>0</v>
      </c>
      <c r="AC578" s="7">
        <f t="shared" ca="1" si="110"/>
        <v>0</v>
      </c>
      <c r="AD578" s="19" t="e">
        <f t="shared" ca="1" si="111"/>
        <v>#VALUE!</v>
      </c>
      <c r="AE578" s="19">
        <f t="shared" ca="1" si="112"/>
        <v>0</v>
      </c>
      <c r="AF578" s="7" t="str">
        <f t="shared" ca="1" si="113"/>
        <v>无</v>
      </c>
      <c r="AG578" s="7" t="str">
        <f t="shared" ca="1" si="114"/>
        <v>{0}</v>
      </c>
      <c r="AH578" s="7">
        <f t="shared" ca="1" si="104"/>
        <v>0</v>
      </c>
      <c r="AI578" s="7" t="str">
        <f t="shared" ca="1" si="115"/>
        <v>{0}</v>
      </c>
      <c r="AJ578" s="7">
        <f t="shared" ca="1" si="116"/>
        <v>0</v>
      </c>
      <c r="AK578" s="13" t="str">
        <f t="shared" ca="1" si="105"/>
        <v>-0|0|0%</v>
      </c>
    </row>
    <row r="579" spans="1:37" x14ac:dyDescent="0.15">
      <c r="A579" s="24"/>
      <c r="B579" s="24"/>
      <c r="C579" s="24"/>
      <c r="D579" s="24"/>
      <c r="E579" s="18"/>
      <c r="F579" s="18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6"/>
      <c r="R579" s="16">
        <f t="shared" si="106"/>
        <v>0</v>
      </c>
      <c r="S579" s="18"/>
      <c r="T579" s="18"/>
      <c r="U579" s="18"/>
      <c r="V579" s="18"/>
      <c r="W579" s="18"/>
      <c r="X579" s="7">
        <f t="shared" si="107"/>
        <v>0</v>
      </c>
      <c r="Y579" s="7">
        <f>SUM(X$3:X579)</f>
        <v>346</v>
      </c>
      <c r="Z579" s="19">
        <f t="shared" si="108"/>
        <v>620</v>
      </c>
      <c r="AA579" s="19">
        <f>COUNTIF(Z$3:Z579,Z579)</f>
        <v>231</v>
      </c>
      <c r="AB579" s="7">
        <f t="shared" ca="1" si="109"/>
        <v>0</v>
      </c>
      <c r="AC579" s="7">
        <f t="shared" ca="1" si="110"/>
        <v>0</v>
      </c>
      <c r="AD579" s="19" t="e">
        <f t="shared" ca="1" si="111"/>
        <v>#VALUE!</v>
      </c>
      <c r="AE579" s="19">
        <f t="shared" ca="1" si="112"/>
        <v>0</v>
      </c>
      <c r="AF579" s="7" t="str">
        <f t="shared" ca="1" si="113"/>
        <v>无</v>
      </c>
      <c r="AG579" s="7" t="str">
        <f t="shared" ca="1" si="114"/>
        <v>{0}</v>
      </c>
      <c r="AH579" s="7">
        <f t="shared" ref="AH579:AH620" ca="1" si="117">IF(OFFSET($F$2,$Z579-1,)="是",INT($AH$1/OFFSET($X$2,$Z579-1,)),OFFSET($R$2,$Z579-1,$AA579)*$AH$1)</f>
        <v>0</v>
      </c>
      <c r="AI579" s="7" t="str">
        <f t="shared" ca="1" si="115"/>
        <v>{0}</v>
      </c>
      <c r="AJ579" s="7">
        <f t="shared" ca="1" si="116"/>
        <v>0</v>
      </c>
      <c r="AK579" s="13" t="str">
        <f t="shared" ref="AK579:AK620" ca="1" si="118">OFFSET($E$2,$Z579-1,) &amp; "-" &amp; $AB579 &amp; "|" &amp; AC579 &amp; "|" &amp; AH579/$AH$1*100 &amp; "%"</f>
        <v>-0|0|0%</v>
      </c>
    </row>
    <row r="580" spans="1:37" x14ac:dyDescent="0.15">
      <c r="A580" s="24"/>
      <c r="B580" s="24"/>
      <c r="C580" s="24"/>
      <c r="D580" s="24"/>
      <c r="E580" s="18"/>
      <c r="F580" s="18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6"/>
      <c r="R580" s="16">
        <f t="shared" ref="R580:R620" si="119">SUM(S580:W580)</f>
        <v>0</v>
      </c>
      <c r="S580" s="18"/>
      <c r="T580" s="18"/>
      <c r="U580" s="18"/>
      <c r="V580" s="18"/>
      <c r="W580" s="18"/>
      <c r="X580" s="7">
        <f t="shared" ref="X580:X620" si="120">COUNTA(G580:K580)</f>
        <v>0</v>
      </c>
      <c r="Y580" s="7">
        <f>SUM(X$3:X580)</f>
        <v>346</v>
      </c>
      <c r="Z580" s="19">
        <f t="shared" ref="Z580:Z620" si="121">MATCH(ROW(Z578)-0.1,Y:Y,1)</f>
        <v>620</v>
      </c>
      <c r="AA580" s="19">
        <f>COUNTIF(Z$3:Z580,Z580)</f>
        <v>232</v>
      </c>
      <c r="AB580" s="7">
        <f t="shared" ref="AB580:AB620" ca="1" si="122">OFFSET($F$2,$Z580-1,$AA580)</f>
        <v>0</v>
      </c>
      <c r="AC580" s="7">
        <f t="shared" ref="AC580:AC620" ca="1" si="123">OFFSET($K$2,$Z580-1,$AA580)</f>
        <v>0</v>
      </c>
      <c r="AD580" s="19" t="e">
        <f t="shared" ref="AD580:AD620" ca="1" si="124">AE580*1000+AF580*10+AA580</f>
        <v>#VALUE!</v>
      </c>
      <c r="AE580" s="19">
        <f t="shared" ref="AE580:AE620" ca="1" si="125">OFFSET($A$2,Z580-1,0)</f>
        <v>0</v>
      </c>
      <c r="AF580" s="7" t="str">
        <f t="shared" ref="AF580:AF620" ca="1" si="126">IF(OFFSET(D$1,Z580,)="","无",OFFSET(D$1,Z580,))</f>
        <v>无</v>
      </c>
      <c r="AG580" s="7" t="str">
        <f t="shared" ref="AG580:AG620" ca="1" si="127">"{" &amp; AB580 &amp; "}"</f>
        <v>{0}</v>
      </c>
      <c r="AH580" s="7">
        <f t="shared" ca="1" si="117"/>
        <v>0</v>
      </c>
      <c r="AI580" s="7" t="str">
        <f t="shared" ref="AI580:AI620" ca="1" si="128">"{" &amp; AC580 &amp; "}"</f>
        <v>{0}</v>
      </c>
      <c r="AJ580" s="7">
        <f t="shared" ref="AJ580:AJ620" ca="1" si="129">VALUE(IFERROR(MID($AC580,FIND("+",$AC580,1)+1,LEN($AC580)+1-FIND("+",$AC580)-1),0))</f>
        <v>0</v>
      </c>
      <c r="AK580" s="13" t="str">
        <f t="shared" ca="1" si="118"/>
        <v>-0|0|0%</v>
      </c>
    </row>
    <row r="581" spans="1:37" x14ac:dyDescent="0.15">
      <c r="A581" s="24"/>
      <c r="B581" s="24"/>
      <c r="C581" s="24"/>
      <c r="D581" s="24"/>
      <c r="E581" s="18"/>
      <c r="F581" s="18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6"/>
      <c r="R581" s="16">
        <f t="shared" si="119"/>
        <v>0</v>
      </c>
      <c r="S581" s="18"/>
      <c r="T581" s="18"/>
      <c r="U581" s="18"/>
      <c r="V581" s="18"/>
      <c r="W581" s="18"/>
      <c r="X581" s="7">
        <f t="shared" si="120"/>
        <v>0</v>
      </c>
      <c r="Y581" s="7">
        <f>SUM(X$3:X581)</f>
        <v>346</v>
      </c>
      <c r="Z581" s="19">
        <f t="shared" si="121"/>
        <v>620</v>
      </c>
      <c r="AA581" s="19">
        <f>COUNTIF(Z$3:Z581,Z581)</f>
        <v>233</v>
      </c>
      <c r="AB581" s="7">
        <f t="shared" ca="1" si="122"/>
        <v>0</v>
      </c>
      <c r="AC581" s="7">
        <f t="shared" ca="1" si="123"/>
        <v>0</v>
      </c>
      <c r="AD581" s="19" t="e">
        <f t="shared" ca="1" si="124"/>
        <v>#VALUE!</v>
      </c>
      <c r="AE581" s="19">
        <f t="shared" ca="1" si="125"/>
        <v>0</v>
      </c>
      <c r="AF581" s="7" t="str">
        <f t="shared" ca="1" si="126"/>
        <v>无</v>
      </c>
      <c r="AG581" s="7" t="str">
        <f t="shared" ca="1" si="127"/>
        <v>{0}</v>
      </c>
      <c r="AH581" s="7">
        <f t="shared" ca="1" si="117"/>
        <v>0</v>
      </c>
      <c r="AI581" s="7" t="str">
        <f t="shared" ca="1" si="128"/>
        <v>{0}</v>
      </c>
      <c r="AJ581" s="7">
        <f t="shared" ca="1" si="129"/>
        <v>0</v>
      </c>
      <c r="AK581" s="13" t="str">
        <f t="shared" ca="1" si="118"/>
        <v>-0|0|0%</v>
      </c>
    </row>
    <row r="582" spans="1:37" x14ac:dyDescent="0.15">
      <c r="A582" s="24"/>
      <c r="B582" s="24"/>
      <c r="C582" s="24"/>
      <c r="D582" s="24"/>
      <c r="E582" s="18"/>
      <c r="F582" s="18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6"/>
      <c r="R582" s="16">
        <f t="shared" si="119"/>
        <v>0</v>
      </c>
      <c r="S582" s="18"/>
      <c r="T582" s="18"/>
      <c r="U582" s="18"/>
      <c r="V582" s="18"/>
      <c r="W582" s="18"/>
      <c r="X582" s="7">
        <f t="shared" si="120"/>
        <v>0</v>
      </c>
      <c r="Y582" s="7">
        <f>SUM(X$3:X582)</f>
        <v>346</v>
      </c>
      <c r="Z582" s="19">
        <f t="shared" si="121"/>
        <v>620</v>
      </c>
      <c r="AA582" s="19">
        <f>COUNTIF(Z$3:Z582,Z582)</f>
        <v>234</v>
      </c>
      <c r="AB582" s="7">
        <f t="shared" ca="1" si="122"/>
        <v>0</v>
      </c>
      <c r="AC582" s="7">
        <f t="shared" ca="1" si="123"/>
        <v>0</v>
      </c>
      <c r="AD582" s="19" t="e">
        <f t="shared" ca="1" si="124"/>
        <v>#VALUE!</v>
      </c>
      <c r="AE582" s="19">
        <f t="shared" ca="1" si="125"/>
        <v>0</v>
      </c>
      <c r="AF582" s="7" t="str">
        <f t="shared" ca="1" si="126"/>
        <v>无</v>
      </c>
      <c r="AG582" s="7" t="str">
        <f t="shared" ca="1" si="127"/>
        <v>{0}</v>
      </c>
      <c r="AH582" s="7">
        <f t="shared" ca="1" si="117"/>
        <v>0</v>
      </c>
      <c r="AI582" s="7" t="str">
        <f t="shared" ca="1" si="128"/>
        <v>{0}</v>
      </c>
      <c r="AJ582" s="7">
        <f t="shared" ca="1" si="129"/>
        <v>0</v>
      </c>
      <c r="AK582" s="13" t="str">
        <f t="shared" ca="1" si="118"/>
        <v>-0|0|0%</v>
      </c>
    </row>
    <row r="583" spans="1:37" x14ac:dyDescent="0.15">
      <c r="A583" s="24"/>
      <c r="B583" s="24"/>
      <c r="C583" s="24"/>
      <c r="D583" s="24"/>
      <c r="E583" s="18"/>
      <c r="F583" s="18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6"/>
      <c r="R583" s="16">
        <f t="shared" si="119"/>
        <v>0</v>
      </c>
      <c r="S583" s="18"/>
      <c r="T583" s="18"/>
      <c r="U583" s="18"/>
      <c r="V583" s="18"/>
      <c r="W583" s="18"/>
      <c r="X583" s="7">
        <f t="shared" si="120"/>
        <v>0</v>
      </c>
      <c r="Y583" s="7">
        <f>SUM(X$3:X583)</f>
        <v>346</v>
      </c>
      <c r="Z583" s="19">
        <f t="shared" si="121"/>
        <v>620</v>
      </c>
      <c r="AA583" s="19">
        <f>COUNTIF(Z$3:Z583,Z583)</f>
        <v>235</v>
      </c>
      <c r="AB583" s="7">
        <f t="shared" ca="1" si="122"/>
        <v>0</v>
      </c>
      <c r="AC583" s="7">
        <f t="shared" ca="1" si="123"/>
        <v>0</v>
      </c>
      <c r="AD583" s="19" t="e">
        <f t="shared" ca="1" si="124"/>
        <v>#VALUE!</v>
      </c>
      <c r="AE583" s="19">
        <f t="shared" ca="1" si="125"/>
        <v>0</v>
      </c>
      <c r="AF583" s="7" t="str">
        <f t="shared" ca="1" si="126"/>
        <v>无</v>
      </c>
      <c r="AG583" s="7" t="str">
        <f t="shared" ca="1" si="127"/>
        <v>{0}</v>
      </c>
      <c r="AH583" s="7">
        <f t="shared" ca="1" si="117"/>
        <v>0</v>
      </c>
      <c r="AI583" s="7" t="str">
        <f t="shared" ca="1" si="128"/>
        <v>{0}</v>
      </c>
      <c r="AJ583" s="7">
        <f t="shared" ca="1" si="129"/>
        <v>0</v>
      </c>
      <c r="AK583" s="13" t="str">
        <f t="shared" ca="1" si="118"/>
        <v>-0|0|0%</v>
      </c>
    </row>
    <row r="584" spans="1:37" x14ac:dyDescent="0.15">
      <c r="A584" s="24"/>
      <c r="B584" s="24"/>
      <c r="C584" s="24"/>
      <c r="D584" s="24"/>
      <c r="E584" s="18"/>
      <c r="F584" s="18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6"/>
      <c r="R584" s="16">
        <f t="shared" si="119"/>
        <v>0</v>
      </c>
      <c r="S584" s="18"/>
      <c r="T584" s="18"/>
      <c r="U584" s="18"/>
      <c r="V584" s="18"/>
      <c r="W584" s="18"/>
      <c r="X584" s="7">
        <f t="shared" si="120"/>
        <v>0</v>
      </c>
      <c r="Y584" s="7">
        <f>SUM(X$3:X584)</f>
        <v>346</v>
      </c>
      <c r="Z584" s="19">
        <f t="shared" si="121"/>
        <v>620</v>
      </c>
      <c r="AA584" s="19">
        <f>COUNTIF(Z$3:Z584,Z584)</f>
        <v>236</v>
      </c>
      <c r="AB584" s="7">
        <f t="shared" ca="1" si="122"/>
        <v>0</v>
      </c>
      <c r="AC584" s="7">
        <f t="shared" ca="1" si="123"/>
        <v>0</v>
      </c>
      <c r="AD584" s="19" t="e">
        <f t="shared" ca="1" si="124"/>
        <v>#VALUE!</v>
      </c>
      <c r="AE584" s="19">
        <f t="shared" ca="1" si="125"/>
        <v>0</v>
      </c>
      <c r="AF584" s="7" t="str">
        <f t="shared" ca="1" si="126"/>
        <v>无</v>
      </c>
      <c r="AG584" s="7" t="str">
        <f t="shared" ca="1" si="127"/>
        <v>{0}</v>
      </c>
      <c r="AH584" s="7">
        <f t="shared" ca="1" si="117"/>
        <v>0</v>
      </c>
      <c r="AI584" s="7" t="str">
        <f t="shared" ca="1" si="128"/>
        <v>{0}</v>
      </c>
      <c r="AJ584" s="7">
        <f t="shared" ca="1" si="129"/>
        <v>0</v>
      </c>
      <c r="AK584" s="13" t="str">
        <f t="shared" ca="1" si="118"/>
        <v>-0|0|0%</v>
      </c>
    </row>
    <row r="585" spans="1:37" x14ac:dyDescent="0.15">
      <c r="A585" s="24"/>
      <c r="B585" s="24"/>
      <c r="C585" s="24"/>
      <c r="D585" s="24"/>
      <c r="E585" s="18"/>
      <c r="F585" s="18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6"/>
      <c r="R585" s="16">
        <f t="shared" si="119"/>
        <v>0</v>
      </c>
      <c r="S585" s="18"/>
      <c r="T585" s="18"/>
      <c r="U585" s="18"/>
      <c r="V585" s="18"/>
      <c r="W585" s="18"/>
      <c r="X585" s="7">
        <f t="shared" si="120"/>
        <v>0</v>
      </c>
      <c r="Y585" s="7">
        <f>SUM(X$3:X585)</f>
        <v>346</v>
      </c>
      <c r="Z585" s="19">
        <f t="shared" si="121"/>
        <v>620</v>
      </c>
      <c r="AA585" s="19">
        <f>COUNTIF(Z$3:Z585,Z585)</f>
        <v>237</v>
      </c>
      <c r="AB585" s="7">
        <f t="shared" ca="1" si="122"/>
        <v>0</v>
      </c>
      <c r="AC585" s="7">
        <f t="shared" ca="1" si="123"/>
        <v>0</v>
      </c>
      <c r="AD585" s="19" t="e">
        <f t="shared" ca="1" si="124"/>
        <v>#VALUE!</v>
      </c>
      <c r="AE585" s="19">
        <f t="shared" ca="1" si="125"/>
        <v>0</v>
      </c>
      <c r="AF585" s="7" t="str">
        <f t="shared" ca="1" si="126"/>
        <v>无</v>
      </c>
      <c r="AG585" s="7" t="str">
        <f t="shared" ca="1" si="127"/>
        <v>{0}</v>
      </c>
      <c r="AH585" s="7">
        <f t="shared" ca="1" si="117"/>
        <v>0</v>
      </c>
      <c r="AI585" s="7" t="str">
        <f t="shared" ca="1" si="128"/>
        <v>{0}</v>
      </c>
      <c r="AJ585" s="7">
        <f t="shared" ca="1" si="129"/>
        <v>0</v>
      </c>
      <c r="AK585" s="13" t="str">
        <f t="shared" ca="1" si="118"/>
        <v>-0|0|0%</v>
      </c>
    </row>
    <row r="586" spans="1:37" x14ac:dyDescent="0.15">
      <c r="A586" s="24"/>
      <c r="B586" s="24"/>
      <c r="C586" s="24"/>
      <c r="D586" s="24"/>
      <c r="E586" s="18"/>
      <c r="F586" s="18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6"/>
      <c r="R586" s="16">
        <f t="shared" si="119"/>
        <v>0</v>
      </c>
      <c r="S586" s="18"/>
      <c r="T586" s="18"/>
      <c r="U586" s="18"/>
      <c r="V586" s="18"/>
      <c r="W586" s="18"/>
      <c r="X586" s="7">
        <f t="shared" si="120"/>
        <v>0</v>
      </c>
      <c r="Y586" s="7">
        <f>SUM(X$3:X586)</f>
        <v>346</v>
      </c>
      <c r="Z586" s="19">
        <f t="shared" si="121"/>
        <v>620</v>
      </c>
      <c r="AA586" s="19">
        <f>COUNTIF(Z$3:Z586,Z586)</f>
        <v>238</v>
      </c>
      <c r="AB586" s="7">
        <f t="shared" ca="1" si="122"/>
        <v>0</v>
      </c>
      <c r="AC586" s="7">
        <f t="shared" ca="1" si="123"/>
        <v>0</v>
      </c>
      <c r="AD586" s="19" t="e">
        <f t="shared" ca="1" si="124"/>
        <v>#VALUE!</v>
      </c>
      <c r="AE586" s="19">
        <f t="shared" ca="1" si="125"/>
        <v>0</v>
      </c>
      <c r="AF586" s="7" t="str">
        <f t="shared" ca="1" si="126"/>
        <v>无</v>
      </c>
      <c r="AG586" s="7" t="str">
        <f t="shared" ca="1" si="127"/>
        <v>{0}</v>
      </c>
      <c r="AH586" s="7">
        <f t="shared" ca="1" si="117"/>
        <v>0</v>
      </c>
      <c r="AI586" s="7" t="str">
        <f t="shared" ca="1" si="128"/>
        <v>{0}</v>
      </c>
      <c r="AJ586" s="7">
        <f t="shared" ca="1" si="129"/>
        <v>0</v>
      </c>
      <c r="AK586" s="13" t="str">
        <f t="shared" ca="1" si="118"/>
        <v>-0|0|0%</v>
      </c>
    </row>
    <row r="587" spans="1:37" x14ac:dyDescent="0.15">
      <c r="A587" s="24"/>
      <c r="B587" s="24"/>
      <c r="C587" s="24"/>
      <c r="D587" s="24"/>
      <c r="E587" s="18"/>
      <c r="F587" s="18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6"/>
      <c r="R587" s="16">
        <f t="shared" si="119"/>
        <v>0</v>
      </c>
      <c r="S587" s="18"/>
      <c r="T587" s="18"/>
      <c r="U587" s="18"/>
      <c r="V587" s="18"/>
      <c r="W587" s="18"/>
      <c r="X587" s="7">
        <f t="shared" si="120"/>
        <v>0</v>
      </c>
      <c r="Y587" s="7">
        <f>SUM(X$3:X587)</f>
        <v>346</v>
      </c>
      <c r="Z587" s="19">
        <f t="shared" si="121"/>
        <v>620</v>
      </c>
      <c r="AA587" s="19">
        <f>COUNTIF(Z$3:Z587,Z587)</f>
        <v>239</v>
      </c>
      <c r="AB587" s="7">
        <f t="shared" ca="1" si="122"/>
        <v>0</v>
      </c>
      <c r="AC587" s="7">
        <f t="shared" ca="1" si="123"/>
        <v>0</v>
      </c>
      <c r="AD587" s="19" t="e">
        <f t="shared" ca="1" si="124"/>
        <v>#VALUE!</v>
      </c>
      <c r="AE587" s="19">
        <f t="shared" ca="1" si="125"/>
        <v>0</v>
      </c>
      <c r="AF587" s="7" t="str">
        <f t="shared" ca="1" si="126"/>
        <v>无</v>
      </c>
      <c r="AG587" s="7" t="str">
        <f t="shared" ca="1" si="127"/>
        <v>{0}</v>
      </c>
      <c r="AH587" s="7">
        <f t="shared" ca="1" si="117"/>
        <v>0</v>
      </c>
      <c r="AI587" s="7" t="str">
        <f t="shared" ca="1" si="128"/>
        <v>{0}</v>
      </c>
      <c r="AJ587" s="7">
        <f t="shared" ca="1" si="129"/>
        <v>0</v>
      </c>
      <c r="AK587" s="13" t="str">
        <f t="shared" ca="1" si="118"/>
        <v>-0|0|0%</v>
      </c>
    </row>
    <row r="588" spans="1:37" x14ac:dyDescent="0.15">
      <c r="A588" s="24"/>
      <c r="B588" s="24"/>
      <c r="C588" s="24"/>
      <c r="D588" s="24"/>
      <c r="E588" s="18"/>
      <c r="F588" s="18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6"/>
      <c r="R588" s="16">
        <f t="shared" si="119"/>
        <v>0</v>
      </c>
      <c r="S588" s="18"/>
      <c r="T588" s="18"/>
      <c r="U588" s="18"/>
      <c r="V588" s="18"/>
      <c r="W588" s="18"/>
      <c r="X588" s="7">
        <f t="shared" si="120"/>
        <v>0</v>
      </c>
      <c r="Y588" s="7">
        <f>SUM(X$3:X588)</f>
        <v>346</v>
      </c>
      <c r="Z588" s="19">
        <f t="shared" si="121"/>
        <v>620</v>
      </c>
      <c r="AA588" s="19">
        <f>COUNTIF(Z$3:Z588,Z588)</f>
        <v>240</v>
      </c>
      <c r="AB588" s="7">
        <f t="shared" ca="1" si="122"/>
        <v>0</v>
      </c>
      <c r="AC588" s="7">
        <f t="shared" ca="1" si="123"/>
        <v>0</v>
      </c>
      <c r="AD588" s="19" t="e">
        <f t="shared" ca="1" si="124"/>
        <v>#VALUE!</v>
      </c>
      <c r="AE588" s="19">
        <f t="shared" ca="1" si="125"/>
        <v>0</v>
      </c>
      <c r="AF588" s="7" t="str">
        <f t="shared" ca="1" si="126"/>
        <v>无</v>
      </c>
      <c r="AG588" s="7" t="str">
        <f t="shared" ca="1" si="127"/>
        <v>{0}</v>
      </c>
      <c r="AH588" s="7">
        <f t="shared" ca="1" si="117"/>
        <v>0</v>
      </c>
      <c r="AI588" s="7" t="str">
        <f t="shared" ca="1" si="128"/>
        <v>{0}</v>
      </c>
      <c r="AJ588" s="7">
        <f t="shared" ca="1" si="129"/>
        <v>0</v>
      </c>
      <c r="AK588" s="13" t="str">
        <f t="shared" ca="1" si="118"/>
        <v>-0|0|0%</v>
      </c>
    </row>
    <row r="589" spans="1:37" x14ac:dyDescent="0.15">
      <c r="A589" s="24"/>
      <c r="B589" s="24"/>
      <c r="C589" s="24"/>
      <c r="D589" s="24"/>
      <c r="E589" s="18"/>
      <c r="F589" s="18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6"/>
      <c r="R589" s="16">
        <f t="shared" si="119"/>
        <v>0</v>
      </c>
      <c r="S589" s="18"/>
      <c r="T589" s="18"/>
      <c r="U589" s="18"/>
      <c r="V589" s="18"/>
      <c r="W589" s="18"/>
      <c r="X589" s="7">
        <f t="shared" si="120"/>
        <v>0</v>
      </c>
      <c r="Y589" s="7">
        <f>SUM(X$3:X589)</f>
        <v>346</v>
      </c>
      <c r="Z589" s="19">
        <f t="shared" si="121"/>
        <v>620</v>
      </c>
      <c r="AA589" s="19">
        <f>COUNTIF(Z$3:Z589,Z589)</f>
        <v>241</v>
      </c>
      <c r="AB589" s="7">
        <f t="shared" ca="1" si="122"/>
        <v>0</v>
      </c>
      <c r="AC589" s="7">
        <f t="shared" ca="1" si="123"/>
        <v>0</v>
      </c>
      <c r="AD589" s="19" t="e">
        <f t="shared" ca="1" si="124"/>
        <v>#VALUE!</v>
      </c>
      <c r="AE589" s="19">
        <f t="shared" ca="1" si="125"/>
        <v>0</v>
      </c>
      <c r="AF589" s="7" t="str">
        <f t="shared" ca="1" si="126"/>
        <v>无</v>
      </c>
      <c r="AG589" s="7" t="str">
        <f t="shared" ca="1" si="127"/>
        <v>{0}</v>
      </c>
      <c r="AH589" s="7">
        <f t="shared" ca="1" si="117"/>
        <v>0</v>
      </c>
      <c r="AI589" s="7" t="str">
        <f t="shared" ca="1" si="128"/>
        <v>{0}</v>
      </c>
      <c r="AJ589" s="7">
        <f t="shared" ca="1" si="129"/>
        <v>0</v>
      </c>
      <c r="AK589" s="13" t="str">
        <f t="shared" ca="1" si="118"/>
        <v>-0|0|0%</v>
      </c>
    </row>
    <row r="590" spans="1:37" x14ac:dyDescent="0.15">
      <c r="A590" s="24"/>
      <c r="B590" s="24"/>
      <c r="C590" s="24"/>
      <c r="D590" s="24"/>
      <c r="E590" s="18"/>
      <c r="F590" s="18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6"/>
      <c r="R590" s="16">
        <f t="shared" si="119"/>
        <v>0</v>
      </c>
      <c r="S590" s="18"/>
      <c r="T590" s="18"/>
      <c r="U590" s="18"/>
      <c r="V590" s="18"/>
      <c r="W590" s="18"/>
      <c r="X590" s="7">
        <f t="shared" si="120"/>
        <v>0</v>
      </c>
      <c r="Y590" s="7">
        <f>SUM(X$3:X590)</f>
        <v>346</v>
      </c>
      <c r="Z590" s="19">
        <f t="shared" si="121"/>
        <v>620</v>
      </c>
      <c r="AA590" s="19">
        <f>COUNTIF(Z$3:Z590,Z590)</f>
        <v>242</v>
      </c>
      <c r="AB590" s="7">
        <f t="shared" ca="1" si="122"/>
        <v>0</v>
      </c>
      <c r="AC590" s="7">
        <f t="shared" ca="1" si="123"/>
        <v>0</v>
      </c>
      <c r="AD590" s="19" t="e">
        <f t="shared" ca="1" si="124"/>
        <v>#VALUE!</v>
      </c>
      <c r="AE590" s="19">
        <f t="shared" ca="1" si="125"/>
        <v>0</v>
      </c>
      <c r="AF590" s="7" t="str">
        <f t="shared" ca="1" si="126"/>
        <v>无</v>
      </c>
      <c r="AG590" s="7" t="str">
        <f t="shared" ca="1" si="127"/>
        <v>{0}</v>
      </c>
      <c r="AH590" s="7">
        <f t="shared" ca="1" si="117"/>
        <v>0</v>
      </c>
      <c r="AI590" s="7" t="str">
        <f t="shared" ca="1" si="128"/>
        <v>{0}</v>
      </c>
      <c r="AJ590" s="7">
        <f t="shared" ca="1" si="129"/>
        <v>0</v>
      </c>
      <c r="AK590" s="13" t="str">
        <f t="shared" ca="1" si="118"/>
        <v>-0|0|0%</v>
      </c>
    </row>
    <row r="591" spans="1:37" x14ac:dyDescent="0.15">
      <c r="A591" s="24"/>
      <c r="B591" s="24"/>
      <c r="C591" s="24"/>
      <c r="D591" s="24"/>
      <c r="E591" s="18"/>
      <c r="F591" s="18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6"/>
      <c r="R591" s="16">
        <f t="shared" si="119"/>
        <v>0</v>
      </c>
      <c r="S591" s="18"/>
      <c r="T591" s="18"/>
      <c r="U591" s="18"/>
      <c r="V591" s="18"/>
      <c r="W591" s="18"/>
      <c r="X591" s="7">
        <f t="shared" si="120"/>
        <v>0</v>
      </c>
      <c r="Y591" s="7">
        <f>SUM(X$3:X591)</f>
        <v>346</v>
      </c>
      <c r="Z591" s="19">
        <f t="shared" si="121"/>
        <v>620</v>
      </c>
      <c r="AA591" s="19">
        <f>COUNTIF(Z$3:Z591,Z591)</f>
        <v>243</v>
      </c>
      <c r="AB591" s="7">
        <f t="shared" ca="1" si="122"/>
        <v>0</v>
      </c>
      <c r="AC591" s="7">
        <f t="shared" ca="1" si="123"/>
        <v>0</v>
      </c>
      <c r="AD591" s="19" t="e">
        <f t="shared" ca="1" si="124"/>
        <v>#VALUE!</v>
      </c>
      <c r="AE591" s="19">
        <f t="shared" ca="1" si="125"/>
        <v>0</v>
      </c>
      <c r="AF591" s="7" t="str">
        <f t="shared" ca="1" si="126"/>
        <v>无</v>
      </c>
      <c r="AG591" s="7" t="str">
        <f t="shared" ca="1" si="127"/>
        <v>{0}</v>
      </c>
      <c r="AH591" s="7">
        <f t="shared" ca="1" si="117"/>
        <v>0</v>
      </c>
      <c r="AI591" s="7" t="str">
        <f t="shared" ca="1" si="128"/>
        <v>{0}</v>
      </c>
      <c r="AJ591" s="7">
        <f t="shared" ca="1" si="129"/>
        <v>0</v>
      </c>
      <c r="AK591" s="13" t="str">
        <f t="shared" ca="1" si="118"/>
        <v>-0|0|0%</v>
      </c>
    </row>
    <row r="592" spans="1:37" x14ac:dyDescent="0.15">
      <c r="A592" s="24"/>
      <c r="B592" s="24"/>
      <c r="C592" s="24"/>
      <c r="D592" s="24"/>
      <c r="E592" s="18"/>
      <c r="F592" s="18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6"/>
      <c r="R592" s="16">
        <f t="shared" si="119"/>
        <v>0</v>
      </c>
      <c r="S592" s="18"/>
      <c r="T592" s="18"/>
      <c r="U592" s="18"/>
      <c r="V592" s="18"/>
      <c r="W592" s="18"/>
      <c r="X592" s="7">
        <f t="shared" si="120"/>
        <v>0</v>
      </c>
      <c r="Y592" s="7">
        <f>SUM(X$3:X592)</f>
        <v>346</v>
      </c>
      <c r="Z592" s="19">
        <f t="shared" si="121"/>
        <v>620</v>
      </c>
      <c r="AA592" s="19">
        <f>COUNTIF(Z$3:Z592,Z592)</f>
        <v>244</v>
      </c>
      <c r="AB592" s="7">
        <f t="shared" ca="1" si="122"/>
        <v>0</v>
      </c>
      <c r="AC592" s="7">
        <f t="shared" ca="1" si="123"/>
        <v>0</v>
      </c>
      <c r="AD592" s="19" t="e">
        <f t="shared" ca="1" si="124"/>
        <v>#VALUE!</v>
      </c>
      <c r="AE592" s="19">
        <f t="shared" ca="1" si="125"/>
        <v>0</v>
      </c>
      <c r="AF592" s="7" t="str">
        <f t="shared" ca="1" si="126"/>
        <v>无</v>
      </c>
      <c r="AG592" s="7" t="str">
        <f t="shared" ca="1" si="127"/>
        <v>{0}</v>
      </c>
      <c r="AH592" s="7">
        <f t="shared" ca="1" si="117"/>
        <v>0</v>
      </c>
      <c r="AI592" s="7" t="str">
        <f t="shared" ca="1" si="128"/>
        <v>{0}</v>
      </c>
      <c r="AJ592" s="7">
        <f t="shared" ca="1" si="129"/>
        <v>0</v>
      </c>
      <c r="AK592" s="13" t="str">
        <f t="shared" ca="1" si="118"/>
        <v>-0|0|0%</v>
      </c>
    </row>
    <row r="593" spans="1:37" x14ac:dyDescent="0.15">
      <c r="A593" s="24"/>
      <c r="B593" s="24"/>
      <c r="C593" s="24"/>
      <c r="D593" s="24"/>
      <c r="E593" s="18"/>
      <c r="F593" s="18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6"/>
      <c r="R593" s="16">
        <f t="shared" si="119"/>
        <v>0</v>
      </c>
      <c r="S593" s="18"/>
      <c r="T593" s="18"/>
      <c r="U593" s="18"/>
      <c r="V593" s="18"/>
      <c r="W593" s="18"/>
      <c r="X593" s="7">
        <f t="shared" si="120"/>
        <v>0</v>
      </c>
      <c r="Y593" s="7">
        <f>SUM(X$3:X593)</f>
        <v>346</v>
      </c>
      <c r="Z593" s="19">
        <f t="shared" si="121"/>
        <v>620</v>
      </c>
      <c r="AA593" s="19">
        <f>COUNTIF(Z$3:Z593,Z593)</f>
        <v>245</v>
      </c>
      <c r="AB593" s="7">
        <f t="shared" ca="1" si="122"/>
        <v>0</v>
      </c>
      <c r="AC593" s="7">
        <f t="shared" ca="1" si="123"/>
        <v>0</v>
      </c>
      <c r="AD593" s="19" t="e">
        <f t="shared" ca="1" si="124"/>
        <v>#VALUE!</v>
      </c>
      <c r="AE593" s="19">
        <f t="shared" ca="1" si="125"/>
        <v>0</v>
      </c>
      <c r="AF593" s="7" t="str">
        <f t="shared" ca="1" si="126"/>
        <v>无</v>
      </c>
      <c r="AG593" s="7" t="str">
        <f t="shared" ca="1" si="127"/>
        <v>{0}</v>
      </c>
      <c r="AH593" s="7">
        <f t="shared" ca="1" si="117"/>
        <v>0</v>
      </c>
      <c r="AI593" s="7" t="str">
        <f t="shared" ca="1" si="128"/>
        <v>{0}</v>
      </c>
      <c r="AJ593" s="7">
        <f t="shared" ca="1" si="129"/>
        <v>0</v>
      </c>
      <c r="AK593" s="13" t="str">
        <f t="shared" ca="1" si="118"/>
        <v>-0|0|0%</v>
      </c>
    </row>
    <row r="594" spans="1:37" x14ac:dyDescent="0.15">
      <c r="A594" s="24"/>
      <c r="B594" s="24"/>
      <c r="C594" s="24"/>
      <c r="D594" s="24"/>
      <c r="E594" s="18"/>
      <c r="F594" s="18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6"/>
      <c r="R594" s="16">
        <f t="shared" si="119"/>
        <v>0</v>
      </c>
      <c r="S594" s="18"/>
      <c r="T594" s="18"/>
      <c r="U594" s="18"/>
      <c r="V594" s="18"/>
      <c r="W594" s="18"/>
      <c r="X594" s="7">
        <f t="shared" si="120"/>
        <v>0</v>
      </c>
      <c r="Y594" s="7">
        <f>SUM(X$3:X594)</f>
        <v>346</v>
      </c>
      <c r="Z594" s="19">
        <f t="shared" si="121"/>
        <v>620</v>
      </c>
      <c r="AA594" s="19">
        <f>COUNTIF(Z$3:Z594,Z594)</f>
        <v>246</v>
      </c>
      <c r="AB594" s="7">
        <f t="shared" ca="1" si="122"/>
        <v>0</v>
      </c>
      <c r="AC594" s="7">
        <f t="shared" ca="1" si="123"/>
        <v>0</v>
      </c>
      <c r="AD594" s="19" t="e">
        <f t="shared" ca="1" si="124"/>
        <v>#VALUE!</v>
      </c>
      <c r="AE594" s="19">
        <f t="shared" ca="1" si="125"/>
        <v>0</v>
      </c>
      <c r="AF594" s="7" t="str">
        <f t="shared" ca="1" si="126"/>
        <v>无</v>
      </c>
      <c r="AG594" s="7" t="str">
        <f t="shared" ca="1" si="127"/>
        <v>{0}</v>
      </c>
      <c r="AH594" s="7">
        <f t="shared" ca="1" si="117"/>
        <v>0</v>
      </c>
      <c r="AI594" s="7" t="str">
        <f t="shared" ca="1" si="128"/>
        <v>{0}</v>
      </c>
      <c r="AJ594" s="7">
        <f t="shared" ca="1" si="129"/>
        <v>0</v>
      </c>
      <c r="AK594" s="13" t="str">
        <f t="shared" ca="1" si="118"/>
        <v>-0|0|0%</v>
      </c>
    </row>
    <row r="595" spans="1:37" x14ac:dyDescent="0.15">
      <c r="A595" s="24"/>
      <c r="B595" s="24"/>
      <c r="C595" s="24"/>
      <c r="D595" s="24"/>
      <c r="E595" s="18"/>
      <c r="F595" s="18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6"/>
      <c r="R595" s="16">
        <f t="shared" si="119"/>
        <v>0</v>
      </c>
      <c r="S595" s="18"/>
      <c r="T595" s="18"/>
      <c r="U595" s="18"/>
      <c r="V595" s="18"/>
      <c r="W595" s="18"/>
      <c r="X595" s="7">
        <f t="shared" si="120"/>
        <v>0</v>
      </c>
      <c r="Y595" s="7">
        <f>SUM(X$3:X595)</f>
        <v>346</v>
      </c>
      <c r="Z595" s="19">
        <f t="shared" si="121"/>
        <v>620</v>
      </c>
      <c r="AA595" s="19">
        <f>COUNTIF(Z$3:Z595,Z595)</f>
        <v>247</v>
      </c>
      <c r="AB595" s="7">
        <f t="shared" ca="1" si="122"/>
        <v>0</v>
      </c>
      <c r="AC595" s="7">
        <f t="shared" ca="1" si="123"/>
        <v>0</v>
      </c>
      <c r="AD595" s="19" t="e">
        <f t="shared" ca="1" si="124"/>
        <v>#VALUE!</v>
      </c>
      <c r="AE595" s="19">
        <f t="shared" ca="1" si="125"/>
        <v>0</v>
      </c>
      <c r="AF595" s="7" t="str">
        <f t="shared" ca="1" si="126"/>
        <v>无</v>
      </c>
      <c r="AG595" s="7" t="str">
        <f t="shared" ca="1" si="127"/>
        <v>{0}</v>
      </c>
      <c r="AH595" s="7">
        <f t="shared" ca="1" si="117"/>
        <v>0</v>
      </c>
      <c r="AI595" s="7" t="str">
        <f t="shared" ca="1" si="128"/>
        <v>{0}</v>
      </c>
      <c r="AJ595" s="7">
        <f t="shared" ca="1" si="129"/>
        <v>0</v>
      </c>
      <c r="AK595" s="13" t="str">
        <f t="shared" ca="1" si="118"/>
        <v>-0|0|0%</v>
      </c>
    </row>
    <row r="596" spans="1:37" x14ac:dyDescent="0.15">
      <c r="A596" s="24"/>
      <c r="B596" s="24"/>
      <c r="C596" s="24"/>
      <c r="D596" s="24"/>
      <c r="E596" s="18"/>
      <c r="F596" s="18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6"/>
      <c r="R596" s="16">
        <f t="shared" si="119"/>
        <v>0</v>
      </c>
      <c r="S596" s="18"/>
      <c r="T596" s="18"/>
      <c r="U596" s="18"/>
      <c r="V596" s="18"/>
      <c r="W596" s="18"/>
      <c r="X596" s="7">
        <f t="shared" si="120"/>
        <v>0</v>
      </c>
      <c r="Y596" s="7">
        <f>SUM(X$3:X596)</f>
        <v>346</v>
      </c>
      <c r="Z596" s="19">
        <f t="shared" si="121"/>
        <v>620</v>
      </c>
      <c r="AA596" s="19">
        <f>COUNTIF(Z$3:Z596,Z596)</f>
        <v>248</v>
      </c>
      <c r="AB596" s="7">
        <f t="shared" ca="1" si="122"/>
        <v>0</v>
      </c>
      <c r="AC596" s="7">
        <f t="shared" ca="1" si="123"/>
        <v>0</v>
      </c>
      <c r="AD596" s="19" t="e">
        <f t="shared" ca="1" si="124"/>
        <v>#VALUE!</v>
      </c>
      <c r="AE596" s="19">
        <f t="shared" ca="1" si="125"/>
        <v>0</v>
      </c>
      <c r="AF596" s="7" t="str">
        <f t="shared" ca="1" si="126"/>
        <v>无</v>
      </c>
      <c r="AG596" s="7" t="str">
        <f t="shared" ca="1" si="127"/>
        <v>{0}</v>
      </c>
      <c r="AH596" s="7">
        <f t="shared" ca="1" si="117"/>
        <v>0</v>
      </c>
      <c r="AI596" s="7" t="str">
        <f t="shared" ca="1" si="128"/>
        <v>{0}</v>
      </c>
      <c r="AJ596" s="7">
        <f t="shared" ca="1" si="129"/>
        <v>0</v>
      </c>
      <c r="AK596" s="13" t="str">
        <f t="shared" ca="1" si="118"/>
        <v>-0|0|0%</v>
      </c>
    </row>
    <row r="597" spans="1:37" x14ac:dyDescent="0.15">
      <c r="A597" s="24"/>
      <c r="B597" s="24"/>
      <c r="C597" s="24"/>
      <c r="D597" s="24"/>
      <c r="E597" s="18"/>
      <c r="F597" s="18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6"/>
      <c r="R597" s="16">
        <f t="shared" si="119"/>
        <v>0</v>
      </c>
      <c r="S597" s="18"/>
      <c r="T597" s="18"/>
      <c r="U597" s="18"/>
      <c r="V597" s="18"/>
      <c r="W597" s="18"/>
      <c r="X597" s="7">
        <f t="shared" si="120"/>
        <v>0</v>
      </c>
      <c r="Y597" s="7">
        <f>SUM(X$3:X597)</f>
        <v>346</v>
      </c>
      <c r="Z597" s="19">
        <f t="shared" si="121"/>
        <v>620</v>
      </c>
      <c r="AA597" s="19">
        <f>COUNTIF(Z$3:Z597,Z597)</f>
        <v>249</v>
      </c>
      <c r="AB597" s="7">
        <f t="shared" ca="1" si="122"/>
        <v>0</v>
      </c>
      <c r="AC597" s="7">
        <f t="shared" ca="1" si="123"/>
        <v>0</v>
      </c>
      <c r="AD597" s="19" t="e">
        <f t="shared" ca="1" si="124"/>
        <v>#VALUE!</v>
      </c>
      <c r="AE597" s="19">
        <f t="shared" ca="1" si="125"/>
        <v>0</v>
      </c>
      <c r="AF597" s="7" t="str">
        <f t="shared" ca="1" si="126"/>
        <v>无</v>
      </c>
      <c r="AG597" s="7" t="str">
        <f t="shared" ca="1" si="127"/>
        <v>{0}</v>
      </c>
      <c r="AH597" s="7">
        <f t="shared" ca="1" si="117"/>
        <v>0</v>
      </c>
      <c r="AI597" s="7" t="str">
        <f t="shared" ca="1" si="128"/>
        <v>{0}</v>
      </c>
      <c r="AJ597" s="7">
        <f t="shared" ca="1" si="129"/>
        <v>0</v>
      </c>
      <c r="AK597" s="13" t="str">
        <f t="shared" ca="1" si="118"/>
        <v>-0|0|0%</v>
      </c>
    </row>
    <row r="598" spans="1:37" x14ac:dyDescent="0.15">
      <c r="A598" s="24"/>
      <c r="B598" s="24"/>
      <c r="C598" s="24"/>
      <c r="D598" s="24"/>
      <c r="E598" s="18"/>
      <c r="F598" s="18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6"/>
      <c r="R598" s="16">
        <f t="shared" si="119"/>
        <v>0</v>
      </c>
      <c r="S598" s="18"/>
      <c r="T598" s="18"/>
      <c r="U598" s="18"/>
      <c r="V598" s="18"/>
      <c r="W598" s="18"/>
      <c r="X598" s="7">
        <f t="shared" si="120"/>
        <v>0</v>
      </c>
      <c r="Y598" s="7">
        <f>SUM(X$3:X598)</f>
        <v>346</v>
      </c>
      <c r="Z598" s="19">
        <f t="shared" si="121"/>
        <v>620</v>
      </c>
      <c r="AA598" s="19">
        <f>COUNTIF(Z$3:Z598,Z598)</f>
        <v>250</v>
      </c>
      <c r="AB598" s="7">
        <f t="shared" ca="1" si="122"/>
        <v>0</v>
      </c>
      <c r="AC598" s="7">
        <f t="shared" ca="1" si="123"/>
        <v>0</v>
      </c>
      <c r="AD598" s="19" t="e">
        <f t="shared" ca="1" si="124"/>
        <v>#VALUE!</v>
      </c>
      <c r="AE598" s="19">
        <f t="shared" ca="1" si="125"/>
        <v>0</v>
      </c>
      <c r="AF598" s="7" t="str">
        <f t="shared" ca="1" si="126"/>
        <v>无</v>
      </c>
      <c r="AG598" s="7" t="str">
        <f t="shared" ca="1" si="127"/>
        <v>{0}</v>
      </c>
      <c r="AH598" s="7">
        <f t="shared" ca="1" si="117"/>
        <v>0</v>
      </c>
      <c r="AI598" s="7" t="str">
        <f t="shared" ca="1" si="128"/>
        <v>{0}</v>
      </c>
      <c r="AJ598" s="7">
        <f t="shared" ca="1" si="129"/>
        <v>0</v>
      </c>
      <c r="AK598" s="13" t="str">
        <f t="shared" ca="1" si="118"/>
        <v>-0|0|0%</v>
      </c>
    </row>
    <row r="599" spans="1:37" x14ac:dyDescent="0.15">
      <c r="A599" s="24"/>
      <c r="B599" s="24"/>
      <c r="C599" s="24"/>
      <c r="D599" s="24"/>
      <c r="E599" s="18"/>
      <c r="F599" s="18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6"/>
      <c r="R599" s="16">
        <f t="shared" si="119"/>
        <v>0</v>
      </c>
      <c r="S599" s="18"/>
      <c r="T599" s="18"/>
      <c r="U599" s="18"/>
      <c r="V599" s="18"/>
      <c r="W599" s="18"/>
      <c r="X599" s="7">
        <f t="shared" si="120"/>
        <v>0</v>
      </c>
      <c r="Y599" s="7">
        <f>SUM(X$3:X599)</f>
        <v>346</v>
      </c>
      <c r="Z599" s="19">
        <f t="shared" si="121"/>
        <v>620</v>
      </c>
      <c r="AA599" s="19">
        <f>COUNTIF(Z$3:Z599,Z599)</f>
        <v>251</v>
      </c>
      <c r="AB599" s="7">
        <f t="shared" ca="1" si="122"/>
        <v>0</v>
      </c>
      <c r="AC599" s="7">
        <f t="shared" ca="1" si="123"/>
        <v>0</v>
      </c>
      <c r="AD599" s="19" t="e">
        <f t="shared" ca="1" si="124"/>
        <v>#VALUE!</v>
      </c>
      <c r="AE599" s="19">
        <f t="shared" ca="1" si="125"/>
        <v>0</v>
      </c>
      <c r="AF599" s="7" t="str">
        <f t="shared" ca="1" si="126"/>
        <v>无</v>
      </c>
      <c r="AG599" s="7" t="str">
        <f t="shared" ca="1" si="127"/>
        <v>{0}</v>
      </c>
      <c r="AH599" s="7">
        <f t="shared" ca="1" si="117"/>
        <v>0</v>
      </c>
      <c r="AI599" s="7" t="str">
        <f t="shared" ca="1" si="128"/>
        <v>{0}</v>
      </c>
      <c r="AJ599" s="7">
        <f t="shared" ca="1" si="129"/>
        <v>0</v>
      </c>
      <c r="AK599" s="13" t="str">
        <f t="shared" ca="1" si="118"/>
        <v>-0|0|0%</v>
      </c>
    </row>
    <row r="600" spans="1:37" x14ac:dyDescent="0.15">
      <c r="A600" s="24"/>
      <c r="B600" s="24"/>
      <c r="C600" s="24"/>
      <c r="D600" s="24"/>
      <c r="E600" s="18"/>
      <c r="F600" s="18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6"/>
      <c r="R600" s="16">
        <f t="shared" si="119"/>
        <v>0</v>
      </c>
      <c r="S600" s="18"/>
      <c r="T600" s="18"/>
      <c r="U600" s="18"/>
      <c r="V600" s="18"/>
      <c r="W600" s="18"/>
      <c r="X600" s="7">
        <f t="shared" si="120"/>
        <v>0</v>
      </c>
      <c r="Y600" s="7">
        <f>SUM(X$3:X600)</f>
        <v>346</v>
      </c>
      <c r="Z600" s="19">
        <f t="shared" si="121"/>
        <v>620</v>
      </c>
      <c r="AA600" s="19">
        <f>COUNTIF(Z$3:Z600,Z600)</f>
        <v>252</v>
      </c>
      <c r="AB600" s="7">
        <f t="shared" ca="1" si="122"/>
        <v>0</v>
      </c>
      <c r="AC600" s="7">
        <f t="shared" ca="1" si="123"/>
        <v>0</v>
      </c>
      <c r="AD600" s="19" t="e">
        <f t="shared" ca="1" si="124"/>
        <v>#VALUE!</v>
      </c>
      <c r="AE600" s="19">
        <f t="shared" ca="1" si="125"/>
        <v>0</v>
      </c>
      <c r="AF600" s="7" t="str">
        <f t="shared" ca="1" si="126"/>
        <v>无</v>
      </c>
      <c r="AG600" s="7" t="str">
        <f t="shared" ca="1" si="127"/>
        <v>{0}</v>
      </c>
      <c r="AH600" s="7">
        <f t="shared" ca="1" si="117"/>
        <v>0</v>
      </c>
      <c r="AI600" s="7" t="str">
        <f t="shared" ca="1" si="128"/>
        <v>{0}</v>
      </c>
      <c r="AJ600" s="7">
        <f t="shared" ca="1" si="129"/>
        <v>0</v>
      </c>
      <c r="AK600" s="13" t="str">
        <f t="shared" ca="1" si="118"/>
        <v>-0|0|0%</v>
      </c>
    </row>
    <row r="601" spans="1:37" x14ac:dyDescent="0.15">
      <c r="A601" s="24"/>
      <c r="B601" s="24"/>
      <c r="C601" s="24"/>
      <c r="D601" s="24"/>
      <c r="E601" s="18"/>
      <c r="F601" s="18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6"/>
      <c r="R601" s="16">
        <f t="shared" si="119"/>
        <v>0</v>
      </c>
      <c r="S601" s="18"/>
      <c r="T601" s="18"/>
      <c r="U601" s="18"/>
      <c r="V601" s="18"/>
      <c r="W601" s="18"/>
      <c r="X601" s="7">
        <f t="shared" si="120"/>
        <v>0</v>
      </c>
      <c r="Y601" s="7">
        <f>SUM(X$3:X601)</f>
        <v>346</v>
      </c>
      <c r="Z601" s="19">
        <f t="shared" si="121"/>
        <v>620</v>
      </c>
      <c r="AA601" s="19">
        <f>COUNTIF(Z$3:Z601,Z601)</f>
        <v>253</v>
      </c>
      <c r="AB601" s="7">
        <f t="shared" ca="1" si="122"/>
        <v>0</v>
      </c>
      <c r="AC601" s="7">
        <f t="shared" ca="1" si="123"/>
        <v>0</v>
      </c>
      <c r="AD601" s="19" t="e">
        <f t="shared" ca="1" si="124"/>
        <v>#VALUE!</v>
      </c>
      <c r="AE601" s="19">
        <f t="shared" ca="1" si="125"/>
        <v>0</v>
      </c>
      <c r="AF601" s="7" t="str">
        <f t="shared" ca="1" si="126"/>
        <v>无</v>
      </c>
      <c r="AG601" s="7" t="str">
        <f t="shared" ca="1" si="127"/>
        <v>{0}</v>
      </c>
      <c r="AH601" s="7">
        <f t="shared" ca="1" si="117"/>
        <v>0</v>
      </c>
      <c r="AI601" s="7" t="str">
        <f t="shared" ca="1" si="128"/>
        <v>{0}</v>
      </c>
      <c r="AJ601" s="7">
        <f t="shared" ca="1" si="129"/>
        <v>0</v>
      </c>
      <c r="AK601" s="13" t="str">
        <f t="shared" ca="1" si="118"/>
        <v>-0|0|0%</v>
      </c>
    </row>
    <row r="602" spans="1:37" x14ac:dyDescent="0.15">
      <c r="A602" s="24"/>
      <c r="B602" s="24"/>
      <c r="C602" s="24"/>
      <c r="D602" s="24"/>
      <c r="E602" s="18"/>
      <c r="F602" s="18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6"/>
      <c r="R602" s="16">
        <f t="shared" si="119"/>
        <v>0</v>
      </c>
      <c r="S602" s="18"/>
      <c r="T602" s="18"/>
      <c r="U602" s="18"/>
      <c r="V602" s="18"/>
      <c r="W602" s="18"/>
      <c r="X602" s="7">
        <f t="shared" si="120"/>
        <v>0</v>
      </c>
      <c r="Y602" s="7">
        <f>SUM(X$3:X602)</f>
        <v>346</v>
      </c>
      <c r="Z602" s="19">
        <f t="shared" si="121"/>
        <v>620</v>
      </c>
      <c r="AA602" s="19">
        <f>COUNTIF(Z$3:Z602,Z602)</f>
        <v>254</v>
      </c>
      <c r="AB602" s="7">
        <f t="shared" ca="1" si="122"/>
        <v>0</v>
      </c>
      <c r="AC602" s="7">
        <f t="shared" ca="1" si="123"/>
        <v>0</v>
      </c>
      <c r="AD602" s="19" t="e">
        <f t="shared" ca="1" si="124"/>
        <v>#VALUE!</v>
      </c>
      <c r="AE602" s="19">
        <f t="shared" ca="1" si="125"/>
        <v>0</v>
      </c>
      <c r="AF602" s="7" t="str">
        <f t="shared" ca="1" si="126"/>
        <v>无</v>
      </c>
      <c r="AG602" s="7" t="str">
        <f t="shared" ca="1" si="127"/>
        <v>{0}</v>
      </c>
      <c r="AH602" s="7">
        <f t="shared" ca="1" si="117"/>
        <v>0</v>
      </c>
      <c r="AI602" s="7" t="str">
        <f t="shared" ca="1" si="128"/>
        <v>{0}</v>
      </c>
      <c r="AJ602" s="7">
        <f t="shared" ca="1" si="129"/>
        <v>0</v>
      </c>
      <c r="AK602" s="13" t="str">
        <f t="shared" ca="1" si="118"/>
        <v>-0|0|0%</v>
      </c>
    </row>
    <row r="603" spans="1:37" x14ac:dyDescent="0.15">
      <c r="A603" s="24"/>
      <c r="B603" s="24"/>
      <c r="C603" s="24"/>
      <c r="D603" s="24"/>
      <c r="E603" s="18"/>
      <c r="F603" s="18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6"/>
      <c r="R603" s="16">
        <f t="shared" si="119"/>
        <v>0</v>
      </c>
      <c r="S603" s="18"/>
      <c r="T603" s="18"/>
      <c r="U603" s="18"/>
      <c r="V603" s="18"/>
      <c r="W603" s="18"/>
      <c r="X603" s="7">
        <f t="shared" si="120"/>
        <v>0</v>
      </c>
      <c r="Y603" s="7">
        <f>SUM(X$3:X603)</f>
        <v>346</v>
      </c>
      <c r="Z603" s="19">
        <f t="shared" si="121"/>
        <v>620</v>
      </c>
      <c r="AA603" s="19">
        <f>COUNTIF(Z$3:Z603,Z603)</f>
        <v>255</v>
      </c>
      <c r="AB603" s="7">
        <f t="shared" ca="1" si="122"/>
        <v>0</v>
      </c>
      <c r="AC603" s="7">
        <f t="shared" ca="1" si="123"/>
        <v>0</v>
      </c>
      <c r="AD603" s="19" t="e">
        <f t="shared" ca="1" si="124"/>
        <v>#VALUE!</v>
      </c>
      <c r="AE603" s="19">
        <f t="shared" ca="1" si="125"/>
        <v>0</v>
      </c>
      <c r="AF603" s="7" t="str">
        <f t="shared" ca="1" si="126"/>
        <v>无</v>
      </c>
      <c r="AG603" s="7" t="str">
        <f t="shared" ca="1" si="127"/>
        <v>{0}</v>
      </c>
      <c r="AH603" s="7">
        <f t="shared" ca="1" si="117"/>
        <v>0</v>
      </c>
      <c r="AI603" s="7" t="str">
        <f t="shared" ca="1" si="128"/>
        <v>{0}</v>
      </c>
      <c r="AJ603" s="7">
        <f t="shared" ca="1" si="129"/>
        <v>0</v>
      </c>
      <c r="AK603" s="13" t="str">
        <f t="shared" ca="1" si="118"/>
        <v>-0|0|0%</v>
      </c>
    </row>
    <row r="604" spans="1:37" x14ac:dyDescent="0.15">
      <c r="A604" s="24"/>
      <c r="B604" s="24"/>
      <c r="C604" s="24"/>
      <c r="D604" s="24"/>
      <c r="E604" s="18"/>
      <c r="F604" s="18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6"/>
      <c r="R604" s="16">
        <f t="shared" si="119"/>
        <v>0</v>
      </c>
      <c r="S604" s="18"/>
      <c r="T604" s="18"/>
      <c r="U604" s="18"/>
      <c r="V604" s="18"/>
      <c r="W604" s="18"/>
      <c r="X604" s="7">
        <f t="shared" si="120"/>
        <v>0</v>
      </c>
      <c r="Y604" s="7">
        <f>SUM(X$3:X604)</f>
        <v>346</v>
      </c>
      <c r="Z604" s="19">
        <f t="shared" si="121"/>
        <v>620</v>
      </c>
      <c r="AA604" s="19">
        <f>COUNTIF(Z$3:Z604,Z604)</f>
        <v>256</v>
      </c>
      <c r="AB604" s="7">
        <f t="shared" ca="1" si="122"/>
        <v>0</v>
      </c>
      <c r="AC604" s="7">
        <f t="shared" ca="1" si="123"/>
        <v>0</v>
      </c>
      <c r="AD604" s="19" t="e">
        <f t="shared" ca="1" si="124"/>
        <v>#VALUE!</v>
      </c>
      <c r="AE604" s="19">
        <f t="shared" ca="1" si="125"/>
        <v>0</v>
      </c>
      <c r="AF604" s="7" t="str">
        <f t="shared" ca="1" si="126"/>
        <v>无</v>
      </c>
      <c r="AG604" s="7" t="str">
        <f t="shared" ca="1" si="127"/>
        <v>{0}</v>
      </c>
      <c r="AH604" s="7">
        <f t="shared" ca="1" si="117"/>
        <v>0</v>
      </c>
      <c r="AI604" s="7" t="str">
        <f t="shared" ca="1" si="128"/>
        <v>{0}</v>
      </c>
      <c r="AJ604" s="7">
        <f t="shared" ca="1" si="129"/>
        <v>0</v>
      </c>
      <c r="AK604" s="13" t="str">
        <f t="shared" ca="1" si="118"/>
        <v>-0|0|0%</v>
      </c>
    </row>
    <row r="605" spans="1:37" x14ac:dyDescent="0.15">
      <c r="A605" s="24"/>
      <c r="B605" s="24"/>
      <c r="C605" s="24"/>
      <c r="D605" s="24"/>
      <c r="E605" s="18"/>
      <c r="F605" s="18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6"/>
      <c r="R605" s="16">
        <f t="shared" si="119"/>
        <v>0</v>
      </c>
      <c r="S605" s="18"/>
      <c r="T605" s="18"/>
      <c r="U605" s="18"/>
      <c r="V605" s="18"/>
      <c r="W605" s="18"/>
      <c r="X605" s="7">
        <f t="shared" si="120"/>
        <v>0</v>
      </c>
      <c r="Y605" s="7">
        <f>SUM(X$3:X605)</f>
        <v>346</v>
      </c>
      <c r="Z605" s="19">
        <f t="shared" si="121"/>
        <v>620</v>
      </c>
      <c r="AA605" s="19">
        <f>COUNTIF(Z$3:Z605,Z605)</f>
        <v>257</v>
      </c>
      <c r="AB605" s="7">
        <f t="shared" ca="1" si="122"/>
        <v>0</v>
      </c>
      <c r="AC605" s="7">
        <f t="shared" ca="1" si="123"/>
        <v>0</v>
      </c>
      <c r="AD605" s="19" t="e">
        <f t="shared" ca="1" si="124"/>
        <v>#VALUE!</v>
      </c>
      <c r="AE605" s="19">
        <f t="shared" ca="1" si="125"/>
        <v>0</v>
      </c>
      <c r="AF605" s="7" t="str">
        <f t="shared" ca="1" si="126"/>
        <v>无</v>
      </c>
      <c r="AG605" s="7" t="str">
        <f t="shared" ca="1" si="127"/>
        <v>{0}</v>
      </c>
      <c r="AH605" s="7">
        <f t="shared" ca="1" si="117"/>
        <v>0</v>
      </c>
      <c r="AI605" s="7" t="str">
        <f t="shared" ca="1" si="128"/>
        <v>{0}</v>
      </c>
      <c r="AJ605" s="7">
        <f t="shared" ca="1" si="129"/>
        <v>0</v>
      </c>
      <c r="AK605" s="13" t="str">
        <f t="shared" ca="1" si="118"/>
        <v>-0|0|0%</v>
      </c>
    </row>
    <row r="606" spans="1:37" x14ac:dyDescent="0.15">
      <c r="A606" s="24"/>
      <c r="B606" s="24"/>
      <c r="C606" s="24"/>
      <c r="D606" s="24"/>
      <c r="E606" s="18"/>
      <c r="F606" s="18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6"/>
      <c r="R606" s="16">
        <f t="shared" si="119"/>
        <v>0</v>
      </c>
      <c r="S606" s="18"/>
      <c r="T606" s="18"/>
      <c r="U606" s="18"/>
      <c r="V606" s="18"/>
      <c r="W606" s="18"/>
      <c r="X606" s="7">
        <f t="shared" si="120"/>
        <v>0</v>
      </c>
      <c r="Y606" s="7">
        <f>SUM(X$3:X606)</f>
        <v>346</v>
      </c>
      <c r="Z606" s="19">
        <f t="shared" si="121"/>
        <v>620</v>
      </c>
      <c r="AA606" s="19">
        <f>COUNTIF(Z$3:Z606,Z606)</f>
        <v>258</v>
      </c>
      <c r="AB606" s="7">
        <f t="shared" ca="1" si="122"/>
        <v>0</v>
      </c>
      <c r="AC606" s="7">
        <f t="shared" ca="1" si="123"/>
        <v>0</v>
      </c>
      <c r="AD606" s="19" t="e">
        <f t="shared" ca="1" si="124"/>
        <v>#VALUE!</v>
      </c>
      <c r="AE606" s="19">
        <f t="shared" ca="1" si="125"/>
        <v>0</v>
      </c>
      <c r="AF606" s="7" t="str">
        <f t="shared" ca="1" si="126"/>
        <v>无</v>
      </c>
      <c r="AG606" s="7" t="str">
        <f t="shared" ca="1" si="127"/>
        <v>{0}</v>
      </c>
      <c r="AH606" s="7">
        <f t="shared" ca="1" si="117"/>
        <v>0</v>
      </c>
      <c r="AI606" s="7" t="str">
        <f t="shared" ca="1" si="128"/>
        <v>{0}</v>
      </c>
      <c r="AJ606" s="7">
        <f t="shared" ca="1" si="129"/>
        <v>0</v>
      </c>
      <c r="AK606" s="13" t="str">
        <f t="shared" ca="1" si="118"/>
        <v>-0|0|0%</v>
      </c>
    </row>
    <row r="607" spans="1:37" x14ac:dyDescent="0.15">
      <c r="A607" s="24"/>
      <c r="B607" s="24"/>
      <c r="C607" s="24"/>
      <c r="D607" s="24"/>
      <c r="E607" s="18"/>
      <c r="F607" s="18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6"/>
      <c r="R607" s="16">
        <f t="shared" si="119"/>
        <v>0</v>
      </c>
      <c r="S607" s="18"/>
      <c r="T607" s="18"/>
      <c r="U607" s="18"/>
      <c r="V607" s="18"/>
      <c r="W607" s="18"/>
      <c r="X607" s="7">
        <f t="shared" si="120"/>
        <v>0</v>
      </c>
      <c r="Y607" s="7">
        <f>SUM(X$3:X607)</f>
        <v>346</v>
      </c>
      <c r="Z607" s="19">
        <f t="shared" si="121"/>
        <v>620</v>
      </c>
      <c r="AA607" s="19">
        <f>COUNTIF(Z$3:Z607,Z607)</f>
        <v>259</v>
      </c>
      <c r="AB607" s="7">
        <f t="shared" ca="1" si="122"/>
        <v>0</v>
      </c>
      <c r="AC607" s="7">
        <f t="shared" ca="1" si="123"/>
        <v>0</v>
      </c>
      <c r="AD607" s="19" t="e">
        <f t="shared" ca="1" si="124"/>
        <v>#VALUE!</v>
      </c>
      <c r="AE607" s="19">
        <f t="shared" ca="1" si="125"/>
        <v>0</v>
      </c>
      <c r="AF607" s="7" t="str">
        <f t="shared" ca="1" si="126"/>
        <v>无</v>
      </c>
      <c r="AG607" s="7" t="str">
        <f t="shared" ca="1" si="127"/>
        <v>{0}</v>
      </c>
      <c r="AH607" s="7">
        <f t="shared" ca="1" si="117"/>
        <v>0</v>
      </c>
      <c r="AI607" s="7" t="str">
        <f t="shared" ca="1" si="128"/>
        <v>{0}</v>
      </c>
      <c r="AJ607" s="7">
        <f t="shared" ca="1" si="129"/>
        <v>0</v>
      </c>
      <c r="AK607" s="13" t="str">
        <f t="shared" ca="1" si="118"/>
        <v>-0|0|0%</v>
      </c>
    </row>
    <row r="608" spans="1:37" x14ac:dyDescent="0.15">
      <c r="A608" s="24"/>
      <c r="B608" s="24"/>
      <c r="C608" s="24"/>
      <c r="D608" s="24"/>
      <c r="E608" s="18"/>
      <c r="F608" s="18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6"/>
      <c r="R608" s="16">
        <f t="shared" si="119"/>
        <v>0</v>
      </c>
      <c r="S608" s="18"/>
      <c r="T608" s="18"/>
      <c r="U608" s="18"/>
      <c r="V608" s="18"/>
      <c r="W608" s="18"/>
      <c r="X608" s="7">
        <f t="shared" si="120"/>
        <v>0</v>
      </c>
      <c r="Y608" s="7">
        <f>SUM(X$3:X608)</f>
        <v>346</v>
      </c>
      <c r="Z608" s="19">
        <f t="shared" si="121"/>
        <v>620</v>
      </c>
      <c r="AA608" s="19">
        <f>COUNTIF(Z$3:Z608,Z608)</f>
        <v>260</v>
      </c>
      <c r="AB608" s="7">
        <f t="shared" ca="1" si="122"/>
        <v>0</v>
      </c>
      <c r="AC608" s="7">
        <f t="shared" ca="1" si="123"/>
        <v>0</v>
      </c>
      <c r="AD608" s="19" t="e">
        <f t="shared" ca="1" si="124"/>
        <v>#VALUE!</v>
      </c>
      <c r="AE608" s="19">
        <f t="shared" ca="1" si="125"/>
        <v>0</v>
      </c>
      <c r="AF608" s="7" t="str">
        <f t="shared" ca="1" si="126"/>
        <v>无</v>
      </c>
      <c r="AG608" s="7" t="str">
        <f t="shared" ca="1" si="127"/>
        <v>{0}</v>
      </c>
      <c r="AH608" s="7">
        <f t="shared" ca="1" si="117"/>
        <v>0</v>
      </c>
      <c r="AI608" s="7" t="str">
        <f t="shared" ca="1" si="128"/>
        <v>{0}</v>
      </c>
      <c r="AJ608" s="7">
        <f t="shared" ca="1" si="129"/>
        <v>0</v>
      </c>
      <c r="AK608" s="13" t="str">
        <f t="shared" ca="1" si="118"/>
        <v>-0|0|0%</v>
      </c>
    </row>
    <row r="609" spans="1:37" x14ac:dyDescent="0.15">
      <c r="A609" s="24"/>
      <c r="B609" s="24"/>
      <c r="C609" s="24"/>
      <c r="D609" s="24"/>
      <c r="E609" s="18"/>
      <c r="F609" s="18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6"/>
      <c r="R609" s="16">
        <f t="shared" si="119"/>
        <v>0</v>
      </c>
      <c r="S609" s="18"/>
      <c r="T609" s="18"/>
      <c r="U609" s="18"/>
      <c r="V609" s="18"/>
      <c r="W609" s="18"/>
      <c r="X609" s="7">
        <f t="shared" si="120"/>
        <v>0</v>
      </c>
      <c r="Y609" s="7">
        <f>SUM(X$3:X609)</f>
        <v>346</v>
      </c>
      <c r="Z609" s="19">
        <f t="shared" si="121"/>
        <v>620</v>
      </c>
      <c r="AA609" s="19">
        <f>COUNTIF(Z$3:Z609,Z609)</f>
        <v>261</v>
      </c>
      <c r="AB609" s="7">
        <f t="shared" ca="1" si="122"/>
        <v>0</v>
      </c>
      <c r="AC609" s="7">
        <f t="shared" ca="1" si="123"/>
        <v>0</v>
      </c>
      <c r="AD609" s="19" t="e">
        <f t="shared" ca="1" si="124"/>
        <v>#VALUE!</v>
      </c>
      <c r="AE609" s="19">
        <f t="shared" ca="1" si="125"/>
        <v>0</v>
      </c>
      <c r="AF609" s="7" t="str">
        <f t="shared" ca="1" si="126"/>
        <v>无</v>
      </c>
      <c r="AG609" s="7" t="str">
        <f t="shared" ca="1" si="127"/>
        <v>{0}</v>
      </c>
      <c r="AH609" s="7">
        <f t="shared" ca="1" si="117"/>
        <v>0</v>
      </c>
      <c r="AI609" s="7" t="str">
        <f t="shared" ca="1" si="128"/>
        <v>{0}</v>
      </c>
      <c r="AJ609" s="7">
        <f t="shared" ca="1" si="129"/>
        <v>0</v>
      </c>
      <c r="AK609" s="13" t="str">
        <f t="shared" ca="1" si="118"/>
        <v>-0|0|0%</v>
      </c>
    </row>
    <row r="610" spans="1:37" x14ac:dyDescent="0.15">
      <c r="A610" s="24"/>
      <c r="B610" s="24"/>
      <c r="C610" s="24"/>
      <c r="D610" s="24"/>
      <c r="E610" s="18"/>
      <c r="F610" s="18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6"/>
      <c r="R610" s="16">
        <f t="shared" si="119"/>
        <v>0</v>
      </c>
      <c r="S610" s="18"/>
      <c r="T610" s="18"/>
      <c r="U610" s="18"/>
      <c r="V610" s="18"/>
      <c r="W610" s="18"/>
      <c r="X610" s="7">
        <f t="shared" si="120"/>
        <v>0</v>
      </c>
      <c r="Y610" s="7">
        <f>SUM(X$3:X610)</f>
        <v>346</v>
      </c>
      <c r="Z610" s="19">
        <f t="shared" si="121"/>
        <v>620</v>
      </c>
      <c r="AA610" s="19">
        <f>COUNTIF(Z$3:Z610,Z610)</f>
        <v>262</v>
      </c>
      <c r="AB610" s="7">
        <f t="shared" ca="1" si="122"/>
        <v>0</v>
      </c>
      <c r="AC610" s="7">
        <f t="shared" ca="1" si="123"/>
        <v>0</v>
      </c>
      <c r="AD610" s="19" t="e">
        <f t="shared" ca="1" si="124"/>
        <v>#VALUE!</v>
      </c>
      <c r="AE610" s="19">
        <f t="shared" ca="1" si="125"/>
        <v>0</v>
      </c>
      <c r="AF610" s="7" t="str">
        <f t="shared" ca="1" si="126"/>
        <v>无</v>
      </c>
      <c r="AG610" s="7" t="str">
        <f t="shared" ca="1" si="127"/>
        <v>{0}</v>
      </c>
      <c r="AH610" s="7">
        <f t="shared" ca="1" si="117"/>
        <v>0</v>
      </c>
      <c r="AI610" s="7" t="str">
        <f t="shared" ca="1" si="128"/>
        <v>{0}</v>
      </c>
      <c r="AJ610" s="7">
        <f t="shared" ca="1" si="129"/>
        <v>0</v>
      </c>
      <c r="AK610" s="13" t="str">
        <f t="shared" ca="1" si="118"/>
        <v>-0|0|0%</v>
      </c>
    </row>
    <row r="611" spans="1:37" x14ac:dyDescent="0.15">
      <c r="A611" s="24"/>
      <c r="B611" s="24"/>
      <c r="C611" s="24"/>
      <c r="D611" s="24"/>
      <c r="E611" s="18"/>
      <c r="F611" s="18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6"/>
      <c r="R611" s="16">
        <f t="shared" si="119"/>
        <v>0</v>
      </c>
      <c r="S611" s="18"/>
      <c r="T611" s="18"/>
      <c r="U611" s="18"/>
      <c r="V611" s="18"/>
      <c r="W611" s="18"/>
      <c r="X611" s="7">
        <f t="shared" si="120"/>
        <v>0</v>
      </c>
      <c r="Y611" s="7">
        <f>SUM(X$3:X611)</f>
        <v>346</v>
      </c>
      <c r="Z611" s="19">
        <f t="shared" si="121"/>
        <v>620</v>
      </c>
      <c r="AA611" s="19">
        <f>COUNTIF(Z$3:Z611,Z611)</f>
        <v>263</v>
      </c>
      <c r="AB611" s="7">
        <f t="shared" ca="1" si="122"/>
        <v>0</v>
      </c>
      <c r="AC611" s="7">
        <f t="shared" ca="1" si="123"/>
        <v>0</v>
      </c>
      <c r="AD611" s="19" t="e">
        <f t="shared" ca="1" si="124"/>
        <v>#VALUE!</v>
      </c>
      <c r="AE611" s="19">
        <f t="shared" ca="1" si="125"/>
        <v>0</v>
      </c>
      <c r="AF611" s="7" t="str">
        <f t="shared" ca="1" si="126"/>
        <v>无</v>
      </c>
      <c r="AG611" s="7" t="str">
        <f t="shared" ca="1" si="127"/>
        <v>{0}</v>
      </c>
      <c r="AH611" s="7">
        <f t="shared" ca="1" si="117"/>
        <v>0</v>
      </c>
      <c r="AI611" s="7" t="str">
        <f t="shared" ca="1" si="128"/>
        <v>{0}</v>
      </c>
      <c r="AJ611" s="7">
        <f t="shared" ca="1" si="129"/>
        <v>0</v>
      </c>
      <c r="AK611" s="13" t="str">
        <f t="shared" ca="1" si="118"/>
        <v>-0|0|0%</v>
      </c>
    </row>
    <row r="612" spans="1:37" x14ac:dyDescent="0.15">
      <c r="A612" s="24"/>
      <c r="B612" s="24"/>
      <c r="C612" s="24"/>
      <c r="D612" s="24"/>
      <c r="E612" s="18"/>
      <c r="F612" s="18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6"/>
      <c r="R612" s="16">
        <f t="shared" si="119"/>
        <v>0</v>
      </c>
      <c r="S612" s="18"/>
      <c r="T612" s="18"/>
      <c r="U612" s="18"/>
      <c r="V612" s="18"/>
      <c r="W612" s="18"/>
      <c r="X612" s="7">
        <f t="shared" si="120"/>
        <v>0</v>
      </c>
      <c r="Y612" s="7">
        <f>SUM(X$3:X612)</f>
        <v>346</v>
      </c>
      <c r="Z612" s="19">
        <f t="shared" si="121"/>
        <v>620</v>
      </c>
      <c r="AA612" s="19">
        <f>COUNTIF(Z$3:Z612,Z612)</f>
        <v>264</v>
      </c>
      <c r="AB612" s="7">
        <f t="shared" ca="1" si="122"/>
        <v>0</v>
      </c>
      <c r="AC612" s="7">
        <f t="shared" ca="1" si="123"/>
        <v>0</v>
      </c>
      <c r="AD612" s="19" t="e">
        <f t="shared" ca="1" si="124"/>
        <v>#VALUE!</v>
      </c>
      <c r="AE612" s="19">
        <f t="shared" ca="1" si="125"/>
        <v>0</v>
      </c>
      <c r="AF612" s="7" t="str">
        <f t="shared" ca="1" si="126"/>
        <v>无</v>
      </c>
      <c r="AG612" s="7" t="str">
        <f t="shared" ca="1" si="127"/>
        <v>{0}</v>
      </c>
      <c r="AH612" s="7">
        <f t="shared" ca="1" si="117"/>
        <v>0</v>
      </c>
      <c r="AI612" s="7" t="str">
        <f t="shared" ca="1" si="128"/>
        <v>{0}</v>
      </c>
      <c r="AJ612" s="7">
        <f t="shared" ca="1" si="129"/>
        <v>0</v>
      </c>
      <c r="AK612" s="13" t="str">
        <f t="shared" ca="1" si="118"/>
        <v>-0|0|0%</v>
      </c>
    </row>
    <row r="613" spans="1:37" x14ac:dyDescent="0.15">
      <c r="A613" s="24"/>
      <c r="B613" s="24"/>
      <c r="C613" s="24"/>
      <c r="D613" s="24"/>
      <c r="E613" s="18"/>
      <c r="F613" s="18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6"/>
      <c r="R613" s="16">
        <f t="shared" si="119"/>
        <v>0</v>
      </c>
      <c r="S613" s="18"/>
      <c r="T613" s="18"/>
      <c r="U613" s="18"/>
      <c r="V613" s="18"/>
      <c r="W613" s="18"/>
      <c r="X613" s="7">
        <f t="shared" si="120"/>
        <v>0</v>
      </c>
      <c r="Y613" s="7">
        <f>SUM(X$3:X613)</f>
        <v>346</v>
      </c>
      <c r="Z613" s="19">
        <f t="shared" si="121"/>
        <v>620</v>
      </c>
      <c r="AA613" s="19">
        <f>COUNTIF(Z$3:Z613,Z613)</f>
        <v>265</v>
      </c>
      <c r="AB613" s="7">
        <f t="shared" ca="1" si="122"/>
        <v>0</v>
      </c>
      <c r="AC613" s="7">
        <f t="shared" ca="1" si="123"/>
        <v>0</v>
      </c>
      <c r="AD613" s="19" t="e">
        <f t="shared" ca="1" si="124"/>
        <v>#VALUE!</v>
      </c>
      <c r="AE613" s="19">
        <f t="shared" ca="1" si="125"/>
        <v>0</v>
      </c>
      <c r="AF613" s="7" t="str">
        <f t="shared" ca="1" si="126"/>
        <v>无</v>
      </c>
      <c r="AG613" s="7" t="str">
        <f t="shared" ca="1" si="127"/>
        <v>{0}</v>
      </c>
      <c r="AH613" s="7">
        <f t="shared" ca="1" si="117"/>
        <v>0</v>
      </c>
      <c r="AI613" s="7" t="str">
        <f t="shared" ca="1" si="128"/>
        <v>{0}</v>
      </c>
      <c r="AJ613" s="7">
        <f t="shared" ca="1" si="129"/>
        <v>0</v>
      </c>
      <c r="AK613" s="13" t="str">
        <f t="shared" ca="1" si="118"/>
        <v>-0|0|0%</v>
      </c>
    </row>
    <row r="614" spans="1:37" x14ac:dyDescent="0.15">
      <c r="A614" s="24"/>
      <c r="B614" s="24"/>
      <c r="C614" s="24"/>
      <c r="D614" s="24"/>
      <c r="E614" s="18"/>
      <c r="F614" s="18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6"/>
      <c r="R614" s="16">
        <f t="shared" si="119"/>
        <v>0</v>
      </c>
      <c r="S614" s="18"/>
      <c r="T614" s="18"/>
      <c r="U614" s="18"/>
      <c r="V614" s="18"/>
      <c r="W614" s="18"/>
      <c r="X614" s="7">
        <f t="shared" si="120"/>
        <v>0</v>
      </c>
      <c r="Y614" s="7">
        <f>SUM(X$3:X614)</f>
        <v>346</v>
      </c>
      <c r="Z614" s="19">
        <f t="shared" si="121"/>
        <v>620</v>
      </c>
      <c r="AA614" s="19">
        <f>COUNTIF(Z$3:Z614,Z614)</f>
        <v>266</v>
      </c>
      <c r="AB614" s="7">
        <f t="shared" ca="1" si="122"/>
        <v>0</v>
      </c>
      <c r="AC614" s="7">
        <f t="shared" ca="1" si="123"/>
        <v>0</v>
      </c>
      <c r="AD614" s="19" t="e">
        <f t="shared" ca="1" si="124"/>
        <v>#VALUE!</v>
      </c>
      <c r="AE614" s="19">
        <f t="shared" ca="1" si="125"/>
        <v>0</v>
      </c>
      <c r="AF614" s="7" t="str">
        <f t="shared" ca="1" si="126"/>
        <v>无</v>
      </c>
      <c r="AG614" s="7" t="str">
        <f t="shared" ca="1" si="127"/>
        <v>{0}</v>
      </c>
      <c r="AH614" s="7">
        <f t="shared" ca="1" si="117"/>
        <v>0</v>
      </c>
      <c r="AI614" s="7" t="str">
        <f t="shared" ca="1" si="128"/>
        <v>{0}</v>
      </c>
      <c r="AJ614" s="7">
        <f t="shared" ca="1" si="129"/>
        <v>0</v>
      </c>
      <c r="AK614" s="13" t="str">
        <f t="shared" ca="1" si="118"/>
        <v>-0|0|0%</v>
      </c>
    </row>
    <row r="615" spans="1:37" x14ac:dyDescent="0.15">
      <c r="A615" s="24"/>
      <c r="B615" s="24"/>
      <c r="C615" s="24"/>
      <c r="D615" s="24"/>
      <c r="E615" s="18"/>
      <c r="F615" s="18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6"/>
      <c r="R615" s="16">
        <f t="shared" si="119"/>
        <v>0</v>
      </c>
      <c r="S615" s="18"/>
      <c r="T615" s="18"/>
      <c r="U615" s="18"/>
      <c r="V615" s="18"/>
      <c r="W615" s="18"/>
      <c r="X615" s="7">
        <f t="shared" si="120"/>
        <v>0</v>
      </c>
      <c r="Y615" s="7">
        <f>SUM(X$3:X615)</f>
        <v>346</v>
      </c>
      <c r="Z615" s="19">
        <f t="shared" si="121"/>
        <v>620</v>
      </c>
      <c r="AA615" s="19">
        <f>COUNTIF(Z$3:Z615,Z615)</f>
        <v>267</v>
      </c>
      <c r="AB615" s="7">
        <f t="shared" ca="1" si="122"/>
        <v>0</v>
      </c>
      <c r="AC615" s="7">
        <f t="shared" ca="1" si="123"/>
        <v>0</v>
      </c>
      <c r="AD615" s="19" t="e">
        <f t="shared" ca="1" si="124"/>
        <v>#VALUE!</v>
      </c>
      <c r="AE615" s="19">
        <f t="shared" ca="1" si="125"/>
        <v>0</v>
      </c>
      <c r="AF615" s="7" t="str">
        <f t="shared" ca="1" si="126"/>
        <v>无</v>
      </c>
      <c r="AG615" s="7" t="str">
        <f t="shared" ca="1" si="127"/>
        <v>{0}</v>
      </c>
      <c r="AH615" s="7">
        <f t="shared" ca="1" si="117"/>
        <v>0</v>
      </c>
      <c r="AI615" s="7" t="str">
        <f t="shared" ca="1" si="128"/>
        <v>{0}</v>
      </c>
      <c r="AJ615" s="7">
        <f t="shared" ca="1" si="129"/>
        <v>0</v>
      </c>
      <c r="AK615" s="13" t="str">
        <f t="shared" ca="1" si="118"/>
        <v>-0|0|0%</v>
      </c>
    </row>
    <row r="616" spans="1:37" x14ac:dyDescent="0.15">
      <c r="A616" s="24"/>
      <c r="B616" s="24"/>
      <c r="C616" s="24"/>
      <c r="D616" s="24"/>
      <c r="E616" s="18"/>
      <c r="F616" s="18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6"/>
      <c r="R616" s="16">
        <f t="shared" si="119"/>
        <v>0</v>
      </c>
      <c r="S616" s="18"/>
      <c r="T616" s="18"/>
      <c r="U616" s="18"/>
      <c r="V616" s="18"/>
      <c r="W616" s="18"/>
      <c r="X616" s="7">
        <f t="shared" si="120"/>
        <v>0</v>
      </c>
      <c r="Y616" s="7">
        <f>SUM(X$3:X616)</f>
        <v>346</v>
      </c>
      <c r="Z616" s="19">
        <f t="shared" si="121"/>
        <v>620</v>
      </c>
      <c r="AA616" s="19">
        <f>COUNTIF(Z$3:Z616,Z616)</f>
        <v>268</v>
      </c>
      <c r="AB616" s="7">
        <f t="shared" ca="1" si="122"/>
        <v>0</v>
      </c>
      <c r="AC616" s="7">
        <f t="shared" ca="1" si="123"/>
        <v>0</v>
      </c>
      <c r="AD616" s="19" t="e">
        <f t="shared" ca="1" si="124"/>
        <v>#VALUE!</v>
      </c>
      <c r="AE616" s="19">
        <f t="shared" ca="1" si="125"/>
        <v>0</v>
      </c>
      <c r="AF616" s="7" t="str">
        <f t="shared" ca="1" si="126"/>
        <v>无</v>
      </c>
      <c r="AG616" s="7" t="str">
        <f t="shared" ca="1" si="127"/>
        <v>{0}</v>
      </c>
      <c r="AH616" s="7">
        <f t="shared" ca="1" si="117"/>
        <v>0</v>
      </c>
      <c r="AI616" s="7" t="str">
        <f t="shared" ca="1" si="128"/>
        <v>{0}</v>
      </c>
      <c r="AJ616" s="7">
        <f t="shared" ca="1" si="129"/>
        <v>0</v>
      </c>
      <c r="AK616" s="13" t="str">
        <f t="shared" ca="1" si="118"/>
        <v>-0|0|0%</v>
      </c>
    </row>
    <row r="617" spans="1:37" x14ac:dyDescent="0.15">
      <c r="A617" s="24"/>
      <c r="B617" s="24"/>
      <c r="C617" s="24"/>
      <c r="D617" s="24"/>
      <c r="E617" s="18"/>
      <c r="F617" s="18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6"/>
      <c r="R617" s="16">
        <f t="shared" si="119"/>
        <v>0</v>
      </c>
      <c r="S617" s="18"/>
      <c r="T617" s="18"/>
      <c r="U617" s="18"/>
      <c r="V617" s="18"/>
      <c r="W617" s="18"/>
      <c r="X617" s="7">
        <f t="shared" si="120"/>
        <v>0</v>
      </c>
      <c r="Y617" s="7">
        <f>SUM(X$3:X617)</f>
        <v>346</v>
      </c>
      <c r="Z617" s="19">
        <f t="shared" si="121"/>
        <v>620</v>
      </c>
      <c r="AA617" s="19">
        <f>COUNTIF(Z$3:Z617,Z617)</f>
        <v>269</v>
      </c>
      <c r="AB617" s="7">
        <f t="shared" ca="1" si="122"/>
        <v>0</v>
      </c>
      <c r="AC617" s="7">
        <f t="shared" ca="1" si="123"/>
        <v>0</v>
      </c>
      <c r="AD617" s="19" t="e">
        <f t="shared" ca="1" si="124"/>
        <v>#VALUE!</v>
      </c>
      <c r="AE617" s="19">
        <f t="shared" ca="1" si="125"/>
        <v>0</v>
      </c>
      <c r="AF617" s="7" t="str">
        <f t="shared" ca="1" si="126"/>
        <v>无</v>
      </c>
      <c r="AG617" s="7" t="str">
        <f t="shared" ca="1" si="127"/>
        <v>{0}</v>
      </c>
      <c r="AH617" s="7">
        <f t="shared" ca="1" si="117"/>
        <v>0</v>
      </c>
      <c r="AI617" s="7" t="str">
        <f t="shared" ca="1" si="128"/>
        <v>{0}</v>
      </c>
      <c r="AJ617" s="7">
        <f t="shared" ca="1" si="129"/>
        <v>0</v>
      </c>
      <c r="AK617" s="13" t="str">
        <f t="shared" ca="1" si="118"/>
        <v>-0|0|0%</v>
      </c>
    </row>
    <row r="618" spans="1:37" x14ac:dyDescent="0.15">
      <c r="A618" s="24"/>
      <c r="B618" s="24"/>
      <c r="C618" s="24"/>
      <c r="D618" s="24"/>
      <c r="E618" s="18"/>
      <c r="F618" s="18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6"/>
      <c r="R618" s="16">
        <f t="shared" si="119"/>
        <v>0</v>
      </c>
      <c r="S618" s="18"/>
      <c r="T618" s="18"/>
      <c r="U618" s="18"/>
      <c r="V618" s="18"/>
      <c r="W618" s="18"/>
      <c r="X618" s="7">
        <f t="shared" si="120"/>
        <v>0</v>
      </c>
      <c r="Y618" s="7">
        <f>SUM(X$3:X618)</f>
        <v>346</v>
      </c>
      <c r="Z618" s="19">
        <f t="shared" si="121"/>
        <v>620</v>
      </c>
      <c r="AA618" s="19">
        <f>COUNTIF(Z$3:Z618,Z618)</f>
        <v>270</v>
      </c>
      <c r="AB618" s="7">
        <f t="shared" ca="1" si="122"/>
        <v>0</v>
      </c>
      <c r="AC618" s="7">
        <f t="shared" ca="1" si="123"/>
        <v>0</v>
      </c>
      <c r="AD618" s="19" t="e">
        <f t="shared" ca="1" si="124"/>
        <v>#VALUE!</v>
      </c>
      <c r="AE618" s="19">
        <f t="shared" ca="1" si="125"/>
        <v>0</v>
      </c>
      <c r="AF618" s="7" t="str">
        <f t="shared" ca="1" si="126"/>
        <v>无</v>
      </c>
      <c r="AG618" s="7" t="str">
        <f t="shared" ca="1" si="127"/>
        <v>{0}</v>
      </c>
      <c r="AH618" s="7">
        <f t="shared" ca="1" si="117"/>
        <v>0</v>
      </c>
      <c r="AI618" s="7" t="str">
        <f t="shared" ca="1" si="128"/>
        <v>{0}</v>
      </c>
      <c r="AJ618" s="7">
        <f t="shared" ca="1" si="129"/>
        <v>0</v>
      </c>
      <c r="AK618" s="13" t="str">
        <f t="shared" ca="1" si="118"/>
        <v>-0|0|0%</v>
      </c>
    </row>
    <row r="619" spans="1:37" x14ac:dyDescent="0.15">
      <c r="A619" s="24"/>
      <c r="B619" s="24"/>
      <c r="C619" s="24"/>
      <c r="D619" s="24"/>
      <c r="E619" s="18"/>
      <c r="F619" s="18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6"/>
      <c r="R619" s="16">
        <f t="shared" si="119"/>
        <v>0</v>
      </c>
      <c r="S619" s="18"/>
      <c r="T619" s="18"/>
      <c r="U619" s="18"/>
      <c r="V619" s="18"/>
      <c r="W619" s="18"/>
      <c r="X619" s="7">
        <f t="shared" si="120"/>
        <v>0</v>
      </c>
      <c r="Y619" s="7">
        <f>SUM(X$3:X619)</f>
        <v>346</v>
      </c>
      <c r="Z619" s="19">
        <f t="shared" si="121"/>
        <v>620</v>
      </c>
      <c r="AA619" s="19">
        <f>COUNTIF(Z$3:Z619,Z619)</f>
        <v>271</v>
      </c>
      <c r="AB619" s="7">
        <f t="shared" ca="1" si="122"/>
        <v>0</v>
      </c>
      <c r="AC619" s="7">
        <f t="shared" ca="1" si="123"/>
        <v>0</v>
      </c>
      <c r="AD619" s="19" t="e">
        <f t="shared" ca="1" si="124"/>
        <v>#VALUE!</v>
      </c>
      <c r="AE619" s="19">
        <f t="shared" ca="1" si="125"/>
        <v>0</v>
      </c>
      <c r="AF619" s="7" t="str">
        <f t="shared" ca="1" si="126"/>
        <v>无</v>
      </c>
      <c r="AG619" s="7" t="str">
        <f t="shared" ca="1" si="127"/>
        <v>{0}</v>
      </c>
      <c r="AH619" s="7">
        <f t="shared" ca="1" si="117"/>
        <v>0</v>
      </c>
      <c r="AI619" s="7" t="str">
        <f t="shared" ca="1" si="128"/>
        <v>{0}</v>
      </c>
      <c r="AJ619" s="7">
        <f t="shared" ca="1" si="129"/>
        <v>0</v>
      </c>
      <c r="AK619" s="13" t="str">
        <f t="shared" ca="1" si="118"/>
        <v>-0|0|0%</v>
      </c>
    </row>
    <row r="620" spans="1:37" ht="14.25" thickBot="1" x14ac:dyDescent="0.2">
      <c r="A620" s="24"/>
      <c r="B620" s="24"/>
      <c r="C620" s="24"/>
      <c r="D620" s="24"/>
      <c r="E620" s="18"/>
      <c r="F620" s="18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8"/>
      <c r="R620" s="16">
        <f t="shared" si="119"/>
        <v>0</v>
      </c>
      <c r="S620" s="18"/>
      <c r="T620" s="18"/>
      <c r="U620" s="18"/>
      <c r="V620" s="18"/>
      <c r="W620" s="18"/>
      <c r="X620" s="7">
        <f t="shared" si="120"/>
        <v>0</v>
      </c>
      <c r="Y620" s="7">
        <f>SUM(X$3:X620)</f>
        <v>346</v>
      </c>
      <c r="Z620" s="19">
        <f t="shared" si="121"/>
        <v>620</v>
      </c>
      <c r="AA620" s="19">
        <f>COUNTIF(Z$3:Z620,Z620)</f>
        <v>272</v>
      </c>
      <c r="AB620" s="7">
        <f t="shared" ca="1" si="122"/>
        <v>0</v>
      </c>
      <c r="AC620" s="7">
        <f t="shared" ca="1" si="123"/>
        <v>0</v>
      </c>
      <c r="AD620" s="19" t="e">
        <f t="shared" ca="1" si="124"/>
        <v>#VALUE!</v>
      </c>
      <c r="AE620" s="19">
        <f t="shared" ca="1" si="125"/>
        <v>0</v>
      </c>
      <c r="AF620" s="7" t="str">
        <f t="shared" ca="1" si="126"/>
        <v>无</v>
      </c>
      <c r="AG620" s="7" t="str">
        <f t="shared" ca="1" si="127"/>
        <v>{0}</v>
      </c>
      <c r="AH620" s="7">
        <f t="shared" ca="1" si="117"/>
        <v>0</v>
      </c>
      <c r="AI620" s="7" t="str">
        <f t="shared" ca="1" si="128"/>
        <v>{0}</v>
      </c>
      <c r="AJ620" s="7">
        <f t="shared" ca="1" si="129"/>
        <v>0</v>
      </c>
      <c r="AK620" s="13" t="str">
        <f t="shared" ca="1" si="118"/>
        <v>-0|0|0%</v>
      </c>
    </row>
  </sheetData>
  <phoneticPr fontId="1" type="noConversion"/>
  <conditionalFormatting sqref="S3:W620">
    <cfRule type="expression" dxfId="41" priority="69">
      <formula>IF(AND(G3&lt;&gt;"",S3=""),TRUE,FALSE)</formula>
    </cfRule>
  </conditionalFormatting>
  <conditionalFormatting sqref="N12:P47 L3:P11 N174:P194 O195:P197 L198:P620">
    <cfRule type="expression" dxfId="40" priority="68">
      <formula>IF(AND(G3&lt;&gt;"",L3=""),TRUE,FALSE)</formula>
    </cfRule>
  </conditionalFormatting>
  <conditionalFormatting sqref="L12:M20">
    <cfRule type="expression" dxfId="39" priority="67">
      <formula>IF(AND(G12&lt;&gt;"",L12=""),TRUE,FALSE)</formula>
    </cfRule>
  </conditionalFormatting>
  <conditionalFormatting sqref="L21:M23 M24:M26 L27:M29">
    <cfRule type="expression" dxfId="38" priority="66">
      <formula>IF(AND(G21&lt;&gt;"",L21=""),TRUE,FALSE)</formula>
    </cfRule>
  </conditionalFormatting>
  <conditionalFormatting sqref="L30:M32 M33:M35 L36:M38">
    <cfRule type="expression" dxfId="37" priority="65">
      <formula>IF(AND(G30&lt;&gt;"",L30=""),TRUE,FALSE)</formula>
    </cfRule>
  </conditionalFormatting>
  <conditionalFormatting sqref="L39:M47">
    <cfRule type="expression" dxfId="36" priority="64">
      <formula>IF(AND(G39&lt;&gt;"",L39=""),TRUE,FALSE)</formula>
    </cfRule>
  </conditionalFormatting>
  <conditionalFormatting sqref="L24:L26">
    <cfRule type="expression" dxfId="35" priority="63">
      <formula>IF(AND(G24&lt;&gt;"",L24=""),TRUE,FALSE)</formula>
    </cfRule>
  </conditionalFormatting>
  <conditionalFormatting sqref="L33:L35">
    <cfRule type="expression" dxfId="34" priority="62">
      <formula>IF(AND(G33&lt;&gt;"",L33=""),TRUE,FALSE)</formula>
    </cfRule>
  </conditionalFormatting>
  <conditionalFormatting sqref="N57:P92 L48:P56">
    <cfRule type="expression" dxfId="33" priority="61">
      <formula>IF(AND(G48&lt;&gt;"",L48=""),TRUE,FALSE)</formula>
    </cfRule>
  </conditionalFormatting>
  <conditionalFormatting sqref="L59:M59 M57:M58 M60:M62 L63:M65">
    <cfRule type="expression" dxfId="32" priority="60">
      <formula>IF(AND(G57&lt;&gt;"",L57=""),TRUE,FALSE)</formula>
    </cfRule>
  </conditionalFormatting>
  <conditionalFormatting sqref="L120:M122 M123:M128">
    <cfRule type="expression" dxfId="31" priority="27">
      <formula>IF(AND(G120&lt;&gt;"",L120=""),TRUE,FALSE)</formula>
    </cfRule>
  </conditionalFormatting>
  <conditionalFormatting sqref="L102:M104 M105:M107 L108:M110">
    <cfRule type="expression" dxfId="30" priority="29">
      <formula>IF(AND(G102&lt;&gt;"",L102=""),TRUE,FALSE)</formula>
    </cfRule>
  </conditionalFormatting>
  <conditionalFormatting sqref="L114:L116">
    <cfRule type="expression" dxfId="29" priority="24">
      <formula>IF(AND(G114&lt;&gt;"",L114=""),TRUE,FALSE)</formula>
    </cfRule>
  </conditionalFormatting>
  <conditionalFormatting sqref="L129:M131 M132:M134 L135:M137">
    <cfRule type="expression" dxfId="28" priority="26">
      <formula>IF(AND(G129&lt;&gt;"",L129=""),TRUE,FALSE)</formula>
    </cfRule>
  </conditionalFormatting>
  <conditionalFormatting sqref="L132:L134">
    <cfRule type="expression" dxfId="27" priority="21">
      <formula>IF(AND(G132&lt;&gt;"",L132=""),TRUE,FALSE)</formula>
    </cfRule>
  </conditionalFormatting>
  <conditionalFormatting sqref="L57:L58">
    <cfRule type="expression" dxfId="26" priority="54">
      <formula>IF(AND(G57&lt;&gt;"",L57=""),TRUE,FALSE)</formula>
    </cfRule>
  </conditionalFormatting>
  <conditionalFormatting sqref="L60:L62">
    <cfRule type="expression" dxfId="25" priority="53">
      <formula>IF(AND(G60&lt;&gt;"",L60=""),TRUE,FALSE)</formula>
    </cfRule>
  </conditionalFormatting>
  <conditionalFormatting sqref="L68:M68 M66:M67 M69:M71 L72:M74">
    <cfRule type="expression" dxfId="24" priority="52">
      <formula>IF(AND(G66&lt;&gt;"",L66=""),TRUE,FALSE)</formula>
    </cfRule>
  </conditionalFormatting>
  <conditionalFormatting sqref="L66:L67">
    <cfRule type="expression" dxfId="23" priority="51">
      <formula>IF(AND(G66&lt;&gt;"",L66=""),TRUE,FALSE)</formula>
    </cfRule>
  </conditionalFormatting>
  <conditionalFormatting sqref="L69:L71">
    <cfRule type="expression" dxfId="22" priority="50">
      <formula>IF(AND(G69&lt;&gt;"",L69=""),TRUE,FALSE)</formula>
    </cfRule>
  </conditionalFormatting>
  <conditionalFormatting sqref="L77:M77 M75:M76 M78:M80 L81:M83">
    <cfRule type="expression" dxfId="21" priority="49">
      <formula>IF(AND(G75&lt;&gt;"",L75=""),TRUE,FALSE)</formula>
    </cfRule>
  </conditionalFormatting>
  <conditionalFormatting sqref="L75:L76">
    <cfRule type="expression" dxfId="20" priority="48">
      <formula>IF(AND(G75&lt;&gt;"",L75=""),TRUE,FALSE)</formula>
    </cfRule>
  </conditionalFormatting>
  <conditionalFormatting sqref="L78:L80">
    <cfRule type="expression" dxfId="19" priority="47">
      <formula>IF(AND(G78&lt;&gt;"",L78=""),TRUE,FALSE)</formula>
    </cfRule>
  </conditionalFormatting>
  <conditionalFormatting sqref="L86:M86 M84:M85 M87:M89 L90:M92">
    <cfRule type="expression" dxfId="18" priority="46">
      <formula>IF(AND(G84&lt;&gt;"",L84=""),TRUE,FALSE)</formula>
    </cfRule>
  </conditionalFormatting>
  <conditionalFormatting sqref="L84:L85">
    <cfRule type="expression" dxfId="17" priority="45">
      <formula>IF(AND(G84&lt;&gt;"",L84=""),TRUE,FALSE)</formula>
    </cfRule>
  </conditionalFormatting>
  <conditionalFormatting sqref="L87:L89">
    <cfRule type="expression" dxfId="16" priority="43">
      <formula>IF(AND(G87&lt;&gt;"",L87=""),TRUE,FALSE)</formula>
    </cfRule>
  </conditionalFormatting>
  <conditionalFormatting sqref="N102:P137 L93:P101">
    <cfRule type="expression" dxfId="15" priority="42">
      <formula>IF(AND(G93&lt;&gt;"",L93=""),TRUE,FALSE)</formula>
    </cfRule>
  </conditionalFormatting>
  <conditionalFormatting sqref="L111:M113 M114:M116 L117:M119">
    <cfRule type="expression" dxfId="14" priority="28">
      <formula>IF(AND(G111&lt;&gt;"",L111=""),TRUE,FALSE)</formula>
    </cfRule>
  </conditionalFormatting>
  <conditionalFormatting sqref="L105:L107">
    <cfRule type="expression" dxfId="13" priority="25">
      <formula>IF(AND(G105&lt;&gt;"",L105=""),TRUE,FALSE)</formula>
    </cfRule>
  </conditionalFormatting>
  <conditionalFormatting sqref="L123:L125">
    <cfRule type="expression" dxfId="12" priority="23">
      <formula>IF(AND(G123&lt;&gt;"",L123=""),TRUE,FALSE)</formula>
    </cfRule>
  </conditionalFormatting>
  <conditionalFormatting sqref="L126:L128">
    <cfRule type="expression" dxfId="11" priority="22">
      <formula>IF(AND(G126&lt;&gt;"",L126=""),TRUE,FALSE)</formula>
    </cfRule>
  </conditionalFormatting>
  <conditionalFormatting sqref="L138:P145 N146:P164 N168:P173 O165:P167">
    <cfRule type="expression" dxfId="10" priority="20">
      <formula>IF(AND(G138&lt;&gt;"",L138=""),TRUE,FALSE)</formula>
    </cfRule>
  </conditionalFormatting>
  <conditionalFormatting sqref="L146:M152">
    <cfRule type="expression" dxfId="9" priority="12">
      <formula>IF(AND(G146&lt;&gt;"",L146=""),TRUE,FALSE)</formula>
    </cfRule>
  </conditionalFormatting>
  <conditionalFormatting sqref="L161:M167 N165:N167">
    <cfRule type="expression" dxfId="8" priority="9">
      <formula>IF(AND(G161&lt;&gt;"",L161=""),TRUE,FALSE)</formula>
    </cfRule>
  </conditionalFormatting>
  <conditionalFormatting sqref="L154:M160">
    <cfRule type="expression" dxfId="7" priority="8">
      <formula>IF(AND(G154&lt;&gt;"",L154=""),TRUE,FALSE)</formula>
    </cfRule>
  </conditionalFormatting>
  <conditionalFormatting sqref="L153:M153">
    <cfRule type="expression" dxfId="6" priority="7">
      <formula>IF(AND(G153&lt;&gt;"",L153=""),TRUE,FALSE)</formula>
    </cfRule>
  </conditionalFormatting>
  <conditionalFormatting sqref="L168:M175">
    <cfRule type="expression" dxfId="5" priority="6">
      <formula>IF(AND(G168&lt;&gt;"",L168=""),TRUE,FALSE)</formula>
    </cfRule>
  </conditionalFormatting>
  <conditionalFormatting sqref="L176:M182">
    <cfRule type="expression" dxfId="4" priority="5">
      <formula>IF(AND(G176&lt;&gt;"",L176=""),TRUE,FALSE)</formula>
    </cfRule>
  </conditionalFormatting>
  <conditionalFormatting sqref="L191:M197">
    <cfRule type="expression" dxfId="3" priority="4">
      <formula>IF(AND(G191&lt;&gt;"",L191=""),TRUE,FALSE)</formula>
    </cfRule>
  </conditionalFormatting>
  <conditionalFormatting sqref="L184:M190">
    <cfRule type="expression" dxfId="2" priority="3">
      <formula>IF(AND(G184&lt;&gt;"",L184=""),TRUE,FALSE)</formula>
    </cfRule>
  </conditionalFormatting>
  <conditionalFormatting sqref="L183:M183">
    <cfRule type="expression" dxfId="1" priority="2">
      <formula>IF(AND(G183&lt;&gt;"",L183=""),TRUE,FALSE)</formula>
    </cfRule>
  </conditionalFormatting>
  <conditionalFormatting sqref="N195:N197">
    <cfRule type="expression" dxfId="0" priority="1">
      <formula>IF(AND(I195&lt;&gt;"",N195=""),TRUE,FALSE)</formula>
    </cfRule>
  </conditionalFormatting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8"/>
  <sheetViews>
    <sheetView workbookViewId="0">
      <selection activeCell="L17" sqref="L17"/>
    </sheetView>
  </sheetViews>
  <sheetFormatPr defaultRowHeight="13.5" x14ac:dyDescent="0.15"/>
  <cols>
    <col min="1" max="1" width="9" style="2"/>
    <col min="2" max="2" width="9" style="2" bestFit="1" customWidth="1"/>
    <col min="3" max="16384" width="9" style="2"/>
  </cols>
  <sheetData>
    <row r="1" spans="1:2" x14ac:dyDescent="0.15">
      <c r="A1" s="2" t="s">
        <v>30</v>
      </c>
      <c r="B1" s="2" t="s">
        <v>31</v>
      </c>
    </row>
    <row r="2" spans="1:2" x14ac:dyDescent="0.15">
      <c r="A2" s="2">
        <v>1</v>
      </c>
      <c r="B2" s="2">
        <v>1001</v>
      </c>
    </row>
    <row r="3" spans="1:2" x14ac:dyDescent="0.15">
      <c r="A3" s="2">
        <v>2</v>
      </c>
      <c r="B3" s="2">
        <v>1002</v>
      </c>
    </row>
    <row r="4" spans="1:2" x14ac:dyDescent="0.15">
      <c r="A4" s="2">
        <v>3</v>
      </c>
      <c r="B4" s="2">
        <v>1003</v>
      </c>
    </row>
    <row r="5" spans="1:2" x14ac:dyDescent="0.15">
      <c r="A5" s="2">
        <v>4</v>
      </c>
      <c r="B5" s="2">
        <v>1004</v>
      </c>
    </row>
    <row r="6" spans="1:2" x14ac:dyDescent="0.15">
      <c r="A6" s="2">
        <v>5</v>
      </c>
      <c r="B6" s="2">
        <v>1005</v>
      </c>
    </row>
    <row r="7" spans="1:2" x14ac:dyDescent="0.15">
      <c r="A7" s="2">
        <v>6</v>
      </c>
      <c r="B7" s="2">
        <v>1006</v>
      </c>
    </row>
    <row r="8" spans="1:2" x14ac:dyDescent="0.15">
      <c r="A8" s="2">
        <v>7</v>
      </c>
      <c r="B8" s="2">
        <v>1007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shop</vt:lpstr>
      <vt:lpstr>shopdetail</vt:lpstr>
      <vt:lpstr>过渡表</vt:lpstr>
      <vt:lpstr>SHOP配置</vt:lpstr>
      <vt:lpstr>SHOP商品</vt:lpstr>
      <vt:lpstr>参数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2016-04-10T10:33:47Z</dcterms:modified>
</cp:coreProperties>
</file>