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Shared_Folder\Seq_Fast_project\Pro1_Seq_GCMS_Cabbage_20200922\dat_proj\soil_chem\"/>
    </mc:Choice>
  </mc:AlternateContent>
  <xr:revisionPtr revIDLastSave="0" documentId="13_ncr:1_{786ADEE4-4EB8-4884-9F18-86F428FE867F}" xr6:coauthVersionLast="45" xr6:coauthVersionMax="45" xr10:uidLastSave="{00000000-0000-0000-0000-000000000000}"/>
  <bookViews>
    <workbookView xWindow="18465" yWindow="5370" windowWidth="25905" windowHeight="12900" activeTab="1" xr2:uid="{00000000-000D-0000-FFFF-FFFF00000000}"/>
  </bookViews>
  <sheets>
    <sheet name="理化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AC19" i="1" l="1"/>
  <c r="AB19" i="1"/>
  <c r="AC10" i="1"/>
  <c r="AB10" i="1"/>
  <c r="Y19" i="1"/>
  <c r="Z19" i="1"/>
  <c r="Y10" i="1"/>
  <c r="Z10" i="1"/>
  <c r="W19" i="1"/>
  <c r="V19" i="1"/>
  <c r="W10" i="1"/>
  <c r="V10" i="1"/>
  <c r="S10" i="1"/>
  <c r="T10" i="1"/>
  <c r="M19" i="1"/>
  <c r="N10" i="1"/>
  <c r="M10" i="1"/>
  <c r="K19" i="1"/>
  <c r="J19" i="1"/>
  <c r="K10" i="1"/>
  <c r="J10" i="1"/>
  <c r="G19" i="1"/>
  <c r="H10" i="1"/>
  <c r="G10" i="1"/>
  <c r="E19" i="1"/>
  <c r="D19" i="1"/>
  <c r="D10" i="1"/>
  <c r="E10" i="1"/>
  <c r="N19" i="1"/>
  <c r="H19" i="1" l="1"/>
</calcChain>
</file>

<file path=xl/sharedStrings.xml><?xml version="1.0" encoding="utf-8"?>
<sst xmlns="http://schemas.openxmlformats.org/spreadsheetml/2006/main" count="103" uniqueCount="99">
  <si>
    <t>pH</t>
  </si>
  <si>
    <r>
      <rPr>
        <sz val="10.5"/>
        <color theme="1"/>
        <rFont val="黑体"/>
        <family val="3"/>
        <charset val="134"/>
      </rPr>
      <t>速效钾含量</t>
    </r>
  </si>
  <si>
    <r>
      <rPr>
        <sz val="10.5"/>
        <color theme="1"/>
        <rFont val="黑体"/>
        <family val="3"/>
        <charset val="134"/>
      </rPr>
      <t>速效磷含量</t>
    </r>
  </si>
  <si>
    <r>
      <rPr>
        <sz val="10.5"/>
        <color theme="1"/>
        <rFont val="黑体"/>
        <family val="3"/>
        <charset val="134"/>
      </rPr>
      <t>硝态氮含量</t>
    </r>
  </si>
  <si>
    <r>
      <rPr>
        <sz val="10.5"/>
        <color theme="1"/>
        <rFont val="黑体"/>
        <family val="3"/>
        <charset val="134"/>
      </rPr>
      <t>铵态氮含量</t>
    </r>
  </si>
  <si>
    <t>Season</t>
  </si>
  <si>
    <t>CF</t>
    <phoneticPr fontId="1" type="noConversion"/>
  </si>
  <si>
    <t>BIO</t>
    <phoneticPr fontId="1" type="noConversion"/>
  </si>
  <si>
    <r>
      <rPr>
        <sz val="10.5"/>
        <color theme="1"/>
        <rFont val="黑体"/>
        <family val="3"/>
        <charset val="134"/>
      </rPr>
      <t>全氮含量</t>
    </r>
    <phoneticPr fontId="1" type="noConversion"/>
  </si>
  <si>
    <r>
      <rPr>
        <sz val="10.5"/>
        <color theme="1"/>
        <rFont val="黑体"/>
        <family val="3"/>
        <charset val="134"/>
      </rPr>
      <t>全钾含量</t>
    </r>
    <phoneticPr fontId="1" type="noConversion"/>
  </si>
  <si>
    <t>CF1-2</t>
  </si>
  <si>
    <t>CF1-3</t>
  </si>
  <si>
    <t>CF2-2</t>
  </si>
  <si>
    <t>CF2-3</t>
  </si>
  <si>
    <t>CF3-2</t>
  </si>
  <si>
    <t>CF3-3</t>
  </si>
  <si>
    <t>BIO1-2</t>
  </si>
  <si>
    <t>BIO1-3</t>
  </si>
  <si>
    <t>BIO2-2</t>
  </si>
  <si>
    <t>BIO2-3</t>
  </si>
  <si>
    <t>BIO3-2</t>
  </si>
  <si>
    <t>BIO3-3</t>
  </si>
  <si>
    <t>编号</t>
    <phoneticPr fontId="3" type="noConversion"/>
  </si>
  <si>
    <t>PH</t>
    <phoneticPr fontId="3" type="noConversion"/>
  </si>
  <si>
    <t>EC us/cm</t>
    <phoneticPr fontId="3" type="noConversion"/>
  </si>
  <si>
    <r>
      <rPr>
        <sz val="10.5"/>
        <color theme="1"/>
        <rFont val="黑体"/>
        <family val="3"/>
        <charset val="134"/>
      </rPr>
      <t>全磷含量</t>
    </r>
    <phoneticPr fontId="1" type="noConversion"/>
  </si>
  <si>
    <t xml:space="preserve"> </t>
    <phoneticPr fontId="1" type="noConversion"/>
  </si>
  <si>
    <t>S7</t>
    <phoneticPr fontId="1" type="noConversion"/>
  </si>
  <si>
    <t>S7</t>
    <phoneticPr fontId="1" type="noConversion"/>
  </si>
  <si>
    <t>CF1-1</t>
    <phoneticPr fontId="1" type="noConversion"/>
  </si>
  <si>
    <t>CF2-1</t>
    <phoneticPr fontId="1" type="noConversion"/>
  </si>
  <si>
    <t>CF3-1</t>
    <phoneticPr fontId="1" type="noConversion"/>
  </si>
  <si>
    <t>BIO1-1</t>
    <phoneticPr fontId="1" type="noConversion"/>
  </si>
  <si>
    <t>BIO2-1</t>
    <phoneticPr fontId="1" type="noConversion"/>
  </si>
  <si>
    <t>BIO3-1</t>
    <phoneticPr fontId="1" type="noConversion"/>
  </si>
  <si>
    <t xml:space="preserve"> </t>
    <phoneticPr fontId="1" type="noConversion"/>
  </si>
  <si>
    <t>7.13±0.12 a</t>
    <phoneticPr fontId="1" type="noConversion"/>
  </si>
  <si>
    <t>6.35±0.19 c</t>
    <phoneticPr fontId="1" type="noConversion"/>
  </si>
  <si>
    <t>481.92±44.46 a</t>
    <phoneticPr fontId="1" type="noConversion"/>
  </si>
  <si>
    <t>474.22±11.40 ab</t>
    <phoneticPr fontId="1" type="noConversion"/>
  </si>
  <si>
    <t>1.36±0.29 b</t>
    <phoneticPr fontId="1" type="noConversion"/>
  </si>
  <si>
    <t>1.72±0.29 a</t>
    <phoneticPr fontId="1" type="noConversion"/>
  </si>
  <si>
    <t>7.53±0.19 a</t>
    <phoneticPr fontId="1" type="noConversion"/>
  </si>
  <si>
    <t>8.05±0.24 a</t>
    <phoneticPr fontId="1" type="noConversion"/>
  </si>
  <si>
    <t>177.89±26.60 a</t>
    <phoneticPr fontId="1" type="noConversion"/>
  </si>
  <si>
    <t>196.74±45.27 a</t>
    <phoneticPr fontId="1" type="noConversion"/>
  </si>
  <si>
    <t>37.47±4.07 a</t>
    <phoneticPr fontId="1" type="noConversion"/>
  </si>
  <si>
    <t>22.82±1.38 b</t>
    <phoneticPr fontId="1" type="noConversion"/>
  </si>
  <si>
    <t>3.82±0.48 ab</t>
    <phoneticPr fontId="1" type="noConversion"/>
  </si>
  <si>
    <t>3.67±1.01 b</t>
    <phoneticPr fontId="1" type="noConversion"/>
  </si>
  <si>
    <t>Treatments</t>
    <phoneticPr fontId="1" type="noConversion"/>
  </si>
  <si>
    <t xml:space="preserve"> </t>
    <phoneticPr fontId="1" type="noConversion"/>
  </si>
  <si>
    <t>0.87±0.11 a</t>
    <phoneticPr fontId="1" type="noConversion"/>
  </si>
  <si>
    <t>0.80±0.10 ab</t>
    <phoneticPr fontId="1" type="noConversion"/>
  </si>
  <si>
    <t xml:space="preserve"> </t>
    <phoneticPr fontId="1" type="noConversion"/>
  </si>
  <si>
    <t>43.88±8.31 a</t>
    <phoneticPr fontId="1" type="noConversion"/>
  </si>
  <si>
    <t>47.25±6.51 a</t>
    <phoneticPr fontId="1" type="noConversion"/>
  </si>
  <si>
    <r>
      <rPr>
        <sz val="10.5"/>
        <rFont val="黑体"/>
        <family val="3"/>
        <charset val="134"/>
      </rPr>
      <t>季度</t>
    </r>
  </si>
  <si>
    <r>
      <rPr>
        <sz val="10.5"/>
        <rFont val="黑体"/>
        <family val="3"/>
        <charset val="134"/>
      </rPr>
      <t>处理</t>
    </r>
  </si>
  <si>
    <r>
      <rPr>
        <sz val="10.5"/>
        <rFont val="黑体"/>
        <family val="3"/>
        <charset val="134"/>
      </rPr>
      <t>电导率</t>
    </r>
  </si>
  <si>
    <r>
      <rPr>
        <sz val="10.5"/>
        <rFont val="黑体"/>
        <family val="3"/>
        <charset val="134"/>
      </rPr>
      <t>全氮含量</t>
    </r>
    <phoneticPr fontId="1" type="noConversion"/>
  </si>
  <si>
    <r>
      <rPr>
        <sz val="10.5"/>
        <rFont val="黑体"/>
        <family val="3"/>
        <charset val="134"/>
      </rPr>
      <t>全磷含量</t>
    </r>
    <phoneticPr fontId="1" type="noConversion"/>
  </si>
  <si>
    <r>
      <rPr>
        <sz val="10.5"/>
        <rFont val="黑体"/>
        <family val="3"/>
        <charset val="134"/>
      </rPr>
      <t>全钾含量</t>
    </r>
    <phoneticPr fontId="1" type="noConversion"/>
  </si>
  <si>
    <r>
      <rPr>
        <sz val="10.5"/>
        <rFont val="黑体"/>
        <family val="3"/>
        <charset val="134"/>
      </rPr>
      <t>速效钾含量</t>
    </r>
  </si>
  <si>
    <r>
      <rPr>
        <sz val="10.5"/>
        <rFont val="黑体"/>
        <family val="3"/>
        <charset val="134"/>
      </rPr>
      <t>速效磷含量</t>
    </r>
  </si>
  <si>
    <r>
      <rPr>
        <sz val="10.5"/>
        <rFont val="黑体"/>
        <family val="3"/>
        <charset val="134"/>
      </rPr>
      <t>硝态氮含量</t>
    </r>
  </si>
  <si>
    <r>
      <rPr>
        <sz val="10.5"/>
        <rFont val="黑体"/>
        <family val="3"/>
        <charset val="134"/>
      </rPr>
      <t>铵态氮含量</t>
    </r>
  </si>
  <si>
    <r>
      <t>EC</t>
    </r>
    <r>
      <rPr>
        <sz val="10.5"/>
        <rFont val="黑体"/>
        <family val="3"/>
        <charset val="134"/>
      </rPr>
      <t>（</t>
    </r>
    <r>
      <rPr>
        <sz val="10.5"/>
        <rFont val="Times New Roman"/>
        <family val="1"/>
      </rPr>
      <t>μs·cm</t>
    </r>
    <r>
      <rPr>
        <vertAlign val="superscript"/>
        <sz val="10.5"/>
        <rFont val="Times New Roman"/>
        <family val="1"/>
      </rPr>
      <t>-1</t>
    </r>
    <r>
      <rPr>
        <sz val="10.5"/>
        <rFont val="黑体"/>
        <family val="3"/>
        <charset val="134"/>
      </rPr>
      <t>）</t>
    </r>
  </si>
  <si>
    <r>
      <t>TN</t>
    </r>
    <r>
      <rPr>
        <sz val="10.5"/>
        <rFont val="黑体"/>
        <family val="3"/>
        <charset val="134"/>
      </rPr>
      <t>（</t>
    </r>
    <r>
      <rPr>
        <sz val="10.5"/>
        <rFont val="Times New Roman"/>
        <family val="1"/>
      </rPr>
      <t>g·kg</t>
    </r>
    <r>
      <rPr>
        <vertAlign val="superscript"/>
        <sz val="10.5"/>
        <rFont val="Times New Roman"/>
        <family val="1"/>
      </rPr>
      <t>-1</t>
    </r>
    <r>
      <rPr>
        <sz val="10.5"/>
        <rFont val="黑体"/>
        <family val="3"/>
        <charset val="134"/>
      </rPr>
      <t>）</t>
    </r>
    <phoneticPr fontId="1" type="noConversion"/>
  </si>
  <si>
    <r>
      <t>TP</t>
    </r>
    <r>
      <rPr>
        <sz val="10.5"/>
        <rFont val="黑体"/>
        <family val="3"/>
        <charset val="134"/>
      </rPr>
      <t>（</t>
    </r>
    <r>
      <rPr>
        <sz val="10.5"/>
        <rFont val="Times New Roman"/>
        <family val="1"/>
      </rPr>
      <t>g·kg</t>
    </r>
    <r>
      <rPr>
        <vertAlign val="superscript"/>
        <sz val="10.5"/>
        <rFont val="Times New Roman"/>
        <family val="1"/>
      </rPr>
      <t>-1</t>
    </r>
    <r>
      <rPr>
        <sz val="10.5"/>
        <rFont val="黑体"/>
        <family val="3"/>
        <charset val="134"/>
      </rPr>
      <t>）</t>
    </r>
    <phoneticPr fontId="1" type="noConversion"/>
  </si>
  <si>
    <r>
      <t>TK</t>
    </r>
    <r>
      <rPr>
        <sz val="10.5"/>
        <rFont val="黑体"/>
        <family val="3"/>
        <charset val="134"/>
      </rPr>
      <t>（</t>
    </r>
    <r>
      <rPr>
        <sz val="10.5"/>
        <rFont val="Times New Roman"/>
        <family val="1"/>
      </rPr>
      <t>g·kg</t>
    </r>
    <r>
      <rPr>
        <vertAlign val="superscript"/>
        <sz val="10.5"/>
        <rFont val="Times New Roman"/>
        <family val="1"/>
      </rPr>
      <t>-1</t>
    </r>
    <r>
      <rPr>
        <sz val="10.5"/>
        <rFont val="黑体"/>
        <family val="3"/>
        <charset val="134"/>
      </rPr>
      <t>）</t>
    </r>
    <phoneticPr fontId="1" type="noConversion"/>
  </si>
  <si>
    <r>
      <t>AK</t>
    </r>
    <r>
      <rPr>
        <sz val="10.5"/>
        <rFont val="黑体"/>
        <family val="3"/>
        <charset val="134"/>
      </rPr>
      <t>（</t>
    </r>
    <r>
      <rPr>
        <sz val="10.5"/>
        <rFont val="Times New Roman"/>
        <family val="1"/>
      </rPr>
      <t>mg·kg</t>
    </r>
    <r>
      <rPr>
        <vertAlign val="superscript"/>
        <sz val="10.5"/>
        <rFont val="Times New Roman"/>
        <family val="1"/>
      </rPr>
      <t>-1</t>
    </r>
    <r>
      <rPr>
        <sz val="10.5"/>
        <rFont val="黑体"/>
        <family val="3"/>
        <charset val="134"/>
      </rPr>
      <t>）</t>
    </r>
    <phoneticPr fontId="1" type="noConversion"/>
  </si>
  <si>
    <r>
      <t>AP</t>
    </r>
    <r>
      <rPr>
        <sz val="10.5"/>
        <rFont val="黑体"/>
        <family val="3"/>
        <charset val="134"/>
      </rPr>
      <t>（</t>
    </r>
    <r>
      <rPr>
        <sz val="10.5"/>
        <rFont val="Times New Roman"/>
        <family val="1"/>
      </rPr>
      <t>mg·kg</t>
    </r>
    <r>
      <rPr>
        <vertAlign val="superscript"/>
        <sz val="10.5"/>
        <rFont val="Times New Roman"/>
        <family val="1"/>
      </rPr>
      <t>-1</t>
    </r>
    <r>
      <rPr>
        <sz val="10.5"/>
        <rFont val="黑体"/>
        <family val="3"/>
        <charset val="134"/>
      </rPr>
      <t>）</t>
    </r>
  </si>
  <si>
    <r>
      <t>NO</t>
    </r>
    <r>
      <rPr>
        <vertAlign val="subscript"/>
        <sz val="10.5"/>
        <rFont val="Times New Roman"/>
        <family val="1"/>
      </rPr>
      <t>3</t>
    </r>
    <r>
      <rPr>
        <vertAlign val="superscript"/>
        <sz val="10.5"/>
        <rFont val="Times New Roman"/>
        <family val="1"/>
      </rPr>
      <t>-</t>
    </r>
    <r>
      <rPr>
        <sz val="10.5"/>
        <rFont val="Times New Roman"/>
        <family val="1"/>
      </rPr>
      <t>-N</t>
    </r>
    <r>
      <rPr>
        <sz val="10.5"/>
        <rFont val="黑体"/>
        <family val="3"/>
        <charset val="134"/>
      </rPr>
      <t>（</t>
    </r>
    <r>
      <rPr>
        <sz val="10.5"/>
        <rFont val="Times New Roman"/>
        <family val="1"/>
      </rPr>
      <t>mg·kg</t>
    </r>
    <r>
      <rPr>
        <vertAlign val="superscript"/>
        <sz val="10.5"/>
        <rFont val="Times New Roman"/>
        <family val="1"/>
      </rPr>
      <t>-1</t>
    </r>
    <r>
      <rPr>
        <sz val="10.5"/>
        <rFont val="黑体"/>
        <family val="3"/>
        <charset val="134"/>
      </rPr>
      <t>）</t>
    </r>
  </si>
  <si>
    <r>
      <t>NH</t>
    </r>
    <r>
      <rPr>
        <vertAlign val="subscript"/>
        <sz val="10.5"/>
        <rFont val="Times New Roman"/>
        <family val="1"/>
      </rPr>
      <t>4</t>
    </r>
    <r>
      <rPr>
        <vertAlign val="superscript"/>
        <sz val="10.5"/>
        <rFont val="Times New Roman"/>
        <family val="1"/>
      </rPr>
      <t>+</t>
    </r>
    <r>
      <rPr>
        <sz val="10.5"/>
        <rFont val="Times New Roman"/>
        <family val="1"/>
      </rPr>
      <t>-N</t>
    </r>
    <r>
      <rPr>
        <sz val="10.5"/>
        <rFont val="黑体"/>
        <family val="3"/>
        <charset val="134"/>
      </rPr>
      <t>（</t>
    </r>
    <r>
      <rPr>
        <sz val="10.5"/>
        <rFont val="Times New Roman"/>
        <family val="1"/>
      </rPr>
      <t>mg·kg</t>
    </r>
    <r>
      <rPr>
        <vertAlign val="superscript"/>
        <sz val="10.5"/>
        <rFont val="Times New Roman"/>
        <family val="1"/>
      </rPr>
      <t>-1</t>
    </r>
    <r>
      <rPr>
        <sz val="10.5"/>
        <rFont val="黑体"/>
        <family val="3"/>
        <charset val="134"/>
      </rPr>
      <t>）</t>
    </r>
  </si>
  <si>
    <t>平均值</t>
    <phoneticPr fontId="1" type="noConversion"/>
  </si>
  <si>
    <t>标准偏差</t>
    <phoneticPr fontId="1" type="noConversion"/>
  </si>
  <si>
    <t>PH</t>
  </si>
  <si>
    <t>TN</t>
    <phoneticPr fontId="1" type="noConversion"/>
  </si>
  <si>
    <t>TP</t>
    <phoneticPr fontId="1" type="noConversion"/>
  </si>
  <si>
    <t>TK</t>
    <phoneticPr fontId="1" type="noConversion"/>
  </si>
  <si>
    <t>AK</t>
    <phoneticPr fontId="1" type="noConversion"/>
  </si>
  <si>
    <t>AP</t>
    <phoneticPr fontId="1" type="noConversion"/>
  </si>
  <si>
    <t>NO3</t>
    <phoneticPr fontId="1" type="noConversion"/>
  </si>
  <si>
    <t>NH4</t>
    <phoneticPr fontId="1" type="noConversion"/>
  </si>
  <si>
    <t>EC</t>
    <phoneticPr fontId="1" type="noConversion"/>
  </si>
  <si>
    <t>CF1</t>
    <phoneticPr fontId="1" type="noConversion"/>
  </si>
  <si>
    <t>CF2</t>
  </si>
  <si>
    <t>CF3</t>
  </si>
  <si>
    <t>CF4</t>
  </si>
  <si>
    <t>CF5</t>
  </si>
  <si>
    <t>CF6</t>
  </si>
  <si>
    <t>OF1</t>
    <phoneticPr fontId="1" type="noConversion"/>
  </si>
  <si>
    <t>OF2</t>
  </si>
  <si>
    <t>OF3</t>
  </si>
  <si>
    <t>OF4</t>
  </si>
  <si>
    <t>OF5</t>
  </si>
  <si>
    <t>OF6</t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</si>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</sst>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 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黑体"/>
      <family val="3"/>
      <charset val="134"/>
    </font>
    <font>
      <sz val="11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0.5"/>
      <name val="Times New Roman"/>
      <family val="1"/>
    </font>
    <font>
      <sz val="10.5"/>
      <name val="黑体"/>
      <family val="3"/>
      <charset val="134"/>
    </font>
    <font>
      <vertAlign val="superscript"/>
      <sz val="10.5"/>
      <name val="Times New Roman"/>
      <family val="1"/>
    </font>
    <font>
      <vertAlign val="subscript"/>
      <sz val="10.5"/>
      <name val="Times New Roman"/>
      <family val="1"/>
    </font>
    <font>
      <sz val="11"/>
      <name val="Times New Roman"/>
      <family val="1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76" fontId="2" fillId="0" borderId="0" xfId="0" applyNumberFormat="1" applyFont="1" applyBorder="1" applyAlignment="1">
      <alignment horizontal="center" vertical="center"/>
    </xf>
    <xf numFmtId="177" fontId="0" fillId="0" borderId="0" xfId="0" applyNumberFormat="1"/>
    <xf numFmtId="176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76" fontId="5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/>
    <xf numFmtId="178" fontId="0" fillId="0" borderId="1" xfId="0" applyNumberFormat="1" applyBorder="1"/>
    <xf numFmtId="0" fontId="0" fillId="0" borderId="4" xfId="0" applyBorder="1" applyAlignment="1">
      <alignment horizontal="center"/>
    </xf>
    <xf numFmtId="177" fontId="0" fillId="0" borderId="4" xfId="0" applyNumberFormat="1" applyBorder="1"/>
    <xf numFmtId="178" fontId="0" fillId="0" borderId="4" xfId="0" applyNumberFormat="1" applyBorder="1"/>
    <xf numFmtId="176" fontId="0" fillId="0" borderId="3" xfId="0" applyNumberFormat="1" applyBorder="1" applyAlignment="1">
      <alignment horizontal="center"/>
    </xf>
    <xf numFmtId="177" fontId="0" fillId="0" borderId="3" xfId="0" applyNumberFormat="1" applyBorder="1"/>
    <xf numFmtId="0" fontId="0" fillId="0" borderId="3" xfId="0" applyBorder="1"/>
    <xf numFmtId="176" fontId="4" fillId="0" borderId="0" xfId="0" applyNumberFormat="1" applyFont="1" applyAlignment="1">
      <alignment horizontal="center" vertical="center"/>
    </xf>
    <xf numFmtId="176" fontId="0" fillId="0" borderId="0" xfId="0" applyNumberFormat="1"/>
    <xf numFmtId="176" fontId="0" fillId="0" borderId="3" xfId="0" applyNumberFormat="1" applyBorder="1"/>
    <xf numFmtId="49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/>
    </xf>
    <xf numFmtId="178" fontId="8" fillId="0" borderId="1" xfId="0" applyNumberFormat="1" applyFont="1" applyBorder="1"/>
    <xf numFmtId="177" fontId="8" fillId="0" borderId="0" xfId="0" applyNumberFormat="1" applyFont="1"/>
    <xf numFmtId="0" fontId="9" fillId="0" borderId="2" xfId="0" applyFont="1" applyFill="1" applyBorder="1" applyAlignment="1">
      <alignment horizontal="center" vertical="center" wrapText="1"/>
    </xf>
    <xf numFmtId="176" fontId="9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6" fontId="9" fillId="0" borderId="3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 wrapText="1"/>
    </xf>
    <xf numFmtId="176" fontId="13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176" fontId="9" fillId="0" borderId="0" xfId="0" applyNumberFormat="1" applyFont="1" applyFill="1" applyBorder="1" applyAlignment="1">
      <alignment horizontal="center" vertical="center" wrapText="1"/>
    </xf>
    <xf numFmtId="176" fontId="13" fillId="0" borderId="0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176" fontId="13" fillId="0" borderId="3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/>
    <xf numFmtId="0" fontId="0" fillId="0" borderId="6" xfId="0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32"/>
  <sheetViews>
    <sheetView topLeftCell="H1" zoomScale="70" zoomScaleNormal="70" workbookViewId="0">
      <selection activeCell="AA1" activeCellId="9" sqref="B1:B1048576 C1:C1048576 F1:F1048576 I1:I1048576 L1:L1048576 O1:O1048576 R1:R1048576 U1:U1048576 X1:X1048576 AA1:AA1048576"/>
    </sheetView>
  </sheetViews>
  <sheetFormatPr defaultRowHeight="13.5" x14ac:dyDescent="0.15"/>
  <cols>
    <col min="1" max="1" width="8.75" style="4" customWidth="1"/>
    <col min="3" max="3" width="12.75" style="5" customWidth="1"/>
    <col min="4" max="4" width="15.5" style="5" customWidth="1"/>
    <col min="5" max="5" width="18.875" style="3" customWidth="1"/>
    <col min="6" max="6" width="12.875" style="5" customWidth="1"/>
    <col min="7" max="7" width="16.125" style="2" customWidth="1"/>
    <col min="8" max="8" width="15.5" style="2" customWidth="1"/>
    <col min="9" max="9" width="15.875" style="2" customWidth="1"/>
    <col min="10" max="10" width="17.125" style="2" customWidth="1"/>
    <col min="11" max="11" width="17.375" style="18" customWidth="1"/>
    <col min="12" max="12" width="17.125" style="2" customWidth="1"/>
    <col min="13" max="13" width="13.625" style="18" customWidth="1"/>
    <col min="14" max="14" width="13" style="18" customWidth="1"/>
    <col min="15" max="15" width="16.5" customWidth="1"/>
    <col min="16" max="16" width="17.625" customWidth="1"/>
    <col min="17" max="17" width="15.125" customWidth="1"/>
    <col min="18" max="18" width="16" customWidth="1"/>
    <col min="19" max="19" width="15.25" customWidth="1"/>
    <col min="20" max="20" width="14.375" style="18" customWidth="1"/>
    <col min="21" max="21" width="10.875" customWidth="1"/>
    <col min="26" max="26" width="8.75" style="2"/>
  </cols>
  <sheetData>
    <row r="1" spans="1:29" s="41" customFormat="1" ht="25.5" x14ac:dyDescent="0.15">
      <c r="A1" s="20"/>
      <c r="B1" s="21" t="s">
        <v>22</v>
      </c>
      <c r="C1" s="22" t="s">
        <v>23</v>
      </c>
      <c r="D1" s="1" t="s">
        <v>75</v>
      </c>
      <c r="E1" s="1" t="s">
        <v>76</v>
      </c>
      <c r="F1" s="23" t="s">
        <v>24</v>
      </c>
      <c r="G1" s="40"/>
      <c r="H1" s="40"/>
      <c r="I1" s="6" t="s">
        <v>8</v>
      </c>
      <c r="J1" s="40"/>
      <c r="K1" s="5"/>
      <c r="L1" s="6" t="s">
        <v>25</v>
      </c>
      <c r="O1" s="6" t="s">
        <v>9</v>
      </c>
      <c r="R1" s="6" t="s">
        <v>1</v>
      </c>
      <c r="T1" s="5"/>
      <c r="U1" s="6" t="s">
        <v>2</v>
      </c>
      <c r="X1" s="6" t="s">
        <v>3</v>
      </c>
      <c r="Z1" s="40"/>
      <c r="AA1" s="6" t="s">
        <v>4</v>
      </c>
    </row>
    <row r="2" spans="1:29" x14ac:dyDescent="0.15">
      <c r="A2" s="42" t="s">
        <v>28</v>
      </c>
      <c r="B2" s="11" t="s">
        <v>29</v>
      </c>
      <c r="C2" s="12">
        <v>6.21</v>
      </c>
      <c r="F2" s="13">
        <v>475</v>
      </c>
      <c r="I2" s="2">
        <v>1.8585365853658535</v>
      </c>
      <c r="L2" s="2">
        <v>1.0211960975609757</v>
      </c>
      <c r="M2" s="18" t="s">
        <v>54</v>
      </c>
      <c r="N2" s="18" t="s">
        <v>54</v>
      </c>
      <c r="O2" s="2">
        <v>7.4146341463414638</v>
      </c>
      <c r="P2" s="2"/>
      <c r="Q2" s="2"/>
      <c r="R2" s="18">
        <v>202.94032258064499</v>
      </c>
      <c r="S2" s="18"/>
      <c r="U2" s="2">
        <v>46.167367999999996</v>
      </c>
      <c r="V2" s="2"/>
      <c r="W2" s="2"/>
      <c r="X2" s="2">
        <v>43.004185483870998</v>
      </c>
      <c r="AA2" s="2">
        <v>2.1766522177419301</v>
      </c>
    </row>
    <row r="3" spans="1:29" x14ac:dyDescent="0.15">
      <c r="A3" s="43"/>
      <c r="B3" s="8" t="s">
        <v>10</v>
      </c>
      <c r="C3" s="9">
        <v>6.43</v>
      </c>
      <c r="F3" s="10">
        <v>493</v>
      </c>
      <c r="I3" s="2">
        <v>1.4926108374384237</v>
      </c>
      <c r="L3" s="2">
        <v>1.0198985221674901</v>
      </c>
      <c r="O3" s="2">
        <v>7.7832512315270934</v>
      </c>
      <c r="P3" s="2"/>
      <c r="Q3" s="2"/>
      <c r="R3" s="18">
        <v>202.887747035573</v>
      </c>
      <c r="S3" s="18"/>
      <c r="U3" s="2">
        <v>29.789995876288661</v>
      </c>
      <c r="V3" s="2"/>
      <c r="W3" s="2"/>
      <c r="X3" s="2">
        <v>31.025352226720599</v>
      </c>
      <c r="AA3" s="2">
        <v>3.45159008097166</v>
      </c>
    </row>
    <row r="4" spans="1:29" x14ac:dyDescent="0.15">
      <c r="A4" s="43"/>
      <c r="B4" s="8" t="s">
        <v>11</v>
      </c>
      <c r="C4" s="9">
        <v>6.47</v>
      </c>
      <c r="F4" s="10">
        <v>480</v>
      </c>
      <c r="I4" s="2">
        <v>1.4334975369458127</v>
      </c>
      <c r="L4" s="2">
        <v>0.838784729064039</v>
      </c>
      <c r="O4" s="2">
        <v>7.2413793103448274</v>
      </c>
      <c r="P4" s="2"/>
      <c r="Q4" s="2"/>
      <c r="R4" s="18">
        <v>204.87911646586301</v>
      </c>
      <c r="S4" s="18"/>
      <c r="U4" s="2">
        <v>43.795730612244895</v>
      </c>
      <c r="V4" s="2"/>
      <c r="W4" s="2"/>
      <c r="X4" s="2">
        <v>38.372373015873016</v>
      </c>
      <c r="AA4" s="2">
        <v>4.2392732793522265</v>
      </c>
    </row>
    <row r="5" spans="1:29" x14ac:dyDescent="0.15">
      <c r="A5" s="43"/>
      <c r="B5" s="8" t="s">
        <v>30</v>
      </c>
      <c r="C5" s="9">
        <v>6.43</v>
      </c>
      <c r="E5" s="3" t="s">
        <v>51</v>
      </c>
      <c r="F5" s="10">
        <v>479</v>
      </c>
      <c r="I5" s="2">
        <v>1.1029411764705883</v>
      </c>
      <c r="L5" s="2">
        <v>0.80912254901960801</v>
      </c>
      <c r="O5" s="2">
        <v>7.3529411764705879</v>
      </c>
      <c r="P5" s="2"/>
      <c r="Q5" s="2"/>
      <c r="R5" s="18">
        <v>163.71428571428501</v>
      </c>
      <c r="S5" s="18"/>
      <c r="U5" s="2">
        <v>45.16032164948453</v>
      </c>
      <c r="V5" s="2"/>
      <c r="W5" s="2"/>
      <c r="X5" s="2">
        <v>41.004185483870963</v>
      </c>
      <c r="AA5" s="2">
        <v>3.8457641129032298</v>
      </c>
    </row>
    <row r="6" spans="1:29" x14ac:dyDescent="0.15">
      <c r="A6" s="43"/>
      <c r="B6" s="8" t="s">
        <v>12</v>
      </c>
      <c r="C6" s="9">
        <v>6.66</v>
      </c>
      <c r="F6" s="10">
        <v>481</v>
      </c>
      <c r="I6" s="27">
        <v>0.62621359223300976</v>
      </c>
      <c r="L6" s="2">
        <v>0.79983689320388351</v>
      </c>
      <c r="O6" s="2">
        <v>7.3786407766990294</v>
      </c>
      <c r="P6" s="2"/>
      <c r="Q6" s="2"/>
      <c r="R6" s="18">
        <v>150.90557768924299</v>
      </c>
      <c r="S6" s="18"/>
      <c r="U6" s="2">
        <v>35.86655833333333</v>
      </c>
      <c r="V6" s="2"/>
      <c r="W6" s="2"/>
      <c r="X6" s="2">
        <v>33.025352226720642</v>
      </c>
      <c r="AA6" s="2">
        <v>2.0150020242914977</v>
      </c>
    </row>
    <row r="7" spans="1:29" x14ac:dyDescent="0.15">
      <c r="A7" s="43"/>
      <c r="B7" s="8" t="s">
        <v>13</v>
      </c>
      <c r="C7" s="9">
        <v>6.19</v>
      </c>
      <c r="F7" s="10">
        <v>460</v>
      </c>
      <c r="I7" s="2">
        <v>1.4411764705882353</v>
      </c>
      <c r="L7" s="2">
        <v>1.0024343137254901</v>
      </c>
      <c r="O7" s="2">
        <v>7.598039215686275</v>
      </c>
      <c r="P7" s="2"/>
      <c r="Q7" s="2"/>
      <c r="R7" s="18">
        <v>145.69999999999999</v>
      </c>
      <c r="S7" s="18"/>
      <c r="U7" s="2">
        <v>38.903450000000007</v>
      </c>
      <c r="V7" s="2"/>
      <c r="W7" s="2"/>
      <c r="X7" s="2">
        <v>38.372373015873016</v>
      </c>
      <c r="AA7" s="2">
        <v>3.4020218253968264</v>
      </c>
    </row>
    <row r="8" spans="1:29" x14ac:dyDescent="0.15">
      <c r="A8" s="43"/>
      <c r="B8" s="8" t="s">
        <v>31</v>
      </c>
      <c r="C8" s="9">
        <v>6.4</v>
      </c>
      <c r="F8" s="10">
        <v>471</v>
      </c>
      <c r="I8" s="2">
        <v>1.1435643564356437</v>
      </c>
      <c r="L8" s="2">
        <v>0.77382079207920784</v>
      </c>
      <c r="O8" s="2">
        <v>7.7722772277227712</v>
      </c>
      <c r="P8" s="2"/>
      <c r="Q8" s="2"/>
      <c r="R8" s="18">
        <v>209.942292490119</v>
      </c>
      <c r="S8" s="18"/>
      <c r="U8" s="2">
        <v>58.195215384615373</v>
      </c>
      <c r="V8" s="2"/>
      <c r="W8" s="2"/>
      <c r="X8" s="2">
        <v>40.504185483870998</v>
      </c>
      <c r="AA8" s="2">
        <v>4.7256572580645173</v>
      </c>
    </row>
    <row r="9" spans="1:29" x14ac:dyDescent="0.15">
      <c r="A9" s="43"/>
      <c r="B9" s="8" t="s">
        <v>14</v>
      </c>
      <c r="C9" s="9">
        <v>6.32</v>
      </c>
      <c r="F9" s="10">
        <v>455</v>
      </c>
      <c r="I9" s="27">
        <v>0.67317073170731712</v>
      </c>
      <c r="L9" s="2">
        <v>0.76999512195121955</v>
      </c>
      <c r="O9" s="2">
        <v>7.6097560975609762</v>
      </c>
      <c r="P9" s="2"/>
      <c r="Q9" s="2"/>
      <c r="R9" s="18">
        <v>165.071146245059</v>
      </c>
      <c r="S9" s="18"/>
      <c r="U9" s="2">
        <v>46.307869230769221</v>
      </c>
      <c r="V9" s="2"/>
      <c r="W9" s="2"/>
      <c r="X9" s="2">
        <v>33.525352226720599</v>
      </c>
      <c r="AA9" s="2">
        <v>4.5591536144578297</v>
      </c>
    </row>
    <row r="10" spans="1:29" s="16" customFormat="1" x14ac:dyDescent="0.15">
      <c r="A10" s="43"/>
      <c r="B10" s="8" t="s">
        <v>15</v>
      </c>
      <c r="C10" s="9">
        <v>6.02</v>
      </c>
      <c r="D10" s="14">
        <f>AVERAGE(C2:C10)</f>
        <v>6.3477777777777771</v>
      </c>
      <c r="E10" s="14">
        <f>STDEV(C2:C10)</f>
        <v>0.18733511268431355</v>
      </c>
      <c r="F10" s="10">
        <v>474</v>
      </c>
      <c r="G10" s="15">
        <f>AVERAGE(F2:F10)</f>
        <v>474.22222222222223</v>
      </c>
      <c r="H10" s="15">
        <f>STDEV(F2:F10)</f>
        <v>11.388346870571006</v>
      </c>
      <c r="I10" s="2">
        <v>1.0396039603960396</v>
      </c>
      <c r="J10" s="15">
        <f>AVERAGE(I2:I5,I7:I8,I10)</f>
        <v>1.3588472748057996</v>
      </c>
      <c r="K10" s="19">
        <f>STDEV(I2:I5,I7:I8,I10)</f>
        <v>0.28684601438006213</v>
      </c>
      <c r="L10" s="15">
        <v>0.80562722772277195</v>
      </c>
      <c r="M10" s="19">
        <f>AVERAGE(L2:L10)</f>
        <v>0.87119069405496508</v>
      </c>
      <c r="N10" s="19">
        <f>STDEV(L2:L10)</f>
        <v>0.1094614673982641</v>
      </c>
      <c r="O10" s="15">
        <v>7.6237623762376234</v>
      </c>
      <c r="P10" s="15">
        <v>7.5305201731767397</v>
      </c>
      <c r="Q10" s="15">
        <v>0.19153471729825663</v>
      </c>
      <c r="R10" s="19">
        <v>155</v>
      </c>
      <c r="S10" s="19">
        <f>AVERAGE(R2:R10)</f>
        <v>177.89338758008745</v>
      </c>
      <c r="T10" s="19">
        <f>STDEV(R2:R10)</f>
        <v>26.602981296730839</v>
      </c>
      <c r="U10" s="15">
        <v>50.771426262626257</v>
      </c>
      <c r="V10" s="15">
        <f>AVERAGE(U2:U10)</f>
        <v>43.884215038818034</v>
      </c>
      <c r="W10" s="15">
        <f>STDEV(U2:U10)</f>
        <v>8.3118847683673263</v>
      </c>
      <c r="X10" s="2">
        <v>38.372373015873016</v>
      </c>
      <c r="Y10" s="15">
        <f>AVERAGE(X2:X10)</f>
        <v>37.467303575488209</v>
      </c>
      <c r="Z10" s="15">
        <f>STDEV(X2:X10)</f>
        <v>4.0560964624746951</v>
      </c>
      <c r="AA10" s="15">
        <v>4.6113380566801601</v>
      </c>
      <c r="AB10" s="19">
        <f>AVERAGE(AA2:AA10)</f>
        <v>3.6696058299844307</v>
      </c>
      <c r="AC10" s="19">
        <f>STDEV(AA2:AA10)</f>
        <v>1.0145632384411261</v>
      </c>
    </row>
    <row r="11" spans="1:29" x14ac:dyDescent="0.15">
      <c r="A11" s="43"/>
      <c r="B11" s="11" t="s">
        <v>32</v>
      </c>
      <c r="C11" s="12">
        <v>7</v>
      </c>
      <c r="F11" s="13">
        <v>435</v>
      </c>
      <c r="I11" s="27">
        <v>2.5724137931034501</v>
      </c>
      <c r="L11" s="2">
        <v>0.843884729064039</v>
      </c>
      <c r="M11" s="18" t="s">
        <v>54</v>
      </c>
      <c r="N11" s="18" t="s">
        <v>54</v>
      </c>
      <c r="O11" s="2">
        <v>8.029556650246306</v>
      </c>
      <c r="P11" s="2"/>
      <c r="Q11" s="2"/>
      <c r="R11" s="18">
        <v>221.11553784860558</v>
      </c>
      <c r="S11" s="18"/>
      <c r="U11" s="2">
        <v>45.089108910891085</v>
      </c>
      <c r="V11" s="2"/>
      <c r="W11" s="2"/>
      <c r="X11" s="2">
        <v>23.714194331983801</v>
      </c>
      <c r="AA11" s="2">
        <v>3.844174698795181</v>
      </c>
      <c r="AB11" s="18"/>
      <c r="AC11" s="18"/>
    </row>
    <row r="12" spans="1:29" x14ac:dyDescent="0.15">
      <c r="A12" s="43"/>
      <c r="B12" s="8" t="s">
        <v>16</v>
      </c>
      <c r="C12" s="9">
        <v>7.12</v>
      </c>
      <c r="F12" s="10">
        <v>440.7</v>
      </c>
      <c r="I12" s="2" t="s">
        <v>35</v>
      </c>
      <c r="L12" s="2">
        <v>0.70145320197044303</v>
      </c>
      <c r="O12" s="2" t="s">
        <v>54</v>
      </c>
      <c r="P12" s="2"/>
      <c r="Q12" s="2"/>
      <c r="R12" s="18">
        <v>218</v>
      </c>
      <c r="S12" s="18"/>
      <c r="U12" s="2">
        <v>58.067787755102039</v>
      </c>
      <c r="V12" s="2"/>
      <c r="W12" s="2"/>
      <c r="X12" s="2">
        <v>21.588294820717099</v>
      </c>
      <c r="AA12" s="2">
        <v>3.7636561264822146</v>
      </c>
      <c r="AB12" s="18"/>
      <c r="AC12" s="18"/>
    </row>
    <row r="13" spans="1:29" x14ac:dyDescent="0.15">
      <c r="A13" s="43"/>
      <c r="B13" s="8" t="s">
        <v>17</v>
      </c>
      <c r="C13" s="9">
        <v>7</v>
      </c>
      <c r="F13" s="10">
        <v>516.20000000000005</v>
      </c>
      <c r="I13" s="2">
        <v>1.8786407766990294</v>
      </c>
      <c r="L13" s="2">
        <v>0.84024412621359201</v>
      </c>
      <c r="O13" s="2">
        <v>8.2524271844660202</v>
      </c>
      <c r="P13" s="2"/>
      <c r="Q13" s="2"/>
      <c r="R13" s="18" t="e">
        <v>#VALUE!</v>
      </c>
      <c r="S13" s="18"/>
      <c r="U13" s="2">
        <v>58.831875728155339</v>
      </c>
      <c r="V13" s="2"/>
      <c r="W13" s="2"/>
      <c r="X13" s="2">
        <v>21.379256000000002</v>
      </c>
      <c r="AA13" s="2">
        <v>3.5113299595141698</v>
      </c>
      <c r="AB13" s="18"/>
      <c r="AC13" s="18"/>
    </row>
    <row r="14" spans="1:29" x14ac:dyDescent="0.15">
      <c r="A14" s="43"/>
      <c r="B14" s="8" t="s">
        <v>33</v>
      </c>
      <c r="C14" s="9">
        <v>7.37</v>
      </c>
      <c r="F14" s="26">
        <v>777</v>
      </c>
      <c r="I14" s="2">
        <v>1.8472906403940887</v>
      </c>
      <c r="L14" s="2">
        <v>0.80787093596059112</v>
      </c>
      <c r="O14" s="2">
        <v>7.5862068965517233</v>
      </c>
      <c r="P14" s="2"/>
      <c r="Q14" s="2"/>
      <c r="R14" s="18">
        <v>140.68825910931173</v>
      </c>
      <c r="S14" s="18"/>
      <c r="U14" s="2">
        <v>45.38859381443298</v>
      </c>
      <c r="V14" s="2"/>
      <c r="W14" s="2"/>
      <c r="X14" s="2">
        <v>24.082350597609601</v>
      </c>
      <c r="AA14" s="2">
        <v>4.2303944223106997</v>
      </c>
      <c r="AB14" s="18"/>
      <c r="AC14" s="18"/>
    </row>
    <row r="15" spans="1:29" x14ac:dyDescent="0.15">
      <c r="A15" s="43"/>
      <c r="B15" s="8" t="s">
        <v>18</v>
      </c>
      <c r="C15" s="9">
        <v>7.22</v>
      </c>
      <c r="F15" s="26">
        <v>753.2</v>
      </c>
      <c r="I15" s="2">
        <v>1.3756097560975611</v>
      </c>
      <c r="L15" s="2">
        <v>0.77186975609756103</v>
      </c>
      <c r="O15" s="2">
        <v>8.3414634146341484</v>
      </c>
      <c r="P15" s="2"/>
      <c r="Q15" s="2"/>
      <c r="R15" s="18">
        <v>143.42629482071715</v>
      </c>
      <c r="S15" s="18"/>
      <c r="U15" s="2">
        <v>45.678587755102036</v>
      </c>
      <c r="V15" s="2"/>
      <c r="W15" s="2"/>
      <c r="X15" s="2">
        <v>22.862257028112001</v>
      </c>
      <c r="AA15" s="2">
        <v>3</v>
      </c>
      <c r="AB15" s="18"/>
      <c r="AC15" s="18"/>
    </row>
    <row r="16" spans="1:29" x14ac:dyDescent="0.15">
      <c r="A16" s="43"/>
      <c r="B16" s="8" t="s">
        <v>19</v>
      </c>
      <c r="C16" s="9">
        <v>7.1</v>
      </c>
      <c r="F16" s="26">
        <v>774.6</v>
      </c>
      <c r="I16" s="2">
        <v>1.3217821782178218</v>
      </c>
      <c r="L16" s="2">
        <v>0.656306930693069</v>
      </c>
      <c r="O16" s="2">
        <v>7.9702970297029703</v>
      </c>
      <c r="P16" s="2"/>
      <c r="Q16" s="2"/>
      <c r="R16" s="18">
        <v>166.99604743083003</v>
      </c>
      <c r="S16" s="18"/>
      <c r="U16" s="2">
        <v>44.691207999999996</v>
      </c>
      <c r="V16" s="2"/>
      <c r="W16" s="2"/>
      <c r="X16" s="2">
        <v>25.02</v>
      </c>
      <c r="AA16" s="2">
        <v>4.0152520080321299</v>
      </c>
      <c r="AB16" s="18"/>
      <c r="AC16" s="18"/>
    </row>
    <row r="17" spans="1:29" x14ac:dyDescent="0.15">
      <c r="A17" s="43"/>
      <c r="B17" s="8" t="s">
        <v>34</v>
      </c>
      <c r="C17" s="9">
        <v>7.05</v>
      </c>
      <c r="F17" s="10">
        <v>501.4</v>
      </c>
      <c r="I17" s="2">
        <v>1.9603960396039604</v>
      </c>
      <c r="L17" s="2">
        <v>0.80836089108910902</v>
      </c>
      <c r="O17" s="2">
        <v>8.217821782178218</v>
      </c>
      <c r="P17" s="2"/>
      <c r="Q17" s="2"/>
      <c r="R17" s="18">
        <v>241</v>
      </c>
      <c r="S17" s="18"/>
      <c r="U17" s="2">
        <v>43.688840404040398</v>
      </c>
      <c r="V17" s="2"/>
      <c r="W17" s="2"/>
      <c r="X17" s="2">
        <v>22.426120967741898</v>
      </c>
      <c r="AA17" s="2">
        <v>4.01</v>
      </c>
      <c r="AB17" s="18"/>
      <c r="AC17" s="18"/>
    </row>
    <row r="18" spans="1:29" x14ac:dyDescent="0.15">
      <c r="A18" s="43"/>
      <c r="B18" s="8" t="s">
        <v>20</v>
      </c>
      <c r="C18" s="9">
        <v>7.12</v>
      </c>
      <c r="F18" s="10">
        <v>542.9</v>
      </c>
      <c r="I18" s="27">
        <v>2.4149253731343299</v>
      </c>
      <c r="L18" s="2">
        <v>0.99356915422885606</v>
      </c>
      <c r="O18" s="2">
        <v>8.0597014925373127</v>
      </c>
      <c r="P18" s="2"/>
      <c r="Q18" s="2"/>
      <c r="R18" s="18">
        <v>245.96774193548387</v>
      </c>
      <c r="S18" s="18">
        <v>196.74198302070701</v>
      </c>
      <c r="T18" s="18">
        <v>45.272000407179853</v>
      </c>
      <c r="U18" s="2">
        <v>42.51538775510204</v>
      </c>
      <c r="V18" s="2"/>
      <c r="W18" s="2"/>
      <c r="X18" s="2">
        <v>20.857562753036401</v>
      </c>
      <c r="AA18" s="2">
        <v>3.35</v>
      </c>
      <c r="AB18" s="18"/>
      <c r="AC18" s="18"/>
    </row>
    <row r="19" spans="1:29" s="16" customFormat="1" x14ac:dyDescent="0.15">
      <c r="A19" s="44"/>
      <c r="B19" s="8" t="s">
        <v>21</v>
      </c>
      <c r="C19" s="9">
        <v>7.17</v>
      </c>
      <c r="D19" s="14">
        <f>AVERAGE(C11:C19)</f>
        <v>7.1277777777777764</v>
      </c>
      <c r="E19" s="14">
        <f>STDEV(C11:C19)</f>
        <v>0.11648795836671037</v>
      </c>
      <c r="F19" s="10">
        <v>455.3</v>
      </c>
      <c r="G19" s="15">
        <f>AVERAGE(F11:F13,F17:F19)</f>
        <v>481.91666666666674</v>
      </c>
      <c r="H19" s="15">
        <f>STDEV(F11:F13,F17:F19)</f>
        <v>44.457504053496599</v>
      </c>
      <c r="I19" s="2">
        <v>1.9306930693069304</v>
      </c>
      <c r="J19" s="15">
        <f>AVERAGE(I13:I17,I19)</f>
        <v>1.7190687433865655</v>
      </c>
      <c r="K19" s="19">
        <f>STDEV(I13:I17,I19)</f>
        <v>0.2900787819616229</v>
      </c>
      <c r="L19" s="2">
        <v>0.80601881188118796</v>
      </c>
      <c r="M19" s="18">
        <f>AVERAGE(L11:L19)</f>
        <v>0.80328650413316094</v>
      </c>
      <c r="N19" s="19">
        <f>STDEV(L11:L19)</f>
        <v>9.5023568815672671E-2</v>
      </c>
      <c r="O19" s="15">
        <v>7.9207920792079207</v>
      </c>
      <c r="P19" s="15">
        <v>8.0472833161905779</v>
      </c>
      <c r="Q19" s="15">
        <v>0.23685322075361256</v>
      </c>
      <c r="R19" s="19" t="e">
        <v>#VALUE!</v>
      </c>
      <c r="S19" s="19"/>
      <c r="T19" s="19"/>
      <c r="U19" s="15">
        <v>41.304538461538449</v>
      </c>
      <c r="V19" s="15">
        <f>AVERAGE(U11:U19)</f>
        <v>47.250658731596033</v>
      </c>
      <c r="W19" s="15">
        <f>STDEV(U11:U19)</f>
        <v>6.5073259994373309</v>
      </c>
      <c r="X19" s="15">
        <v>23.4116546184739</v>
      </c>
      <c r="Y19" s="15">
        <f>AVERAGE(X11:X19)</f>
        <v>22.815743457519414</v>
      </c>
      <c r="Z19" s="15">
        <f>STDEV(X11:X19)</f>
        <v>1.3776761174968517</v>
      </c>
      <c r="AA19" s="15">
        <v>4.6179290000000011</v>
      </c>
      <c r="AB19" s="19">
        <f>AVERAGE(AA11:AA19)</f>
        <v>3.8158595794593779</v>
      </c>
      <c r="AC19" s="19">
        <f>STDEV(AA11:AA19)</f>
        <v>0.48367338822848094</v>
      </c>
    </row>
    <row r="22" spans="1:29" x14ac:dyDescent="0.15">
      <c r="B22" s="28" t="s">
        <v>57</v>
      </c>
      <c r="C22" s="29" t="s">
        <v>58</v>
      </c>
      <c r="D22" s="29" t="s">
        <v>0</v>
      </c>
      <c r="E22" s="29" t="s">
        <v>59</v>
      </c>
      <c r="F22" s="29" t="s">
        <v>60</v>
      </c>
      <c r="G22" s="29" t="s">
        <v>61</v>
      </c>
      <c r="H22" s="29" t="s">
        <v>62</v>
      </c>
      <c r="I22" s="29" t="s">
        <v>63</v>
      </c>
      <c r="J22" s="29" t="s">
        <v>64</v>
      </c>
      <c r="K22" s="29" t="s">
        <v>65</v>
      </c>
      <c r="L22" s="29" t="s">
        <v>66</v>
      </c>
    </row>
    <row r="23" spans="1:29" ht="17.25" x14ac:dyDescent="0.15">
      <c r="B23" s="30" t="s">
        <v>5</v>
      </c>
      <c r="C23" s="31" t="s">
        <v>50</v>
      </c>
      <c r="D23" s="31"/>
      <c r="E23" s="31" t="s">
        <v>67</v>
      </c>
      <c r="F23" s="31" t="s">
        <v>68</v>
      </c>
      <c r="G23" s="31" t="s">
        <v>69</v>
      </c>
      <c r="H23" s="31" t="s">
        <v>70</v>
      </c>
      <c r="I23" s="31" t="s">
        <v>71</v>
      </c>
      <c r="J23" s="31" t="s">
        <v>72</v>
      </c>
      <c r="K23" s="31" t="s">
        <v>73</v>
      </c>
      <c r="L23" s="31" t="s">
        <v>74</v>
      </c>
    </row>
    <row r="24" spans="1:29" ht="14.1" customHeight="1" x14ac:dyDescent="0.25">
      <c r="B24" s="32" t="s">
        <v>27</v>
      </c>
      <c r="C24" s="33" t="s">
        <v>6</v>
      </c>
      <c r="D24" s="34" t="s">
        <v>37</v>
      </c>
      <c r="E24" s="34" t="s">
        <v>39</v>
      </c>
      <c r="F24" s="34" t="s">
        <v>40</v>
      </c>
      <c r="G24" s="34" t="s">
        <v>52</v>
      </c>
      <c r="H24" s="34" t="s">
        <v>42</v>
      </c>
      <c r="I24" s="34" t="s">
        <v>44</v>
      </c>
      <c r="J24" s="34" t="s">
        <v>55</v>
      </c>
      <c r="K24" s="34" t="s">
        <v>46</v>
      </c>
      <c r="L24" s="34" t="s">
        <v>49</v>
      </c>
    </row>
    <row r="25" spans="1:29" ht="15" x14ac:dyDescent="0.25">
      <c r="B25" s="38"/>
      <c r="C25" s="31" t="s">
        <v>7</v>
      </c>
      <c r="D25" s="39" t="s">
        <v>36</v>
      </c>
      <c r="E25" s="39" t="s">
        <v>38</v>
      </c>
      <c r="F25" s="39" t="s">
        <v>41</v>
      </c>
      <c r="G25" s="39" t="s">
        <v>53</v>
      </c>
      <c r="H25" s="39" t="s">
        <v>43</v>
      </c>
      <c r="I25" s="39" t="s">
        <v>45</v>
      </c>
      <c r="J25" s="39" t="s">
        <v>56</v>
      </c>
      <c r="K25" s="39" t="s">
        <v>47</v>
      </c>
      <c r="L25" s="39" t="s">
        <v>48</v>
      </c>
    </row>
    <row r="26" spans="1:29" ht="15" x14ac:dyDescent="0.15">
      <c r="B26" s="35" t="s">
        <v>26</v>
      </c>
      <c r="C26" s="36"/>
      <c r="D26" s="37"/>
      <c r="E26" s="37"/>
      <c r="F26" s="37"/>
      <c r="G26" s="37"/>
      <c r="H26" s="37"/>
      <c r="I26" s="37"/>
      <c r="J26" s="37"/>
      <c r="K26" s="37"/>
      <c r="L26" s="37"/>
    </row>
    <row r="27" spans="1:29" ht="15" x14ac:dyDescent="0.15">
      <c r="C27" s="24"/>
      <c r="D27" s="25"/>
      <c r="E27" s="25"/>
      <c r="F27" s="25"/>
      <c r="G27" s="25"/>
      <c r="H27" s="25"/>
      <c r="I27" s="25"/>
      <c r="J27" s="25"/>
      <c r="K27" s="25"/>
      <c r="L27" s="25"/>
    </row>
    <row r="28" spans="1:29" ht="15" x14ac:dyDescent="0.25">
      <c r="B28" s="7"/>
      <c r="C28" s="24"/>
      <c r="D28" s="25"/>
      <c r="E28" s="25"/>
      <c r="F28" s="25"/>
      <c r="G28" s="25"/>
      <c r="H28" s="25"/>
      <c r="I28" s="25"/>
      <c r="J28" s="25"/>
      <c r="K28" s="25"/>
      <c r="L28" s="25"/>
    </row>
    <row r="29" spans="1:29" ht="15" x14ac:dyDescent="0.25">
      <c r="B29" s="7"/>
      <c r="C29" s="24"/>
      <c r="D29" s="25"/>
      <c r="E29" s="17"/>
      <c r="F29" s="17"/>
      <c r="G29" s="17"/>
      <c r="H29" s="17"/>
      <c r="I29" s="17"/>
      <c r="J29" s="17"/>
      <c r="K29" s="17"/>
      <c r="L29" s="17"/>
    </row>
    <row r="30" spans="1:29" ht="15" x14ac:dyDescent="0.15">
      <c r="C30" s="24"/>
      <c r="D30" s="25"/>
      <c r="E30" s="17"/>
      <c r="F30" s="17"/>
      <c r="G30" s="17"/>
      <c r="H30" s="17"/>
      <c r="I30" s="17"/>
      <c r="J30" s="17"/>
      <c r="K30" s="17"/>
      <c r="L30" s="17"/>
    </row>
    <row r="31" spans="1:29" ht="15" x14ac:dyDescent="0.15">
      <c r="C31" s="24"/>
      <c r="D31" s="25"/>
      <c r="E31" s="17"/>
      <c r="F31" s="17"/>
      <c r="G31" s="17"/>
      <c r="H31" s="17"/>
      <c r="I31" s="17"/>
      <c r="J31" s="17"/>
      <c r="K31" s="17"/>
      <c r="L31" s="17"/>
    </row>
    <row r="32" spans="1:29" x14ac:dyDescent="0.15">
      <c r="C32" s="3"/>
      <c r="D32" s="3"/>
    </row>
  </sheetData>
  <mergeCells count="1">
    <mergeCell ref="A2:A19"/>
  </mergeCells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13"/>
  <sheetViews>
    <sheetView tabSelected="1" workbookViewId="0"/>
  </sheetViews>
  <sheetFormatPr defaultRowHeight="13.5" x14ac:dyDescent="0.15"/>
  <cols>
    <col min="3" max="10" width="16" customWidth="1"/>
  </cols>
  <sheetData>
    <row r="1" spans="1:10" x14ac:dyDescent="0.15">
      <c r="A1" t="s">
        <v>98</v>
      </c>
      <c r="B1" t="s">
        <v>77</v>
      </c>
      <c r="C1" t="s">
        <v>85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 x14ac:dyDescent="0.15">
      <c r="A2" t="s">
        <v>86</v>
      </c>
      <c r="B2">
        <v>6.43</v>
      </c>
      <c r="C2">
        <v>493</v>
      </c>
      <c r="D2">
        <v>1.4926108374384237</v>
      </c>
      <c r="E2">
        <v>1.0198985221674901</v>
      </c>
      <c r="F2">
        <v>7.7832512315270934</v>
      </c>
      <c r="G2">
        <v>202.887747035573</v>
      </c>
      <c r="H2">
        <v>29.789995876288661</v>
      </c>
      <c r="I2">
        <v>31.025352226720599</v>
      </c>
      <c r="J2">
        <v>3.45159008097166</v>
      </c>
    </row>
    <row r="3" spans="1:10" x14ac:dyDescent="0.15">
      <c r="A3" t="s">
        <v>87</v>
      </c>
      <c r="B3">
        <v>6.47</v>
      </c>
      <c r="C3">
        <v>480</v>
      </c>
      <c r="D3">
        <v>1.4334975369458127</v>
      </c>
      <c r="E3">
        <v>0.838784729064039</v>
      </c>
      <c r="F3">
        <v>7.2413793103448274</v>
      </c>
      <c r="G3">
        <v>204.87911646586301</v>
      </c>
      <c r="H3">
        <v>43.795730612244895</v>
      </c>
      <c r="I3">
        <v>38.372373015873016</v>
      </c>
      <c r="J3">
        <v>4.2392732793522265</v>
      </c>
    </row>
    <row r="4" spans="1:10" x14ac:dyDescent="0.15">
      <c r="A4" t="s">
        <v>88</v>
      </c>
      <c r="B4">
        <v>6.43</v>
      </c>
      <c r="C4">
        <v>479</v>
      </c>
      <c r="D4">
        <v>1.1029411764705883</v>
      </c>
      <c r="E4">
        <v>0.80912254901960801</v>
      </c>
      <c r="F4">
        <v>7.3529411764705879</v>
      </c>
      <c r="G4">
        <v>163.71428571428501</v>
      </c>
      <c r="H4">
        <v>45.16032164948453</v>
      </c>
      <c r="I4">
        <v>41.004185483870963</v>
      </c>
      <c r="J4">
        <v>3.8457641129032298</v>
      </c>
    </row>
    <row r="5" spans="1:10" x14ac:dyDescent="0.15">
      <c r="A5" t="s">
        <v>89</v>
      </c>
      <c r="B5">
        <v>6.19</v>
      </c>
      <c r="C5">
        <v>460</v>
      </c>
      <c r="D5">
        <v>1.4411764705882353</v>
      </c>
      <c r="E5">
        <v>1.0024343137254901</v>
      </c>
      <c r="F5">
        <v>7.598039215686275</v>
      </c>
      <c r="G5">
        <v>145.69999999999999</v>
      </c>
      <c r="H5">
        <v>38.903450000000007</v>
      </c>
      <c r="I5">
        <v>38.372373015873016</v>
      </c>
      <c r="J5">
        <v>3.4020218253968264</v>
      </c>
    </row>
    <row r="6" spans="1:10" x14ac:dyDescent="0.15">
      <c r="A6" t="s">
        <v>90</v>
      </c>
      <c r="B6">
        <v>6.4</v>
      </c>
      <c r="C6">
        <v>471</v>
      </c>
      <c r="D6">
        <v>1.1435643564356437</v>
      </c>
      <c r="E6">
        <v>0.77382079207920784</v>
      </c>
      <c r="F6">
        <v>7.7722772277227712</v>
      </c>
      <c r="G6">
        <v>209.942292490119</v>
      </c>
      <c r="H6">
        <v>58.195215384615373</v>
      </c>
      <c r="I6">
        <v>40.504185483870998</v>
      </c>
      <c r="J6">
        <v>4.7256572580645173</v>
      </c>
    </row>
    <row r="7" spans="1:10" x14ac:dyDescent="0.15">
      <c r="A7" t="s">
        <v>91</v>
      </c>
      <c r="B7">
        <v>6.02</v>
      </c>
      <c r="C7">
        <v>474</v>
      </c>
      <c r="D7">
        <v>1.0396039603960396</v>
      </c>
      <c r="E7">
        <v>0.80562722772277195</v>
      </c>
      <c r="F7">
        <v>7.6237623762376234</v>
      </c>
      <c r="G7">
        <v>155</v>
      </c>
      <c r="H7">
        <v>50.771426262626257</v>
      </c>
      <c r="I7">
        <v>38.372373015873016</v>
      </c>
      <c r="J7">
        <v>4.6113380566801601</v>
      </c>
    </row>
    <row r="8" spans="1:10" x14ac:dyDescent="0.15">
      <c r="A8" t="s">
        <v>92</v>
      </c>
      <c r="B8">
        <v>7</v>
      </c>
      <c r="C8">
        <v>435</v>
      </c>
      <c r="D8">
        <v>2.5724137931034501</v>
      </c>
      <c r="E8">
        <v>0.843884729064039</v>
      </c>
      <c r="F8">
        <v>8.029556650246306</v>
      </c>
      <c r="G8">
        <v>221.11553784860558</v>
      </c>
      <c r="H8">
        <v>45.089108910891085</v>
      </c>
      <c r="I8">
        <v>23.714194331983801</v>
      </c>
      <c r="J8">
        <v>3.844174698795181</v>
      </c>
    </row>
    <row r="9" spans="1:10" x14ac:dyDescent="0.15">
      <c r="A9" t="s">
        <v>93</v>
      </c>
      <c r="B9">
        <v>7.37</v>
      </c>
      <c r="C9">
        <v>777</v>
      </c>
      <c r="D9">
        <v>1.8472906403940887</v>
      </c>
      <c r="E9">
        <v>0.80787093596059112</v>
      </c>
      <c r="F9">
        <v>7.5862068965517233</v>
      </c>
      <c r="G9">
        <v>140.68825910931173</v>
      </c>
      <c r="H9">
        <v>45.38859381443298</v>
      </c>
      <c r="I9">
        <v>24.082350597609601</v>
      </c>
      <c r="J9">
        <v>4.2303944223106997</v>
      </c>
    </row>
    <row r="10" spans="1:10" x14ac:dyDescent="0.15">
      <c r="A10" t="s">
        <v>94</v>
      </c>
      <c r="B10">
        <v>7.22</v>
      </c>
      <c r="C10">
        <v>753.2</v>
      </c>
      <c r="D10">
        <v>1.3756097560975611</v>
      </c>
      <c r="E10">
        <v>0.77186975609756103</v>
      </c>
      <c r="F10">
        <v>8.3414634146341484</v>
      </c>
      <c r="G10">
        <v>143.42629482071715</v>
      </c>
      <c r="H10">
        <v>45.678587755102036</v>
      </c>
      <c r="I10">
        <v>22.862257028112001</v>
      </c>
      <c r="J10">
        <v>3</v>
      </c>
    </row>
    <row r="11" spans="1:10" x14ac:dyDescent="0.15">
      <c r="A11" t="s">
        <v>95</v>
      </c>
      <c r="B11">
        <v>7.1</v>
      </c>
      <c r="C11">
        <v>774.6</v>
      </c>
      <c r="D11">
        <v>1.3217821782178218</v>
      </c>
      <c r="E11">
        <v>0.656306930693069</v>
      </c>
      <c r="F11">
        <v>7.9702970297029703</v>
      </c>
      <c r="G11">
        <v>166.99604743083003</v>
      </c>
      <c r="H11">
        <v>44.691207999999996</v>
      </c>
      <c r="I11">
        <v>25.02</v>
      </c>
      <c r="J11">
        <v>4.0152520080321299</v>
      </c>
    </row>
    <row r="12" spans="1:10" x14ac:dyDescent="0.15">
      <c r="A12" t="s">
        <v>96</v>
      </c>
      <c r="B12">
        <v>7.05</v>
      </c>
      <c r="C12">
        <v>501.4</v>
      </c>
      <c r="D12">
        <v>1.9603960396039604</v>
      </c>
      <c r="E12">
        <v>0.80836089108910902</v>
      </c>
      <c r="F12">
        <v>8.217821782178218</v>
      </c>
      <c r="G12">
        <v>241</v>
      </c>
      <c r="H12">
        <v>43.688840404040398</v>
      </c>
      <c r="I12">
        <v>22.426120967741898</v>
      </c>
      <c r="J12">
        <v>4.01</v>
      </c>
    </row>
    <row r="13" spans="1:10" x14ac:dyDescent="0.15">
      <c r="A13" t="s">
        <v>97</v>
      </c>
      <c r="B13">
        <v>7.17</v>
      </c>
      <c r="C13">
        <v>455.3</v>
      </c>
      <c r="D13">
        <v>1.9306930693069304</v>
      </c>
      <c r="E13">
        <v>0.80601881188118796</v>
      </c>
      <c r="F13">
        <v>7.9207920792079207</v>
      </c>
      <c r="H13">
        <v>41.304538461538449</v>
      </c>
      <c r="I13">
        <v>23.4116546184739</v>
      </c>
      <c r="J13">
        <v>4.6179290000000011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理化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liulanlan</cp:lastModifiedBy>
  <dcterms:created xsi:type="dcterms:W3CDTF">2006-09-16T00:00:00Z</dcterms:created>
  <dcterms:modified xsi:type="dcterms:W3CDTF">2020-12-11T04:39:00Z</dcterms:modified>
</cp:coreProperties>
</file>