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Энергоэффективность и экология\для проектов\"/>
    </mc:Choice>
  </mc:AlternateContent>
  <bookViews>
    <workbookView xWindow="-30" yWindow="6405" windowWidth="10920" windowHeight="2700"/>
  </bookViews>
  <sheets>
    <sheet name="Образов" sheetId="6" r:id="rId1"/>
    <sheet name="Здрав" sheetId="4" r:id="rId2"/>
    <sheet name="Культура" sheetId="3" r:id="rId3"/>
    <sheet name="Спорт" sheetId="5" r:id="rId4"/>
    <sheet name="Экономия" sheetId="7" r:id="rId5"/>
  </sheets>
  <definedNames>
    <definedName name="_xlnm.Print_Area" localSheetId="1">Здрав!$A$1:$V$20</definedName>
    <definedName name="_xlnm.Print_Area" localSheetId="2">Культура!$A$1:$R$27</definedName>
    <definedName name="_xlnm.Print_Area" localSheetId="3">Спорт!$A$1:$V$23</definedName>
  </definedNames>
  <calcPr calcId="152511"/>
</workbook>
</file>

<file path=xl/calcChain.xml><?xml version="1.0" encoding="utf-8"?>
<calcChain xmlns="http://schemas.openxmlformats.org/spreadsheetml/2006/main">
  <c r="R151" i="6" l="1"/>
  <c r="R146" i="6"/>
  <c r="R133" i="6"/>
  <c r="R129" i="6"/>
  <c r="R52" i="6"/>
  <c r="R34" i="6"/>
  <c r="R29" i="6"/>
  <c r="R8" i="6"/>
  <c r="D39" i="7" l="1"/>
  <c r="C39" i="7"/>
  <c r="F39" i="7" s="1"/>
  <c r="B39" i="7"/>
  <c r="E39" i="7"/>
  <c r="G39" i="7" l="1"/>
  <c r="I20" i="4"/>
  <c r="F11" i="4" l="1"/>
  <c r="V9" i="4"/>
  <c r="V8" i="4"/>
  <c r="V6" i="4"/>
  <c r="F9" i="3" l="1"/>
  <c r="R149" i="6" l="1"/>
  <c r="F18" i="4" l="1"/>
  <c r="U21" i="5" l="1"/>
  <c r="E27" i="3" l="1"/>
  <c r="Q27" i="3"/>
  <c r="R66" i="6" l="1"/>
  <c r="V10" i="5" l="1"/>
  <c r="R15" i="3" l="1"/>
  <c r="R4" i="3"/>
  <c r="R3" i="3"/>
  <c r="N4" i="3"/>
  <c r="N3" i="3"/>
  <c r="J4" i="3"/>
  <c r="J3" i="3"/>
  <c r="F3" i="3"/>
  <c r="C20" i="4"/>
  <c r="V152" i="6" l="1"/>
  <c r="C160" i="6"/>
  <c r="V68" i="6" l="1"/>
  <c r="S21" i="5" l="1"/>
  <c r="T21" i="5"/>
  <c r="N11" i="5"/>
  <c r="J11" i="5"/>
  <c r="F11" i="5"/>
  <c r="N10" i="5"/>
  <c r="J10" i="5"/>
  <c r="F10" i="5"/>
  <c r="N9" i="5"/>
  <c r="J9" i="5"/>
  <c r="F9" i="5"/>
  <c r="V21" i="5" l="1"/>
  <c r="H27" i="3"/>
  <c r="R16" i="3" l="1"/>
  <c r="I27" i="3" l="1"/>
  <c r="J27" i="3" s="1"/>
  <c r="M27" i="3"/>
  <c r="R8" i="4"/>
  <c r="R7" i="4"/>
  <c r="R16" i="4"/>
  <c r="Q21" i="5"/>
  <c r="M21" i="5" l="1"/>
  <c r="V15" i="4"/>
  <c r="V19" i="4" l="1"/>
  <c r="R12" i="5" l="1"/>
  <c r="R8" i="5"/>
  <c r="N19" i="5"/>
  <c r="N18" i="5"/>
  <c r="N16" i="5"/>
  <c r="N15" i="5"/>
  <c r="N14" i="5"/>
  <c r="N13" i="5"/>
  <c r="N12" i="5"/>
  <c r="N8" i="5"/>
  <c r="N7" i="5"/>
  <c r="N6" i="5"/>
  <c r="N5" i="5"/>
  <c r="N4" i="5"/>
  <c r="N3" i="5"/>
  <c r="J20" i="5"/>
  <c r="J19" i="5"/>
  <c r="J18" i="5"/>
  <c r="J17" i="5"/>
  <c r="J16" i="5"/>
  <c r="J15" i="5"/>
  <c r="J14" i="5"/>
  <c r="J13" i="5"/>
  <c r="J12" i="5"/>
  <c r="J8" i="5"/>
  <c r="J7" i="5"/>
  <c r="J6" i="5"/>
  <c r="J5" i="5"/>
  <c r="J4" i="5"/>
  <c r="J3" i="5"/>
  <c r="F4" i="5"/>
  <c r="F3" i="5"/>
  <c r="F6" i="5"/>
  <c r="F17" i="5"/>
  <c r="F16" i="5"/>
  <c r="F15" i="5"/>
  <c r="F14" i="5"/>
  <c r="F13" i="5"/>
  <c r="F12" i="5"/>
  <c r="F8" i="5"/>
  <c r="F19" i="5"/>
  <c r="R26" i="3"/>
  <c r="R19" i="3"/>
  <c r="R10" i="3"/>
  <c r="N5" i="3"/>
  <c r="N7" i="3"/>
  <c r="N6" i="3"/>
  <c r="N9" i="3"/>
  <c r="N8" i="3"/>
  <c r="N13" i="3"/>
  <c r="N12" i="3"/>
  <c r="N11" i="3"/>
  <c r="N10" i="3"/>
  <c r="N15" i="3"/>
  <c r="N14" i="3"/>
  <c r="N16" i="3"/>
  <c r="N25" i="3"/>
  <c r="N24" i="3"/>
  <c r="N23" i="3"/>
  <c r="N22" i="3"/>
  <c r="N21" i="3"/>
  <c r="N20" i="3"/>
  <c r="N19" i="3"/>
  <c r="N18" i="3"/>
  <c r="J7" i="3"/>
  <c r="J6" i="3"/>
  <c r="J5" i="3"/>
  <c r="J9" i="3"/>
  <c r="J8" i="3"/>
  <c r="J13" i="3"/>
  <c r="J12" i="3"/>
  <c r="J11" i="3"/>
  <c r="J10" i="3"/>
  <c r="J15" i="3"/>
  <c r="J14" i="3"/>
  <c r="J16" i="3"/>
  <c r="J26" i="3"/>
  <c r="J25" i="3"/>
  <c r="J24" i="3"/>
  <c r="J23" i="3"/>
  <c r="J21" i="3"/>
  <c r="J20" i="3"/>
  <c r="J19" i="3"/>
  <c r="J18" i="3"/>
  <c r="J17" i="3"/>
  <c r="F25" i="3"/>
  <c r="F22" i="3"/>
  <c r="F21" i="3"/>
  <c r="F20" i="3"/>
  <c r="F19" i="3"/>
  <c r="F18" i="3"/>
  <c r="F17" i="3"/>
  <c r="F16" i="3"/>
  <c r="F15" i="3"/>
  <c r="F14" i="3"/>
  <c r="F13" i="3"/>
  <c r="F12" i="3"/>
  <c r="F11" i="3"/>
  <c r="F8" i="3"/>
  <c r="F7" i="3"/>
  <c r="F6" i="3"/>
  <c r="F5" i="3"/>
  <c r="R73" i="6"/>
  <c r="R11" i="6"/>
  <c r="R15" i="6"/>
  <c r="R17" i="6"/>
  <c r="R27" i="6"/>
  <c r="R26" i="6"/>
  <c r="R35" i="6"/>
  <c r="R42" i="6"/>
  <c r="R48" i="6"/>
  <c r="R53" i="6"/>
  <c r="R56" i="6"/>
  <c r="R61" i="6"/>
  <c r="R60" i="6"/>
  <c r="R59" i="6"/>
  <c r="R65" i="6"/>
  <c r="R64" i="6"/>
  <c r="R63" i="6"/>
  <c r="R82" i="6"/>
  <c r="R91" i="6"/>
  <c r="R106" i="6"/>
  <c r="N159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J159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F159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69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V17" i="4"/>
  <c r="V7" i="4"/>
  <c r="N19" i="4"/>
  <c r="N18" i="4"/>
  <c r="N17" i="4"/>
  <c r="N16" i="4"/>
  <c r="N15" i="4"/>
  <c r="N13" i="4"/>
  <c r="N12" i="4"/>
  <c r="N11" i="4"/>
  <c r="N10" i="4"/>
  <c r="N9" i="4"/>
  <c r="N8" i="4"/>
  <c r="N7" i="4"/>
  <c r="N6" i="4"/>
  <c r="N5" i="4"/>
  <c r="J5" i="4"/>
  <c r="J19" i="4"/>
  <c r="J18" i="4"/>
  <c r="J17" i="4"/>
  <c r="J16" i="4"/>
  <c r="J15" i="4"/>
  <c r="J13" i="4"/>
  <c r="J12" i="4"/>
  <c r="J11" i="4"/>
  <c r="J9" i="4"/>
  <c r="J8" i="4"/>
  <c r="J7" i="4"/>
  <c r="J6" i="4"/>
  <c r="F19" i="4"/>
  <c r="F17" i="4"/>
  <c r="F16" i="4"/>
  <c r="F15" i="4"/>
  <c r="F13" i="4"/>
  <c r="F12" i="4"/>
  <c r="F10" i="4"/>
  <c r="F9" i="4"/>
  <c r="F8" i="4"/>
  <c r="F7" i="4"/>
  <c r="F6" i="4"/>
  <c r="F5" i="4"/>
  <c r="D8" i="7" l="1"/>
  <c r="T20" i="4" l="1"/>
  <c r="U20" i="4"/>
  <c r="S20" i="4"/>
  <c r="Q20" i="4"/>
  <c r="R20" i="4" s="1"/>
  <c r="P20" i="4"/>
  <c r="O20" i="4"/>
  <c r="M20" i="4"/>
  <c r="L20" i="4"/>
  <c r="K20" i="4"/>
  <c r="H20" i="4"/>
  <c r="J20" i="4" s="1"/>
  <c r="G20" i="4"/>
  <c r="E20" i="4"/>
  <c r="B6" i="7"/>
  <c r="D20" i="4"/>
  <c r="F20" i="4" l="1"/>
  <c r="E6" i="7" s="1"/>
  <c r="N20" i="4"/>
  <c r="C6" i="7"/>
  <c r="D6" i="7"/>
  <c r="V20" i="4"/>
  <c r="U160" i="6" l="1"/>
  <c r="T160" i="6"/>
  <c r="S160" i="6"/>
  <c r="Q160" i="6"/>
  <c r="P160" i="6"/>
  <c r="O160" i="6"/>
  <c r="M160" i="6"/>
  <c r="L160" i="6"/>
  <c r="K160" i="6"/>
  <c r="I160" i="6"/>
  <c r="H160" i="6"/>
  <c r="G160" i="6"/>
  <c r="E160" i="6"/>
  <c r="B5" i="7"/>
  <c r="D160" i="6"/>
  <c r="N160" i="6" l="1"/>
  <c r="V160" i="6"/>
  <c r="J160" i="6"/>
  <c r="C5" i="7"/>
  <c r="F160" i="6"/>
  <c r="E5" i="7" s="1"/>
  <c r="D5" i="7"/>
  <c r="R160" i="6"/>
  <c r="D27" i="3"/>
  <c r="C27" i="3"/>
  <c r="B8" i="7" s="1"/>
  <c r="F5" i="7" l="1"/>
  <c r="F27" i="3"/>
  <c r="E8" i="7" s="1"/>
  <c r="C8" i="7"/>
  <c r="P27" i="3"/>
  <c r="O27" i="3"/>
  <c r="B38" i="7" s="1"/>
  <c r="C38" i="7" l="1"/>
  <c r="D38" i="7"/>
  <c r="R27" i="3"/>
  <c r="E38" i="7" s="1"/>
  <c r="L27" i="3"/>
  <c r="K27" i="3"/>
  <c r="G27" i="3"/>
  <c r="F38" i="7" l="1"/>
  <c r="N27" i="3"/>
  <c r="P21" i="5"/>
  <c r="R21" i="5" s="1"/>
  <c r="O21" i="5"/>
  <c r="L21" i="5"/>
  <c r="K21" i="5"/>
  <c r="I21" i="5"/>
  <c r="H21" i="5"/>
  <c r="G21" i="5"/>
  <c r="E21" i="5"/>
  <c r="D21" i="5"/>
  <c r="C21" i="5"/>
  <c r="B7" i="7" s="1"/>
  <c r="F21" i="5" l="1"/>
  <c r="N21" i="5"/>
  <c r="D7" i="7"/>
  <c r="E7" i="7"/>
  <c r="C7" i="7"/>
  <c r="J21" i="5"/>
  <c r="E12" i="7"/>
  <c r="D12" i="7"/>
  <c r="D52" i="7" s="1"/>
  <c r="C12" i="7"/>
  <c r="C52" i="7" s="1"/>
  <c r="B12" i="7"/>
  <c r="B20" i="7" s="1"/>
  <c r="G5" i="7"/>
  <c r="B52" i="7" l="1"/>
  <c r="D37" i="7" l="1"/>
  <c r="D36" i="7"/>
  <c r="E28" i="7"/>
  <c r="D35" i="7"/>
  <c r="C28" i="7"/>
  <c r="B35" i="7"/>
  <c r="D40" i="7" l="1"/>
  <c r="C4" i="7"/>
  <c r="E4" i="7"/>
  <c r="B4" i="7"/>
  <c r="D4" i="7"/>
  <c r="D20" i="7"/>
  <c r="B28" i="7"/>
  <c r="D28" i="7"/>
  <c r="C35" i="7"/>
  <c r="E35" i="7"/>
  <c r="C20" i="7"/>
  <c r="E20" i="7"/>
  <c r="B16" i="7" l="1"/>
  <c r="G8" i="7" l="1"/>
  <c r="F8" i="7"/>
  <c r="G6" i="7"/>
  <c r="F6" i="7"/>
  <c r="C36" i="7" l="1"/>
  <c r="F36" i="7" l="1"/>
  <c r="G36" i="7"/>
  <c r="E15" i="7"/>
  <c r="C15" i="7"/>
  <c r="B15" i="7"/>
  <c r="G38" i="7" l="1"/>
  <c r="D15" i="7"/>
  <c r="F15" i="7" s="1"/>
  <c r="C24" i="7"/>
  <c r="D57" i="7" l="1"/>
  <c r="E16" i="7"/>
  <c r="G15" i="7"/>
  <c r="D16" i="7"/>
  <c r="B31" i="7"/>
  <c r="C31" i="7"/>
  <c r="E31" i="7"/>
  <c r="D31" i="7" l="1"/>
  <c r="F31" i="7" s="1"/>
  <c r="G31" i="7" l="1"/>
  <c r="D13" i="7"/>
  <c r="E14" i="7" l="1"/>
  <c r="B36" i="7"/>
  <c r="B29" i="7" l="1"/>
  <c r="E29" i="7"/>
  <c r="C29" i="7"/>
  <c r="C21" i="7"/>
  <c r="B21" i="7"/>
  <c r="B13" i="7"/>
  <c r="E21" i="7"/>
  <c r="E13" i="7"/>
  <c r="E17" i="7" s="1"/>
  <c r="E36" i="7"/>
  <c r="D29" i="7"/>
  <c r="C13" i="7"/>
  <c r="D21" i="7"/>
  <c r="G29" i="7" l="1"/>
  <c r="G13" i="7"/>
  <c r="F13" i="7"/>
  <c r="F29" i="7"/>
  <c r="F21" i="7"/>
  <c r="G21" i="7"/>
  <c r="D14" i="7"/>
  <c r="C16" i="7" l="1"/>
  <c r="D17" i="7"/>
  <c r="D54" i="7" s="1"/>
  <c r="E23" i="7"/>
  <c r="C23" i="7"/>
  <c r="B23" i="7"/>
  <c r="E9" i="7"/>
  <c r="B9" i="7" l="1"/>
  <c r="B53" i="7" s="1"/>
  <c r="C9" i="7"/>
  <c r="F16" i="7"/>
  <c r="G16" i="7"/>
  <c r="D23" i="7"/>
  <c r="F23" i="7" s="1"/>
  <c r="C53" i="7" l="1"/>
  <c r="C22" i="7"/>
  <c r="C25" i="7" s="1"/>
  <c r="G7" i="7"/>
  <c r="F7" i="7"/>
  <c r="G23" i="7"/>
  <c r="D9" i="7"/>
  <c r="C55" i="7" l="1"/>
  <c r="G9" i="7"/>
  <c r="D53" i="7"/>
  <c r="F53" i="7" s="1"/>
  <c r="C30" i="7"/>
  <c r="C32" i="7" s="1"/>
  <c r="F9" i="7"/>
  <c r="C14" i="7"/>
  <c r="C37" i="7"/>
  <c r="F37" i="7" l="1"/>
  <c r="C40" i="7"/>
  <c r="G40" i="7" s="1"/>
  <c r="E53" i="7"/>
  <c r="C56" i="7"/>
  <c r="B14" i="7"/>
  <c r="B17" i="7" s="1"/>
  <c r="B54" i="7" s="1"/>
  <c r="C17" i="7"/>
  <c r="G14" i="7"/>
  <c r="F14" i="7"/>
  <c r="G37" i="7"/>
  <c r="D30" i="7"/>
  <c r="D22" i="7"/>
  <c r="F22" i="7" s="1"/>
  <c r="C57" i="7" l="1"/>
  <c r="E57" i="7" s="1"/>
  <c r="B24" i="7"/>
  <c r="E24" i="7"/>
  <c r="D24" i="7"/>
  <c r="D25" i="7" s="1"/>
  <c r="D55" i="7" s="1"/>
  <c r="C54" i="7"/>
  <c r="F17" i="7"/>
  <c r="G17" i="7"/>
  <c r="F40" i="7"/>
  <c r="G30" i="7"/>
  <c r="F30" i="7"/>
  <c r="D32" i="7"/>
  <c r="D56" i="7" s="1"/>
  <c r="G22" i="7"/>
  <c r="B37" i="7"/>
  <c r="B40" i="7" s="1"/>
  <c r="B57" i="7" s="1"/>
  <c r="F57" i="7" l="1"/>
  <c r="B22" i="7"/>
  <c r="B25" i="7" s="1"/>
  <c r="B55" i="7" s="1"/>
  <c r="B30" i="7"/>
  <c r="B32" i="7" s="1"/>
  <c r="B56" i="7" s="1"/>
  <c r="G24" i="7"/>
  <c r="F24" i="7"/>
  <c r="F54" i="7"/>
  <c r="E54" i="7"/>
  <c r="E37" i="7"/>
  <c r="E40" i="7" s="1"/>
  <c r="F55" i="7"/>
  <c r="E55" i="7"/>
  <c r="F56" i="7"/>
  <c r="E56" i="7"/>
  <c r="E22" i="7"/>
  <c r="E25" i="7" s="1"/>
  <c r="E30" i="7"/>
  <c r="E32" i="7" s="1"/>
  <c r="F32" i="7"/>
  <c r="G32" i="7"/>
  <c r="G25" i="7"/>
  <c r="F25" i="7"/>
</calcChain>
</file>

<file path=xl/sharedStrings.xml><?xml version="1.0" encoding="utf-8"?>
<sst xmlns="http://schemas.openxmlformats.org/spreadsheetml/2006/main" count="384" uniqueCount="255">
  <si>
    <t>КЗ МНВК Колегіум-школа №1</t>
  </si>
  <si>
    <t>МЗОШ № 45</t>
  </si>
  <si>
    <t>МСШ І-ІІІ ст.№4</t>
  </si>
  <si>
    <t>МСШ І-ІІІ ст.№5</t>
  </si>
  <si>
    <t>МСШ І-ІІІ ст.№7</t>
  </si>
  <si>
    <t>МСШ І-ІІІ ст.№8</t>
  </si>
  <si>
    <t>МСШ І-ІІІ ст.№9</t>
  </si>
  <si>
    <t>МЗОШ І-ІІІ ст.№10</t>
  </si>
  <si>
    <t>НВК Ліцей-школа №14</t>
  </si>
  <si>
    <t>МЗОШ І-ІІІ ст.№15</t>
  </si>
  <si>
    <t>МЗОШ І-ІІІ ст.№17</t>
  </si>
  <si>
    <t>МЗОШ І-ІІІ ст.№18</t>
  </si>
  <si>
    <t>МЗОШ І-ІІІ ст.№20</t>
  </si>
  <si>
    <t>МЗОШ І-ІІІ ст.№21</t>
  </si>
  <si>
    <t>МЗОШ І-ІІІ ст.№24</t>
  </si>
  <si>
    <t>МЗОШ І-ІІІ ст.№25</t>
  </si>
  <si>
    <t>МЗОШ І-ІІІ ст.№26</t>
  </si>
  <si>
    <t>НВК Гімназія-школа №27</t>
  </si>
  <si>
    <t>НВК Колегіум-школа №28</t>
  </si>
  <si>
    <t>МЗОШ І-ІІІ ст.№29</t>
  </si>
  <si>
    <t>МЗОШ І-ІІІ ст.№30</t>
  </si>
  <si>
    <t>МЗОШ І-ІІІ ст.№31</t>
  </si>
  <si>
    <t>МЗОШ І-ІІІ ст.№32</t>
  </si>
  <si>
    <t>МЗОШ І-ІІІ ст.№33</t>
  </si>
  <si>
    <t>МЗОШ І-ІІІ ст.№34</t>
  </si>
  <si>
    <t>МЗОШ І-ІІІ ст.№36</t>
  </si>
  <si>
    <t>МЗОШ І-ІІІ ст.№37</t>
  </si>
  <si>
    <t>МЗОШ І-ІІІ ст.№38</t>
  </si>
  <si>
    <t>МСШ І-ІІІ ст.№39</t>
  </si>
  <si>
    <t xml:space="preserve">МСШ І-ІІІ ст.№40 </t>
  </si>
  <si>
    <t>МЗОШ І-ІІІ ст.№41</t>
  </si>
  <si>
    <t>МСШ І-ІІІ ст.№42</t>
  </si>
  <si>
    <t>МЗОШ І-ІІІ ст.№43</t>
  </si>
  <si>
    <t>МЗОШ І-ІІІ ст.№44</t>
  </si>
  <si>
    <t>МСШ І-ІІІ ст.№46</t>
  </si>
  <si>
    <t>МЗОШ І-ІІІ ст.№47</t>
  </si>
  <si>
    <t>МЗОШ І-ІІІ ст.№50</t>
  </si>
  <si>
    <t>МЗОШ І-ІІІ ст.№51</t>
  </si>
  <si>
    <t>МЗОШ І-ІІІ ст.№52</t>
  </si>
  <si>
    <t>МЗОШ І-ІІІ ст.№53</t>
  </si>
  <si>
    <t>МЗОШ І-ІІІ ст.№54</t>
  </si>
  <si>
    <t>МЗОШ І-ІІІ ст.№55</t>
  </si>
  <si>
    <t>МЗОШ І-ІІІ ст.№56</t>
  </si>
  <si>
    <t>МЗОШ І-ІІІ ст.№57</t>
  </si>
  <si>
    <t>МЗОШ І-ІІІ ст.№58</t>
  </si>
  <si>
    <t>МСШ І-ІІІ ст.№63</t>
  </si>
  <si>
    <t>МЗОШ І-ІІІ ст.№64</t>
  </si>
  <si>
    <t>МЗОШ І-ІІІ ст.№65</t>
  </si>
  <si>
    <t>МСШ І-ІІІ ст.№66</t>
  </si>
  <si>
    <t>МЗОШ І-ІІІ ст.№67</t>
  </si>
  <si>
    <t>МЗОШ І-ІІІ ст.№68</t>
  </si>
  <si>
    <t>НВК Школа-ліцей ІТ №69</t>
  </si>
  <si>
    <t>Маріупольський міський ліцей</t>
  </si>
  <si>
    <t>Маріупольський технічний ліцей</t>
  </si>
  <si>
    <t>Маріупольський технологічний ліцей</t>
  </si>
  <si>
    <t>НВК Гімназія-школа №1</t>
  </si>
  <si>
    <t>Маріупольська гімназія №2</t>
  </si>
  <si>
    <t>Маріуполський морський ліцей</t>
  </si>
  <si>
    <t>Виноградненська ЗОШ</t>
  </si>
  <si>
    <t>ДНЗ-школа №71</t>
  </si>
  <si>
    <t>Дошкільний навчальний заклад "Ясла-садок №7 "Колобок "</t>
  </si>
  <si>
    <t>Дошкільний навчальний заклад "Ясла-садок №8 "Зернятко"</t>
  </si>
  <si>
    <t>Дошкільний навчальний заклад "Ясла-садок №11 "Журавлик"</t>
  </si>
  <si>
    <t>Дошкільний навчальний заклад "Ясла-садок №20 "Калинка"</t>
  </si>
  <si>
    <t>Дошкільний навчальний заклад "Ясла-садок №21 "Веселка"</t>
  </si>
  <si>
    <t>Дошкільний навчальний заклад "Український ясла-садок №32 "Дивосвіт"</t>
  </si>
  <si>
    <t>Дошкільний навчальний заклад "Ясла-садок №35 "Гніздечко"</t>
  </si>
  <si>
    <t>Дошкільний навчальний заклад "Ясла-садок №42 "Схід"</t>
  </si>
  <si>
    <t>Дошкільний навчальний заклад "Ясла-садок №45 "Ясочка"</t>
  </si>
  <si>
    <t>Дошкільний навчальний заклад "Український ясла-садок №47 "Подоляночка"</t>
  </si>
  <si>
    <t>Дошкільний навчальний заклад "Український ясла-садок №52 "Барвінок"</t>
  </si>
  <si>
    <t>Дошкільний навчальний заклад "Ясла-садок №49 "Ромашка"</t>
  </si>
  <si>
    <t xml:space="preserve">Дошкільний навчальний заклад "Ясла-садок №54 "Колобок"			</t>
  </si>
  <si>
    <t xml:space="preserve">Дошкільний навчальній заклад "Ясла-садок №55 "Барвінок"			</t>
  </si>
  <si>
    <t>Дошкільний навчальний заклад "Ясла-садок №56 "Капітошка"</t>
  </si>
  <si>
    <t>Дошкільний навчальний заклад "Український ясла-садок №57 "Веселий вулик"</t>
  </si>
  <si>
    <t>Дошкільний навчальний заклад "Ясла-садок №59 "Ластівка"</t>
  </si>
  <si>
    <t>Дошкільний навчальний заклад "Ясла-садок №61 "Гніздечко"</t>
  </si>
  <si>
    <t>Дошкільний навчальний заклад "Ясла-садок №63 "Джерельце"</t>
  </si>
  <si>
    <t>Дошкільний навчальний заклад "Ясла-садок №64 "Кораблик"</t>
  </si>
  <si>
    <t xml:space="preserve">Дошкільний навчальний заклад "Ясла-садок №66 "Вербинка"			</t>
  </si>
  <si>
    <t xml:space="preserve">Дошкільний навчальний заклад "Ясла-садок №67"			</t>
  </si>
  <si>
    <t xml:space="preserve">Дошкільний навчальний заклад "Ясла-садок №68 "Зірочка"			</t>
  </si>
  <si>
    <t>Дошкільний навчальний заклад "Ясла-садок №70 "Зоряничка"</t>
  </si>
  <si>
    <t>Дошкільний навчальний заклад "Дитячий садок №72 "Весела планета"</t>
  </si>
  <si>
    <t>Дошкільний навчальний заклад "Ясла-садок №73 "Горішок"</t>
  </si>
  <si>
    <t>Дошкільний навчальний заклад "Ясла-садок №76 "Весняночка"</t>
  </si>
  <si>
    <t xml:space="preserve">Дошкільний навчальний заклад "Ясла-садок №80 "Берізка"			</t>
  </si>
  <si>
    <t>Дошкільний навчальний заклад "Ясла-садок №81 "Червоні вітрила"</t>
  </si>
  <si>
    <t>Дошкільний навчальний заклад "Ясла-садок №83 "Червоний капелюшок"</t>
  </si>
  <si>
    <t>Дошкільний навчальний заклад "Український ясла-садок №84 "Тополек"</t>
  </si>
  <si>
    <t>Дошкільний навчальний заклад комбінованого типу "Ясла-садок №85 "Якірець"</t>
  </si>
  <si>
    <t>Дошкільний навчальний заклад "Український ясла-садок №86 "Струмок "</t>
  </si>
  <si>
    <t>Дошкільний навчальний заклад "Український ясла-садок №90  "Калинка"</t>
  </si>
  <si>
    <t>Дошкільний навчальний заклад "Ясла-садок №91 "Пролісок"</t>
  </si>
  <si>
    <t xml:space="preserve">Дошкільний навчальний заклад "Ясла-садок №93 "Зернятко"			</t>
  </si>
  <si>
    <t>Дошкільний навчальний заклад "Ясла-садок №98 "Веселка"</t>
  </si>
  <si>
    <t>Дошкільний навчальний заклад "Ясла-садок №100 "Барвінок"</t>
  </si>
  <si>
    <t>Дошкільний навчальний заклад "Ясла-садок №101"</t>
  </si>
  <si>
    <t xml:space="preserve">Дошкільний навчальний заклад "Ясла-садок №102 "Промінець"			</t>
  </si>
  <si>
    <t xml:space="preserve">Дошкільний навчальний заклад "Ясла-садок №103 "Червоненька квіточка"			</t>
  </si>
  <si>
    <t xml:space="preserve">Дошкільний навчальний заклад "Український ясла-садок №104 "Вербинка""			</t>
  </si>
  <si>
    <t xml:space="preserve">Дошкільний заклад "Ясла-садок №106 "Горобинка"			</t>
  </si>
  <si>
    <t xml:space="preserve">Дошкільний навчальній заклад "Ясла-садок №108 "Матрьошка"			</t>
  </si>
  <si>
    <t xml:space="preserve">Дошкільний навчальний заклад "Ясла-садок №110 "Світлячок"			</t>
  </si>
  <si>
    <t xml:space="preserve">Дошкільний навчальний заклад "Український ясла-садок №113 "Росинка"			</t>
  </si>
  <si>
    <t>Дошкільний навчальний заклад "Український ясла-садок №114 "Калинонька"</t>
  </si>
  <si>
    <t>Дошкільний навчальний заклад "Ясла-садок №117 "Юний моряк"</t>
  </si>
  <si>
    <t xml:space="preserve">Дошкільний навчальний заклад "Ясла-садок №118 "Ягідка"			</t>
  </si>
  <si>
    <t>Дошкільний навчальний заклад "Ясла-садок №119 "Світлячок"</t>
  </si>
  <si>
    <t xml:space="preserve">Дошкільний навчальний заклад "Український ясла-садок №124 "Струмочок"			</t>
  </si>
  <si>
    <t>Дошкільний навчальний заклад "Український ясла-садок №125 "Червона гвоздика"</t>
  </si>
  <si>
    <t>Дошкільний навчальний заклад "Український ясла-садок №126 "Дзвіночок"</t>
  </si>
  <si>
    <t xml:space="preserve">Дошкільний навчальний заклад "Ясла-садок №128 "Золотий ключик"			</t>
  </si>
  <si>
    <t xml:space="preserve">Дошкільний заклад "Український ясла-садок №129 "Іскорка"			</t>
  </si>
  <si>
    <t xml:space="preserve">Дошкільний заклад "Український ясла-садок №130 "Перлинка"			</t>
  </si>
  <si>
    <t xml:space="preserve">Дошкільний заклад "Український ясла-садок №131 "Малятко"			</t>
  </si>
  <si>
    <t>Дошкільний навчальний заклад "Ясла-садок №134 "Журавлик"</t>
  </si>
  <si>
    <t xml:space="preserve">Дошкільний навчальний заклад "Український ясла-садок №135 "Краплинка"			</t>
  </si>
  <si>
    <t>Дошкільний навчальний заклад "Український ясла-садок №136 "Ялинка"</t>
  </si>
  <si>
    <t>Дошкільний навчальний заклад "Український ясла-садок №139 "Струмочок"</t>
  </si>
  <si>
    <t>Дошкільний навчальний заклад "Український ясла-садок №140 "Пролісок"</t>
  </si>
  <si>
    <t xml:space="preserve">Дошкільний навчальний заклад "Ясла-садок №142 "Умка"			</t>
  </si>
  <si>
    <t>Дошкільний навчальний заклад "Український ясла-садок №146 "Чайка"</t>
  </si>
  <si>
    <t xml:space="preserve">Дошкільний навчальний заклад "Український ясла-садок №148 "Джерельце"			</t>
  </si>
  <si>
    <t>Дошкільний навчальний заклад "Ясла-садок №149 "Сонечко"</t>
  </si>
  <si>
    <t>Дошкільний навчальний заклад "Ясла-садок №150  "Родзинка"</t>
  </si>
  <si>
    <t>Комунальний дошкільний навчальний заклад комбінованого типу "Ясла-садок №151"Сонечко" УО ММР</t>
  </si>
  <si>
    <t>Дошкільний навчальний заклад "Ясла-садок №153"Черемушка"</t>
  </si>
  <si>
    <t>Дошкільний навчальний заклад "Український ясла-садок №152"Криничка"</t>
  </si>
  <si>
    <t>Дошкільний навчальний заклад "Український ясла-садок №155"</t>
  </si>
  <si>
    <t>Дошкільний навчальний заклад "Ясла-садок №156"Дельфінятко"</t>
  </si>
  <si>
    <t>Дошкільний навчальний заклад "Ясла-садок №157"Зоряний"</t>
  </si>
  <si>
    <t>Дошкільний навчальний заклад "Ясла-садок №159"Веселка"</t>
  </si>
  <si>
    <t>Дошкільний навчальний заклад загального розвитку ясла-садок №160 "Джерельце"</t>
  </si>
  <si>
    <t>Дошкільний навчальний заклад "Український ясла-садок №161"Сонечко"</t>
  </si>
  <si>
    <t>Дошкільний навчальний заклад "Український ясла-садок №163"Квіточка"</t>
  </si>
  <si>
    <t>Дошкільний навчальний заклад "Ясла-садок №165"Катруся"</t>
  </si>
  <si>
    <t>Дошкільний навчальний заклад "Ясла-садок №167 "Золотий вулик"</t>
  </si>
  <si>
    <t>Дошкільний навчальний заклад "Ясла-садок №166 "Діоскурія"</t>
  </si>
  <si>
    <t>Дошкільний навчальний заклад "Ясла-садок №46 "Казка"</t>
  </si>
  <si>
    <t>Комунальний дошкільний навчальний заклад загального розвитку "Ясла-садок №164"Капітошка"</t>
  </si>
  <si>
    <t>Холодна вода</t>
  </si>
  <si>
    <t>КПСМНЗ Художня школа ім.А.І.Куінджи</t>
  </si>
  <si>
    <t>КПСМНЗ Музична школа №2</t>
  </si>
  <si>
    <t>КПСМНЗ Музична школа №4</t>
  </si>
  <si>
    <t>КПСМНЗ Музична школа №5</t>
  </si>
  <si>
    <t>КЗ Палац культури "Молодіжний"</t>
  </si>
  <si>
    <t>КЗ Централізована бухгалтерія закладів культури</t>
  </si>
  <si>
    <t>КЗ Міський Палац культури</t>
  </si>
  <si>
    <t>КУ Музей історії та етнографії греків Приазов'я</t>
  </si>
  <si>
    <t>КПСМНЗ Школа мистецтв</t>
  </si>
  <si>
    <t>КЗ Маріупольська спеціалізована музична школа</t>
  </si>
  <si>
    <t>КУ "Міський Будинок культури ім.Т.Каци сел.Сартана"</t>
  </si>
  <si>
    <t>КУ "Міський Будинок культури с.Каменськ"</t>
  </si>
  <si>
    <t>КЗ Центр культури та дозвілля сел. Старий Крим</t>
  </si>
  <si>
    <t>КЗ Центр культури та дозвілля сел. Талаківка</t>
  </si>
  <si>
    <t>Маріупольська міська історична бібліотека ім. Грушевського</t>
  </si>
  <si>
    <t>КЗ Палац культури "Чайка"</t>
  </si>
  <si>
    <t>КУ Маріупольська міська лікарня швидкої медичної допомоги</t>
  </si>
  <si>
    <t>КЗ Міська лікарня №4 (КДП)</t>
  </si>
  <si>
    <t>КЗ Центр первинної медико-санітарної допомоги №4</t>
  </si>
  <si>
    <t>КЗ Центр первинної медико-санітарної допомоги №2</t>
  </si>
  <si>
    <t xml:space="preserve">КЗ Міська лікарня №10 </t>
  </si>
  <si>
    <t>КЗ МТМО здоров’я дитини та жінки</t>
  </si>
  <si>
    <t>КЗ Міська лікарня №9</t>
  </si>
  <si>
    <t>КЗ Пологовий будинок №2 міста Маріуполя</t>
  </si>
  <si>
    <t>КЗ Міська лікарня №8</t>
  </si>
  <si>
    <t>КЗ МСК "Азовець"</t>
  </si>
  <si>
    <t>Стадіон "Західний"</t>
  </si>
  <si>
    <t>Cтадіон "Олімп"</t>
  </si>
  <si>
    <t>Стадіон "Приморський"</t>
  </si>
  <si>
    <t>Управління з фізичної культури та спорту ММР</t>
  </si>
  <si>
    <t>Комплексна дитячо-юнацька спортивна школа "Атлетик" велосипедна база</t>
  </si>
  <si>
    <t>Комплексна дитячо-юнацька спортивна школа "Атлетик" веслувальна база</t>
  </si>
  <si>
    <t>Комплексна дитячо-юнацька спортивна школа "Атлетик" зал важкої атлетики</t>
  </si>
  <si>
    <t>КЗ Маріупольський міський водноспортивний комплекс</t>
  </si>
  <si>
    <t>Охорона здоров'я</t>
  </si>
  <si>
    <t>Спорт</t>
  </si>
  <si>
    <t>Електроенергія</t>
  </si>
  <si>
    <t>КЗ Міський шаховий клуб</t>
  </si>
  <si>
    <t>Дитячий будинок "Центр опіки"</t>
  </si>
  <si>
    <t>Міський центр позашкільної роботи за місцем проживання</t>
  </si>
  <si>
    <t>Міський палац естетичного виховання</t>
  </si>
  <si>
    <t>Будинок творчості дітей та юнацтва Приморського району</t>
  </si>
  <si>
    <t>Будинок дитячої та юнацької творчості Лівобережного району</t>
  </si>
  <si>
    <t>Міський центр науково-технічної творчості учнівської молоді</t>
  </si>
  <si>
    <t>Спортзал Арх.Нильсена,2</t>
  </si>
  <si>
    <t>Зал бокса ул.Ломизова,1</t>
  </si>
  <si>
    <t>Зал борьбы, ул.Ломизова,1</t>
  </si>
  <si>
    <t>НВК "Ліцей - школа №48"</t>
  </si>
  <si>
    <t>Міська лікарня № 1</t>
  </si>
  <si>
    <t xml:space="preserve">КЗ Центр первинної медико-санітарної допомоги №3 </t>
  </si>
  <si>
    <t>КЗ Центр первинної медико-санітарної допомоги №1</t>
  </si>
  <si>
    <t xml:space="preserve">МЗОШ І-ІІІ ст.№19  </t>
  </si>
  <si>
    <t>Теплова енергія</t>
  </si>
  <si>
    <t>Споживання, ліміт (кВт*г)</t>
  </si>
  <si>
    <t>Порівняння з лімітом</t>
  </si>
  <si>
    <t>Факт (фін), кВт*г</t>
  </si>
  <si>
    <t>Факт (фін), %</t>
  </si>
  <si>
    <t>Освіта</t>
  </si>
  <si>
    <t>Культура</t>
  </si>
  <si>
    <t>Итого:</t>
  </si>
  <si>
    <t>Споживання, ліміт (м куб.)</t>
  </si>
  <si>
    <t>Гаряча Вода</t>
  </si>
  <si>
    <t>Природный газ</t>
  </si>
  <si>
    <t>_Расчетный период по электроэнергии с 10 по 10 число каждого месяца</t>
  </si>
  <si>
    <t>_Расчетный период по холодной воде с 06 по 06 число каждого месяца</t>
  </si>
  <si>
    <t>_Положительный "%" - превышение лимита</t>
  </si>
  <si>
    <t>Энергоносители</t>
  </si>
  <si>
    <t>Потребление, лимит</t>
  </si>
  <si>
    <t>Сравнение с лимитом</t>
  </si>
  <si>
    <t>Факт (фин), %</t>
  </si>
  <si>
    <t>Тепловая энергия</t>
  </si>
  <si>
    <t>Электроэнергия</t>
  </si>
  <si>
    <t>Холодная вода</t>
  </si>
  <si>
    <t>Горячая вода</t>
  </si>
  <si>
    <t>Факт (натурал. показатели)</t>
  </si>
  <si>
    <t>Факт (фін), Гкал</t>
  </si>
  <si>
    <t>Факт (фін), куб.м</t>
  </si>
  <si>
    <t>_Расчетный период по теплу и горячей воде с 15 по 15 число каждого месяца</t>
  </si>
  <si>
    <t>_Расчетный период по газу с 01 по 01 число каждого месяца</t>
  </si>
  <si>
    <t>КУ Центр сучасного мистецтва і культури ім. Куїнджі</t>
  </si>
  <si>
    <t>Департамент КГР ММР (+ Вежа)</t>
  </si>
  <si>
    <t>КДЮСШ «Меотида» плавальний басейн «Нептун» (+ МССК ТСОУ - электрич.)</t>
  </si>
  <si>
    <t>Тепловая энерия</t>
  </si>
  <si>
    <t>Заведение</t>
  </si>
  <si>
    <t>Дошкільний навчальний заклад "Ясла-садок №16 "Чайка"</t>
  </si>
  <si>
    <t>МСШ І-ІІІ ст. №3 з поглибленим вивченням окремих предметів</t>
  </si>
  <si>
    <t>КЗ "М.Спорт - Спорт для всіх"</t>
  </si>
  <si>
    <t>КУ Палац культури "Український Дім" (ПК "Металургів")</t>
  </si>
  <si>
    <t>КЗ Міська лікарня №5</t>
  </si>
  <si>
    <t>Департамент освіти Маріупольської міської ради</t>
  </si>
  <si>
    <t>Департамент охорони здоров'я</t>
  </si>
  <si>
    <t>КУ "Міський центр здоров'я"</t>
  </si>
  <si>
    <t>КЗ Міська лікарня №11</t>
  </si>
  <si>
    <t>Сравнен. Факт/ лимит</t>
  </si>
  <si>
    <t>№ пп</t>
  </si>
  <si>
    <t>НМЦ</t>
  </si>
  <si>
    <t>Пральня, Лог., ІРЦ</t>
  </si>
  <si>
    <t>МЗОШ І-ІІІ ст.№16</t>
  </si>
  <si>
    <t>КПСМНЗ Музична школа №1 + філія</t>
  </si>
  <si>
    <t>КПСМНЗ Музична школа №3 + філія</t>
  </si>
  <si>
    <t>КЗ Маріуп. краєзнавчий музей, картинна гал., народного побуту</t>
  </si>
  <si>
    <t>Центральна міська бібліотечна система для дітей</t>
  </si>
  <si>
    <t>Центpальная міська бібліотечна система для дорослих</t>
  </si>
  <si>
    <t>ФОК</t>
  </si>
  <si>
    <t>КДЮСШ "Прометей"</t>
  </si>
  <si>
    <t>КДЮСШ "Олімпія"</t>
  </si>
  <si>
    <t>Виноградненський дитячий садок "Лелека"</t>
  </si>
  <si>
    <t>КЗ Центр первинної медико-санітарної допомоги №5</t>
  </si>
  <si>
    <t>Февраль 2018 Факт</t>
  </si>
  <si>
    <t>Февраль 2019 Лимит</t>
  </si>
  <si>
    <t>Февраль 2019 Факт</t>
  </si>
  <si>
    <t>Сравнительный анализ потребления энергоресурсов в феврале 2019г.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</si>
</sst>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0"/>
    <numFmt numFmtId="166" formatCode="0.0%"/>
    <numFmt numFmtId="167" formatCode="0.0"/>
    <numFmt numFmtId="168" formatCode="#,##0.0"/>
    <numFmt numFmtId="169" formatCode="0.00;;;@"/>
  </numFmts>
  <fonts count="24" x14ac:knownFonts="1">
    <font>
      <sz val="11"/>
      <name val="Arial"/>
      <family val="1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Arial"/>
      <family val="1"/>
    </font>
    <font>
      <b/>
      <sz val="16"/>
      <color rgb="FFFFFFFF"/>
      <name val="Arial"/>
      <family val="1"/>
    </font>
    <font>
      <sz val="11"/>
      <name val="Arial"/>
      <family val="1"/>
    </font>
    <font>
      <b/>
      <sz val="16"/>
      <color theme="0"/>
      <name val="Arial"/>
      <family val="2"/>
      <charset val="204"/>
    </font>
    <font>
      <sz val="11"/>
      <name val="Arial"/>
      <family val="2"/>
      <charset val="204"/>
    </font>
    <font>
      <sz val="11"/>
      <name val="Arial Cyr"/>
      <charset val="204"/>
    </font>
    <font>
      <sz val="11"/>
      <color theme="0"/>
      <name val="Arial"/>
      <family val="1"/>
    </font>
    <font>
      <b/>
      <sz val="11"/>
      <color theme="0"/>
      <name val="Arial"/>
      <family val="1"/>
    </font>
    <font>
      <sz val="11"/>
      <name val="Arial Cyr"/>
    </font>
    <font>
      <sz val="11"/>
      <color rgb="FFFF0000"/>
      <name val="Arial"/>
      <family val="1"/>
    </font>
    <font>
      <sz val="10"/>
      <name val="Arial Cyr"/>
      <charset val="204"/>
    </font>
    <font>
      <sz val="20"/>
      <name val="Arial"/>
      <family val="1"/>
    </font>
    <font>
      <sz val="14"/>
      <name val="Arial"/>
      <family val="2"/>
      <charset val="204"/>
    </font>
    <font>
      <sz val="14"/>
      <color theme="0"/>
      <name val="Arial"/>
      <family val="1"/>
    </font>
    <font>
      <b/>
      <sz val="12"/>
      <color rgb="FFFFFFFF"/>
      <name val="Arial"/>
      <family val="1"/>
    </font>
    <font>
      <b/>
      <sz val="12"/>
      <color theme="0"/>
      <name val="Arial"/>
      <family val="1"/>
    </font>
    <font>
      <b/>
      <sz val="14"/>
      <color theme="0"/>
      <name val="Arial"/>
      <family val="2"/>
      <charset val="204"/>
    </font>
    <font>
      <b/>
      <sz val="14"/>
      <color theme="0"/>
      <name val="Arial"/>
      <family val="1"/>
    </font>
    <font>
      <sz val="17"/>
      <color theme="0"/>
      <name val="Arial"/>
      <family val="1"/>
    </font>
    <font>
      <sz val="14"/>
      <name val="Arial"/>
      <family val="1"/>
    </font>
    <font>
      <b/>
      <sz val="14"/>
      <color rgb="FFFFFFFF"/>
      <name val="Arial"/>
      <family val="1"/>
    </font>
    <font>
      <sz val="14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EECF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89BB2"/>
        <bgColor indexed="64"/>
      </patternFill>
    </fill>
    <fill>
      <patternFill patternType="solid">
        <fgColor rgb="FFAE3F3C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2" fillId="0" borderId="0"/>
  </cellStyleXfs>
  <cellXfs count="822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3" borderId="8" xfId="0" applyNumberFormat="1" applyFont="1" applyFill="1" applyBorder="1" applyAlignment="1">
      <alignment horizontal="center" vertical="center"/>
    </xf>
    <xf numFmtId="2" fontId="0" fillId="3" borderId="8" xfId="1" applyNumberFormat="1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3" borderId="4" xfId="1" applyFont="1" applyFill="1" applyBorder="1" applyAlignment="1">
      <alignment horizontal="left" vertical="center" wrapText="1"/>
    </xf>
    <xf numFmtId="0" fontId="0" fillId="3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0" fontId="0" fillId="2" borderId="0" xfId="0" applyFill="1" applyAlignment="1">
      <alignment horizontal="center"/>
    </xf>
    <xf numFmtId="0" fontId="8" fillId="4" borderId="19" xfId="0" applyFont="1" applyFill="1" applyBorder="1" applyAlignment="1">
      <alignment wrapText="1"/>
    </xf>
    <xf numFmtId="2" fontId="9" fillId="4" borderId="20" xfId="0" applyNumberFormat="1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0" fontId="0" fillId="0" borderId="5" xfId="1" applyFont="1" applyFill="1" applyBorder="1" applyAlignment="1">
      <alignment horizontal="left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5" xfId="1" applyFont="1" applyFill="1" applyBorder="1" applyAlignment="1">
      <alignment horizontal="left" vertical="center" wrapText="1"/>
    </xf>
    <xf numFmtId="2" fontId="0" fillId="0" borderId="8" xfId="1" applyNumberFormat="1" applyFont="1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left" vertical="center" wrapText="1"/>
    </xf>
    <xf numFmtId="2" fontId="0" fillId="3" borderId="26" xfId="1" applyNumberFormat="1" applyFont="1" applyFill="1" applyBorder="1" applyAlignment="1">
      <alignment horizontal="center" vertical="center"/>
    </xf>
    <xf numFmtId="2" fontId="0" fillId="0" borderId="26" xfId="1" applyNumberFormat="1" applyFont="1" applyFill="1" applyBorder="1" applyAlignment="1">
      <alignment horizontal="center" vertical="center"/>
    </xf>
    <xf numFmtId="2" fontId="0" fillId="5" borderId="26" xfId="1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wrapText="1"/>
    </xf>
    <xf numFmtId="2" fontId="0" fillId="0" borderId="32" xfId="1" applyNumberFormat="1" applyFont="1" applyFill="1" applyBorder="1" applyAlignment="1">
      <alignment horizontal="center" vertical="center"/>
    </xf>
    <xf numFmtId="2" fontId="0" fillId="3" borderId="32" xfId="1" applyNumberFormat="1" applyFont="1" applyFill="1" applyBorder="1" applyAlignment="1">
      <alignment horizontal="center" vertical="center"/>
    </xf>
    <xf numFmtId="2" fontId="0" fillId="0" borderId="33" xfId="1" applyNumberFormat="1" applyFont="1" applyFill="1" applyBorder="1" applyAlignment="1">
      <alignment horizontal="center" vertical="center"/>
    </xf>
    <xf numFmtId="2" fontId="0" fillId="3" borderId="33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3" borderId="28" xfId="1" applyNumberFormat="1" applyFont="1" applyFill="1" applyBorder="1" applyAlignment="1">
      <alignment horizontal="center" vertical="center"/>
    </xf>
    <xf numFmtId="0" fontId="0" fillId="3" borderId="27" xfId="1" applyFont="1" applyFill="1" applyBorder="1" applyAlignment="1">
      <alignment horizontal="center" vertical="center" wrapText="1"/>
    </xf>
    <xf numFmtId="2" fontId="0" fillId="3" borderId="23" xfId="0" applyNumberFormat="1" applyFont="1" applyFill="1" applyBorder="1" applyAlignment="1">
      <alignment horizontal="center" vertical="center"/>
    </xf>
    <xf numFmtId="0" fontId="0" fillId="0" borderId="45" xfId="1" applyFont="1" applyFill="1" applyBorder="1" applyAlignment="1">
      <alignment horizontal="left" vertical="center" wrapText="1"/>
    </xf>
    <xf numFmtId="2" fontId="0" fillId="0" borderId="46" xfId="1" applyNumberFormat="1" applyFont="1" applyFill="1" applyBorder="1" applyAlignment="1">
      <alignment horizontal="center" vertical="center"/>
    </xf>
    <xf numFmtId="0" fontId="0" fillId="0" borderId="19" xfId="1" applyFont="1" applyFill="1" applyBorder="1" applyAlignment="1">
      <alignment horizontal="left" vertical="center" wrapText="1"/>
    </xf>
    <xf numFmtId="2" fontId="0" fillId="3" borderId="46" xfId="1" applyNumberFormat="1" applyFont="1" applyFill="1" applyBorder="1" applyAlignment="1">
      <alignment horizontal="center" vertical="center"/>
    </xf>
    <xf numFmtId="2" fontId="0" fillId="3" borderId="23" xfId="1" applyNumberFormat="1" applyFont="1" applyFill="1" applyBorder="1" applyAlignment="1">
      <alignment horizontal="center" vertical="center"/>
    </xf>
    <xf numFmtId="2" fontId="0" fillId="3" borderId="24" xfId="1" applyNumberFormat="1" applyFont="1" applyFill="1" applyBorder="1" applyAlignment="1">
      <alignment horizontal="center" vertical="center"/>
    </xf>
    <xf numFmtId="2" fontId="0" fillId="0" borderId="9" xfId="1" applyNumberFormat="1" applyFont="1" applyFill="1" applyBorder="1" applyAlignment="1">
      <alignment horizontal="center" vertical="center"/>
    </xf>
    <xf numFmtId="2" fontId="0" fillId="0" borderId="41" xfId="1" applyNumberFormat="1" applyFont="1" applyFill="1" applyBorder="1" applyAlignment="1">
      <alignment horizontal="center" vertical="center"/>
    </xf>
    <xf numFmtId="2" fontId="0" fillId="0" borderId="40" xfId="1" applyNumberFormat="1" applyFont="1" applyFill="1" applyBorder="1" applyAlignment="1">
      <alignment horizontal="center" vertical="center"/>
    </xf>
    <xf numFmtId="2" fontId="0" fillId="3" borderId="10" xfId="1" applyNumberFormat="1" applyFont="1" applyFill="1" applyBorder="1" applyAlignment="1">
      <alignment horizontal="center" vertical="center"/>
    </xf>
    <xf numFmtId="2" fontId="0" fillId="3" borderId="9" xfId="0" applyNumberFormat="1" applyFont="1" applyFill="1" applyBorder="1" applyAlignment="1">
      <alignment horizontal="center" vertical="center"/>
    </xf>
    <xf numFmtId="2" fontId="0" fillId="3" borderId="9" xfId="1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wrapText="1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24" xfId="1" applyNumberFormat="1" applyFont="1" applyFill="1" applyBorder="1" applyAlignment="1">
      <alignment horizontal="center" vertical="center"/>
    </xf>
    <xf numFmtId="2" fontId="0" fillId="0" borderId="23" xfId="1" applyNumberFormat="1" applyFont="1" applyFill="1" applyBorder="1" applyAlignment="1">
      <alignment horizontal="center" vertical="center"/>
    </xf>
    <xf numFmtId="0" fontId="0" fillId="0" borderId="56" xfId="0" applyFill="1" applyBorder="1"/>
    <xf numFmtId="0" fontId="6" fillId="0" borderId="8" xfId="0" applyFont="1" applyFill="1" applyBorder="1" applyAlignment="1">
      <alignment horizontal="left" vertical="center" wrapText="1"/>
    </xf>
    <xf numFmtId="2" fontId="0" fillId="0" borderId="57" xfId="1" applyNumberFormat="1" applyFont="1" applyFill="1" applyBorder="1" applyAlignment="1">
      <alignment horizontal="center" vertical="center"/>
    </xf>
    <xf numFmtId="0" fontId="0" fillId="0" borderId="57" xfId="0" applyFill="1" applyBorder="1"/>
    <xf numFmtId="0" fontId="6" fillId="0" borderId="40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2" fontId="0" fillId="0" borderId="0" xfId="0" applyNumberFormat="1" applyFont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3" borderId="57" xfId="1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left" vertical="center" wrapText="1"/>
    </xf>
    <xf numFmtId="0" fontId="6" fillId="3" borderId="9" xfId="0" applyNumberFormat="1" applyFont="1" applyFill="1" applyBorder="1" applyAlignment="1">
      <alignment horizontal="left" vertical="center" wrapText="1"/>
    </xf>
    <xf numFmtId="2" fontId="0" fillId="3" borderId="21" xfId="1" applyNumberFormat="1" applyFont="1" applyFill="1" applyBorder="1" applyAlignment="1">
      <alignment horizontal="center" vertical="center"/>
    </xf>
    <xf numFmtId="2" fontId="4" fillId="0" borderId="26" xfId="1" applyNumberFormat="1" applyFont="1" applyFill="1" applyBorder="1" applyAlignment="1">
      <alignment horizontal="center" vertical="center"/>
    </xf>
    <xf numFmtId="2" fontId="4" fillId="3" borderId="26" xfId="1" applyNumberFormat="1" applyFont="1" applyFill="1" applyBorder="1" applyAlignment="1">
      <alignment horizontal="center" vertical="center"/>
    </xf>
    <xf numFmtId="0" fontId="0" fillId="0" borderId="62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2" fontId="6" fillId="3" borderId="9" xfId="0" applyNumberFormat="1" applyFont="1" applyFill="1" applyBorder="1" applyAlignment="1">
      <alignment horizontal="center" vertical="center"/>
    </xf>
    <xf numFmtId="2" fontId="2" fillId="6" borderId="49" xfId="1" applyNumberFormat="1" applyFont="1" applyFill="1" applyBorder="1" applyAlignment="1">
      <alignment horizontal="center" vertical="center" wrapText="1"/>
    </xf>
    <xf numFmtId="2" fontId="2" fillId="6" borderId="67" xfId="1" applyNumberFormat="1" applyFont="1" applyFill="1" applyBorder="1" applyAlignment="1">
      <alignment horizontal="center" vertical="center" wrapText="1"/>
    </xf>
    <xf numFmtId="2" fontId="2" fillId="6" borderId="68" xfId="1" applyNumberFormat="1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left" wrapText="1"/>
    </xf>
    <xf numFmtId="0" fontId="6" fillId="3" borderId="23" xfId="0" applyFont="1" applyFill="1" applyBorder="1" applyAlignment="1">
      <alignment horizontal="left" vertical="center" wrapText="1"/>
    </xf>
    <xf numFmtId="2" fontId="0" fillId="3" borderId="56" xfId="1" applyNumberFormat="1" applyFont="1" applyFill="1" applyBorder="1" applyAlignment="1">
      <alignment horizontal="center" vertical="center"/>
    </xf>
    <xf numFmtId="4" fontId="6" fillId="0" borderId="15" xfId="0" applyNumberFormat="1" applyFont="1" applyFill="1" applyBorder="1" applyAlignment="1">
      <alignment horizontal="left" vertical="center" wrapText="1"/>
    </xf>
    <xf numFmtId="2" fontId="0" fillId="0" borderId="16" xfId="1" applyNumberFormat="1" applyFont="1" applyFill="1" applyBorder="1" applyAlignment="1">
      <alignment horizontal="center" vertical="center"/>
    </xf>
    <xf numFmtId="2" fontId="0" fillId="0" borderId="13" xfId="1" applyNumberFormat="1" applyFont="1" applyFill="1" applyBorder="1" applyAlignment="1">
      <alignment horizontal="center" vertical="center"/>
    </xf>
    <xf numFmtId="2" fontId="0" fillId="0" borderId="15" xfId="1" applyNumberFormat="1" applyFont="1" applyFill="1" applyBorder="1" applyAlignment="1">
      <alignment horizontal="center" vertical="center"/>
    </xf>
    <xf numFmtId="2" fontId="0" fillId="0" borderId="24" xfId="0" applyNumberFormat="1" applyFont="1" applyFill="1" applyBorder="1" applyAlignment="1">
      <alignment horizontal="center" vertical="center"/>
    </xf>
    <xf numFmtId="2" fontId="4" fillId="3" borderId="46" xfId="1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wrapText="1"/>
    </xf>
    <xf numFmtId="0" fontId="0" fillId="3" borderId="43" xfId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wrapText="1"/>
    </xf>
    <xf numFmtId="2" fontId="6" fillId="7" borderId="10" xfId="0" applyNumberFormat="1" applyFont="1" applyFill="1" applyBorder="1" applyAlignment="1">
      <alignment horizontal="center" vertical="center"/>
    </xf>
    <xf numFmtId="0" fontId="0" fillId="8" borderId="4" xfId="1" applyFont="1" applyFill="1" applyBorder="1" applyAlignment="1">
      <alignment horizontal="center" vertical="center" wrapText="1"/>
    </xf>
    <xf numFmtId="0" fontId="0" fillId="8" borderId="38" xfId="1" applyFont="1" applyFill="1" applyBorder="1" applyAlignment="1">
      <alignment horizontal="center" vertical="center" wrapText="1"/>
    </xf>
    <xf numFmtId="0" fontId="0" fillId="9" borderId="5" xfId="1" applyFont="1" applyFill="1" applyBorder="1" applyAlignment="1">
      <alignment horizontal="center" vertical="center" wrapText="1"/>
    </xf>
    <xf numFmtId="0" fontId="0" fillId="9" borderId="39" xfId="1" applyFont="1" applyFill="1" applyBorder="1" applyAlignment="1">
      <alignment horizontal="center" vertical="center" wrapText="1"/>
    </xf>
    <xf numFmtId="0" fontId="0" fillId="11" borderId="39" xfId="1" applyFont="1" applyFill="1" applyBorder="1" applyAlignment="1">
      <alignment horizontal="center" vertical="center" wrapText="1"/>
    </xf>
    <xf numFmtId="49" fontId="6" fillId="10" borderId="27" xfId="1" applyNumberFormat="1" applyFont="1" applyFill="1" applyBorder="1" applyAlignment="1">
      <alignment horizontal="left" vertical="center" wrapText="1"/>
    </xf>
    <xf numFmtId="0" fontId="0" fillId="9" borderId="5" xfId="1" applyFont="1" applyFill="1" applyBorder="1" applyAlignment="1">
      <alignment horizontal="left" vertical="center" wrapText="1"/>
    </xf>
    <xf numFmtId="0" fontId="0" fillId="11" borderId="4" xfId="1" applyFont="1" applyFill="1" applyBorder="1" applyAlignment="1">
      <alignment horizontal="left" vertical="center" wrapText="1"/>
    </xf>
    <xf numFmtId="0" fontId="0" fillId="11" borderId="45" xfId="1" applyFont="1" applyFill="1" applyBorder="1" applyAlignment="1">
      <alignment horizontal="left" vertical="center" wrapText="1"/>
    </xf>
    <xf numFmtId="2" fontId="0" fillId="0" borderId="34" xfId="1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left"/>
    </xf>
    <xf numFmtId="0" fontId="14" fillId="3" borderId="19" xfId="0" applyFont="1" applyFill="1" applyBorder="1" applyAlignment="1">
      <alignment horizontal="left" vertical="center" wrapText="1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0" xfId="0" applyNumberFormat="1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left" vertical="center" wrapText="1"/>
    </xf>
    <xf numFmtId="2" fontId="6" fillId="7" borderId="9" xfId="0" applyNumberFormat="1" applyFont="1" applyFill="1" applyBorder="1" applyAlignment="1">
      <alignment horizontal="center" vertical="center"/>
    </xf>
    <xf numFmtId="2" fontId="6" fillId="7" borderId="20" xfId="0" applyNumberFormat="1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left" vertical="center" wrapText="1"/>
    </xf>
    <xf numFmtId="2" fontId="0" fillId="0" borderId="69" xfId="0" applyNumberFormat="1" applyBorder="1"/>
    <xf numFmtId="2" fontId="0" fillId="0" borderId="69" xfId="0" applyNumberFormat="1" applyBorder="1" applyAlignment="1">
      <alignment horizontal="center"/>
    </xf>
    <xf numFmtId="2" fontId="16" fillId="6" borderId="49" xfId="1" applyNumberFormat="1" applyFont="1" applyFill="1" applyBorder="1" applyAlignment="1">
      <alignment horizontal="center" vertical="center" wrapText="1"/>
    </xf>
    <xf numFmtId="2" fontId="16" fillId="6" borderId="67" xfId="1" applyNumberFormat="1" applyFont="1" applyFill="1" applyBorder="1" applyAlignment="1">
      <alignment horizontal="center" vertical="center" wrapText="1"/>
    </xf>
    <xf numFmtId="2" fontId="16" fillId="6" borderId="68" xfId="1" applyNumberFormat="1" applyFont="1" applyFill="1" applyBorder="1" applyAlignment="1">
      <alignment horizontal="center" vertical="center" wrapText="1"/>
    </xf>
    <xf numFmtId="2" fontId="16" fillId="6" borderId="72" xfId="1" applyNumberFormat="1" applyFont="1" applyFill="1" applyBorder="1" applyAlignment="1">
      <alignment horizontal="center" vertical="center" wrapText="1"/>
    </xf>
    <xf numFmtId="0" fontId="15" fillId="13" borderId="19" xfId="0" applyFont="1" applyFill="1" applyBorder="1" applyAlignment="1">
      <alignment horizontal="left" vertical="center" wrapText="1"/>
    </xf>
    <xf numFmtId="2" fontId="17" fillId="13" borderId="9" xfId="0" applyNumberFormat="1" applyFont="1" applyFill="1" applyBorder="1" applyAlignment="1">
      <alignment horizontal="center" vertical="center"/>
    </xf>
    <xf numFmtId="2" fontId="17" fillId="13" borderId="10" xfId="0" applyNumberFormat="1" applyFont="1" applyFill="1" applyBorder="1" applyAlignment="1">
      <alignment horizontal="center" vertical="center"/>
    </xf>
    <xf numFmtId="2" fontId="17" fillId="13" borderId="61" xfId="0" applyNumberFormat="1" applyFont="1" applyFill="1" applyBorder="1" applyAlignment="1">
      <alignment horizontal="center" vertical="center"/>
    </xf>
    <xf numFmtId="2" fontId="17" fillId="13" borderId="35" xfId="0" applyNumberFormat="1" applyFont="1" applyFill="1" applyBorder="1" applyAlignment="1">
      <alignment horizontal="center" vertical="center"/>
    </xf>
    <xf numFmtId="2" fontId="17" fillId="13" borderId="20" xfId="0" applyNumberFormat="1" applyFont="1" applyFill="1" applyBorder="1" applyAlignment="1">
      <alignment horizontal="center" vertical="center"/>
    </xf>
    <xf numFmtId="2" fontId="17" fillId="4" borderId="9" xfId="0" applyNumberFormat="1" applyFont="1" applyFill="1" applyBorder="1" applyAlignment="1">
      <alignment horizontal="center" vertical="center"/>
    </xf>
    <xf numFmtId="2" fontId="17" fillId="4" borderId="10" xfId="0" applyNumberFormat="1" applyFont="1" applyFill="1" applyBorder="1" applyAlignment="1">
      <alignment horizontal="center" vertical="center"/>
    </xf>
    <xf numFmtId="2" fontId="17" fillId="4" borderId="61" xfId="0" applyNumberFormat="1" applyFont="1" applyFill="1" applyBorder="1" applyAlignment="1">
      <alignment horizontal="center" vertical="center"/>
    </xf>
    <xf numFmtId="2" fontId="17" fillId="4" borderId="35" xfId="0" applyNumberFormat="1" applyFont="1" applyFill="1" applyBorder="1" applyAlignment="1">
      <alignment horizontal="center" vertical="center"/>
    </xf>
    <xf numFmtId="2" fontId="17" fillId="4" borderId="20" xfId="0" applyNumberFormat="1" applyFont="1" applyFill="1" applyBorder="1" applyAlignment="1">
      <alignment horizontal="center" vertical="center"/>
    </xf>
    <xf numFmtId="0" fontId="0" fillId="0" borderId="69" xfId="0" applyBorder="1" applyAlignment="1">
      <alignment horizontal="left" wrapText="1"/>
    </xf>
    <xf numFmtId="10" fontId="18" fillId="4" borderId="19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0" fillId="3" borderId="39" xfId="1" applyFont="1" applyFill="1" applyBorder="1" applyAlignment="1">
      <alignment horizontal="center" vertical="center" wrapText="1"/>
    </xf>
    <xf numFmtId="0" fontId="0" fillId="0" borderId="74" xfId="1" applyFont="1" applyFill="1" applyBorder="1" applyAlignment="1">
      <alignment horizontal="left" vertical="center" wrapText="1"/>
    </xf>
    <xf numFmtId="2" fontId="0" fillId="3" borderId="24" xfId="0" applyNumberFormat="1" applyFont="1" applyFill="1" applyBorder="1" applyAlignment="1">
      <alignment horizontal="center" vertical="center"/>
    </xf>
    <xf numFmtId="2" fontId="0" fillId="0" borderId="49" xfId="0" applyNumberFormat="1" applyFont="1" applyFill="1" applyBorder="1" applyAlignment="1">
      <alignment horizontal="center" vertical="center"/>
    </xf>
    <xf numFmtId="2" fontId="0" fillId="0" borderId="76" xfId="1" applyNumberFormat="1" applyFont="1" applyFill="1" applyBorder="1" applyAlignment="1">
      <alignment horizontal="center" vertical="center"/>
    </xf>
    <xf numFmtId="2" fontId="0" fillId="0" borderId="49" xfId="1" applyNumberFormat="1" applyFont="1" applyFill="1" applyBorder="1" applyAlignment="1">
      <alignment horizontal="center" vertical="center"/>
    </xf>
    <xf numFmtId="2" fontId="0" fillId="0" borderId="72" xfId="1" applyNumberFormat="1" applyFont="1" applyFill="1" applyBorder="1" applyAlignment="1">
      <alignment horizontal="center" vertical="center"/>
    </xf>
    <xf numFmtId="2" fontId="0" fillId="0" borderId="58" xfId="0" applyNumberFormat="1" applyFont="1" applyFill="1" applyBorder="1" applyAlignment="1">
      <alignment horizontal="center" vertical="center"/>
    </xf>
    <xf numFmtId="0" fontId="0" fillId="12" borderId="39" xfId="1" applyFont="1" applyFill="1" applyBorder="1" applyAlignment="1">
      <alignment horizontal="left" vertical="center" wrapText="1"/>
    </xf>
    <xf numFmtId="2" fontId="0" fillId="3" borderId="33" xfId="0" applyNumberFormat="1" applyFont="1" applyFill="1" applyBorder="1" applyAlignment="1">
      <alignment horizontal="center" vertical="center"/>
    </xf>
    <xf numFmtId="2" fontId="0" fillId="0" borderId="33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0" fillId="0" borderId="40" xfId="0" applyNumberFormat="1" applyFont="1" applyFill="1" applyBorder="1" applyAlignment="1">
      <alignment horizontal="center" vertical="center"/>
    </xf>
    <xf numFmtId="2" fontId="11" fillId="3" borderId="1" xfId="1" applyNumberFormat="1" applyFont="1" applyFill="1" applyBorder="1" applyAlignment="1">
      <alignment horizontal="center" vertical="center"/>
    </xf>
    <xf numFmtId="2" fontId="11" fillId="0" borderId="26" xfId="1" applyNumberFormat="1" applyFont="1" applyFill="1" applyBorder="1" applyAlignment="1">
      <alignment horizontal="center" vertical="center"/>
    </xf>
    <xf numFmtId="2" fontId="11" fillId="5" borderId="26" xfId="1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wrapText="1"/>
    </xf>
    <xf numFmtId="2" fontId="4" fillId="0" borderId="1" xfId="1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left" vertical="center" wrapText="1"/>
    </xf>
    <xf numFmtId="0" fontId="4" fillId="3" borderId="45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0" borderId="4" xfId="1" applyFont="1" applyFill="1" applyBorder="1" applyAlignment="1">
      <alignment horizontal="left" vertical="center" wrapText="1"/>
    </xf>
    <xf numFmtId="0" fontId="4" fillId="0" borderId="45" xfId="1" applyFont="1" applyFill="1" applyBorder="1" applyAlignment="1">
      <alignment horizontal="left" vertical="center" wrapText="1"/>
    </xf>
    <xf numFmtId="0" fontId="4" fillId="0" borderId="74" xfId="1" applyFont="1" applyFill="1" applyBorder="1" applyAlignment="1">
      <alignment horizontal="left" vertical="center" wrapText="1"/>
    </xf>
    <xf numFmtId="0" fontId="4" fillId="3" borderId="62" xfId="1" applyFont="1" applyFill="1" applyBorder="1" applyAlignment="1">
      <alignment horizontal="left" vertical="center" wrapText="1"/>
    </xf>
    <xf numFmtId="0" fontId="4" fillId="0" borderId="19" xfId="1" applyFont="1" applyFill="1" applyBorder="1" applyAlignment="1">
      <alignment horizontal="left" vertical="center" wrapText="1"/>
    </xf>
    <xf numFmtId="0" fontId="4" fillId="12" borderId="5" xfId="1" applyFont="1" applyFill="1" applyBorder="1" applyAlignment="1">
      <alignment horizontal="left" vertical="center" wrapText="1"/>
    </xf>
    <xf numFmtId="2" fontId="0" fillId="3" borderId="32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0" fontId="0" fillId="0" borderId="17" xfId="1" applyFont="1" applyFill="1" applyBorder="1" applyAlignment="1">
      <alignment horizontal="left" vertical="center" wrapText="1"/>
    </xf>
    <xf numFmtId="2" fontId="0" fillId="0" borderId="16" xfId="0" applyNumberFormat="1" applyFont="1" applyFill="1" applyBorder="1" applyAlignment="1">
      <alignment horizontal="center" vertical="center"/>
    </xf>
    <xf numFmtId="2" fontId="0" fillId="0" borderId="79" xfId="1" applyNumberFormat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 wrapText="1"/>
    </xf>
    <xf numFmtId="0" fontId="0" fillId="10" borderId="80" xfId="1" applyFont="1" applyFill="1" applyBorder="1" applyAlignment="1">
      <alignment horizontal="center" vertical="center" wrapText="1"/>
    </xf>
    <xf numFmtId="0" fontId="0" fillId="14" borderId="39" xfId="1" applyFont="1" applyFill="1" applyBorder="1" applyAlignment="1">
      <alignment horizontal="center" vertical="center" wrapText="1"/>
    </xf>
    <xf numFmtId="0" fontId="0" fillId="2" borderId="43" xfId="0" applyFont="1" applyFill="1" applyBorder="1" applyAlignment="1">
      <alignment horizontal="left" vertical="center" wrapText="1"/>
    </xf>
    <xf numFmtId="0" fontId="4" fillId="3" borderId="74" xfId="1" applyFont="1" applyFill="1" applyBorder="1" applyAlignment="1">
      <alignment horizontal="left" vertical="center" wrapText="1"/>
    </xf>
    <xf numFmtId="2" fontId="4" fillId="0" borderId="31" xfId="1" applyNumberFormat="1" applyFont="1" applyFill="1" applyBorder="1" applyAlignment="1">
      <alignment horizontal="center" vertical="center"/>
    </xf>
    <xf numFmtId="0" fontId="0" fillId="3" borderId="80" xfId="1" applyFont="1" applyFill="1" applyBorder="1" applyAlignment="1">
      <alignment horizontal="left" vertical="center" wrapText="1"/>
    </xf>
    <xf numFmtId="2" fontId="11" fillId="0" borderId="1" xfId="1" applyNumberFormat="1" applyFont="1" applyFill="1" applyBorder="1" applyAlignment="1">
      <alignment horizontal="center" vertical="center"/>
    </xf>
    <xf numFmtId="2" fontId="11" fillId="3" borderId="24" xfId="1" applyNumberFormat="1" applyFont="1" applyFill="1" applyBorder="1" applyAlignment="1">
      <alignment horizontal="center" vertical="center"/>
    </xf>
    <xf numFmtId="2" fontId="11" fillId="0" borderId="79" xfId="1" applyNumberFormat="1" applyFont="1" applyFill="1" applyBorder="1" applyAlignment="1">
      <alignment horizontal="center" vertical="center"/>
    </xf>
    <xf numFmtId="2" fontId="11" fillId="3" borderId="28" xfId="1" applyNumberFormat="1" applyFont="1" applyFill="1" applyBorder="1" applyAlignment="1">
      <alignment horizontal="center" vertical="center"/>
    </xf>
    <xf numFmtId="2" fontId="11" fillId="3" borderId="26" xfId="1" applyNumberFormat="1" applyFont="1" applyFill="1" applyBorder="1" applyAlignment="1">
      <alignment horizontal="center" vertical="center"/>
    </xf>
    <xf numFmtId="2" fontId="11" fillId="0" borderId="76" xfId="1" applyNumberFormat="1" applyFont="1" applyFill="1" applyBorder="1" applyAlignment="1">
      <alignment horizontal="center" vertical="center"/>
    </xf>
    <xf numFmtId="2" fontId="11" fillId="0" borderId="46" xfId="1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0" borderId="41" xfId="1" applyNumberFormat="1" applyFont="1" applyFill="1" applyBorder="1" applyAlignment="1">
      <alignment horizontal="center" vertical="center"/>
    </xf>
    <xf numFmtId="2" fontId="11" fillId="3" borderId="10" xfId="1" applyNumberFormat="1" applyFont="1" applyFill="1" applyBorder="1" applyAlignment="1">
      <alignment horizontal="center" vertical="center"/>
    </xf>
    <xf numFmtId="4" fontId="19" fillId="4" borderId="20" xfId="0" applyNumberFormat="1" applyFont="1" applyFill="1" applyBorder="1" applyAlignment="1">
      <alignment horizontal="center" vertical="center"/>
    </xf>
    <xf numFmtId="0" fontId="0" fillId="0" borderId="56" xfId="0" applyBorder="1"/>
    <xf numFmtId="10" fontId="0" fillId="0" borderId="13" xfId="1" applyNumberFormat="1" applyFont="1" applyFill="1" applyBorder="1" applyAlignment="1">
      <alignment horizontal="center" vertical="center"/>
    </xf>
    <xf numFmtId="10" fontId="0" fillId="3" borderId="56" xfId="1" applyNumberFormat="1" applyFont="1" applyFill="1" applyBorder="1" applyAlignment="1">
      <alignment horizontal="center" vertical="center"/>
    </xf>
    <xf numFmtId="10" fontId="0" fillId="0" borderId="57" xfId="1" applyNumberFormat="1" applyFont="1" applyFill="1" applyBorder="1" applyAlignment="1">
      <alignment horizontal="center" vertical="center"/>
    </xf>
    <xf numFmtId="10" fontId="0" fillId="3" borderId="57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10" fontId="0" fillId="3" borderId="21" xfId="1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2" fillId="6" borderId="67" xfId="1" applyNumberFormat="1" applyFont="1" applyFill="1" applyBorder="1" applyAlignment="1">
      <alignment horizontal="center" vertical="center" wrapText="1"/>
    </xf>
    <xf numFmtId="0" fontId="2" fillId="15" borderId="12" xfId="1" applyFont="1" applyFill="1" applyBorder="1" applyAlignment="1">
      <alignment horizontal="left" vertical="center" wrapText="1"/>
    </xf>
    <xf numFmtId="2" fontId="2" fillId="15" borderId="15" xfId="1" applyNumberFormat="1" applyFont="1" applyFill="1" applyBorder="1" applyAlignment="1">
      <alignment horizontal="center" vertical="center"/>
    </xf>
    <xf numFmtId="2" fontId="2" fillId="15" borderId="16" xfId="1" applyNumberFormat="1" applyFont="1" applyFill="1" applyBorder="1" applyAlignment="1">
      <alignment horizontal="center" vertical="center"/>
    </xf>
    <xf numFmtId="10" fontId="2" fillId="15" borderId="13" xfId="1" applyNumberFormat="1" applyFont="1" applyFill="1" applyBorder="1" applyAlignment="1">
      <alignment horizontal="center" vertical="center"/>
    </xf>
    <xf numFmtId="2" fontId="2" fillId="15" borderId="18" xfId="1" applyNumberFormat="1" applyFont="1" applyFill="1" applyBorder="1" applyAlignment="1">
      <alignment horizontal="center" vertical="center"/>
    </xf>
    <xf numFmtId="10" fontId="2" fillId="6" borderId="68" xfId="1" applyNumberFormat="1" applyFont="1" applyFill="1" applyBorder="1" applyAlignment="1">
      <alignment horizontal="center" vertical="center" wrapText="1"/>
    </xf>
    <xf numFmtId="2" fontId="4" fillId="3" borderId="1" xfId="1" applyNumberFormat="1" applyFont="1" applyFill="1" applyBorder="1" applyAlignment="1">
      <alignment horizontal="center" vertical="center"/>
    </xf>
    <xf numFmtId="2" fontId="4" fillId="0" borderId="33" xfId="1" applyNumberFormat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4" fillId="5" borderId="26" xfId="1" applyNumberFormat="1" applyFont="1" applyFill="1" applyBorder="1" applyAlignment="1">
      <alignment horizontal="center" vertical="center"/>
    </xf>
    <xf numFmtId="2" fontId="4" fillId="0" borderId="16" xfId="1" applyNumberFormat="1" applyFont="1" applyFill="1" applyBorder="1" applyAlignment="1">
      <alignment horizontal="center" vertical="center"/>
    </xf>
    <xf numFmtId="2" fontId="21" fillId="0" borderId="0" xfId="0" applyNumberFormat="1" applyFont="1" applyBorder="1" applyAlignment="1">
      <alignment horizontal="left"/>
    </xf>
    <xf numFmtId="10" fontId="0" fillId="3" borderId="86" xfId="1" applyNumberFormat="1" applyFont="1" applyFill="1" applyBorder="1" applyAlignment="1">
      <alignment horizontal="center" vertical="center"/>
    </xf>
    <xf numFmtId="10" fontId="0" fillId="0" borderId="87" xfId="1" applyNumberFormat="1" applyFont="1" applyFill="1" applyBorder="1" applyAlignment="1">
      <alignment horizontal="center" vertical="center"/>
    </xf>
    <xf numFmtId="10" fontId="0" fillId="3" borderId="87" xfId="1" applyNumberFormat="1" applyFont="1" applyFill="1" applyBorder="1" applyAlignment="1">
      <alignment horizontal="center" vertical="center"/>
    </xf>
    <xf numFmtId="10" fontId="0" fillId="0" borderId="88" xfId="1" applyNumberFormat="1" applyFont="1" applyFill="1" applyBorder="1" applyAlignment="1">
      <alignment horizontal="center" vertical="center"/>
    </xf>
    <xf numFmtId="10" fontId="0" fillId="0" borderId="89" xfId="1" applyNumberFormat="1" applyFont="1" applyFill="1" applyBorder="1" applyAlignment="1">
      <alignment horizontal="center" vertical="center"/>
    </xf>
    <xf numFmtId="10" fontId="0" fillId="0" borderId="86" xfId="1" applyNumberFormat="1" applyFont="1" applyFill="1" applyBorder="1" applyAlignment="1">
      <alignment horizontal="center" vertical="center"/>
    </xf>
    <xf numFmtId="10" fontId="0" fillId="5" borderId="87" xfId="1" applyNumberFormat="1" applyFont="1" applyFill="1" applyBorder="1" applyAlignment="1">
      <alignment horizontal="center" vertical="center"/>
    </xf>
    <xf numFmtId="10" fontId="0" fillId="0" borderId="72" xfId="1" applyNumberFormat="1" applyFont="1" applyFill="1" applyBorder="1" applyAlignment="1">
      <alignment horizontal="center" vertical="center"/>
    </xf>
    <xf numFmtId="10" fontId="0" fillId="3" borderId="57" xfId="0" applyNumberFormat="1" applyFont="1" applyFill="1" applyBorder="1" applyAlignment="1">
      <alignment horizontal="center" vertical="center"/>
    </xf>
    <xf numFmtId="10" fontId="0" fillId="0" borderId="57" xfId="0" applyNumberFormat="1" applyFont="1" applyFill="1" applyBorder="1" applyAlignment="1">
      <alignment horizontal="center" vertical="center"/>
    </xf>
    <xf numFmtId="10" fontId="0" fillId="3" borderId="89" xfId="1" applyNumberFormat="1" applyFont="1" applyFill="1" applyBorder="1" applyAlignment="1">
      <alignment horizontal="center" vertical="center"/>
    </xf>
    <xf numFmtId="10" fontId="0" fillId="0" borderId="84" xfId="1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7" xfId="1" applyNumberFormat="1" applyFont="1" applyFill="1" applyBorder="1" applyAlignment="1">
      <alignment horizontal="center" vertical="center"/>
    </xf>
    <xf numFmtId="1" fontId="0" fillId="0" borderId="80" xfId="1" applyNumberFormat="1" applyFont="1" applyFill="1" applyBorder="1" applyAlignment="1">
      <alignment horizontal="center" vertical="center"/>
    </xf>
    <xf numFmtId="1" fontId="0" fillId="0" borderId="62" xfId="1" applyNumberFormat="1" applyFont="1" applyFill="1" applyBorder="1" applyAlignment="1">
      <alignment horizontal="center" vertical="center"/>
    </xf>
    <xf numFmtId="1" fontId="0" fillId="0" borderId="39" xfId="1" applyNumberFormat="1" applyFont="1" applyFill="1" applyBorder="1" applyAlignment="1">
      <alignment horizontal="center" vertical="center"/>
    </xf>
    <xf numFmtId="1" fontId="0" fillId="0" borderId="43" xfId="1" applyNumberFormat="1" applyFont="1" applyFill="1" applyBorder="1" applyAlignment="1">
      <alignment horizontal="center" vertical="center"/>
    </xf>
    <xf numFmtId="1" fontId="0" fillId="0" borderId="85" xfId="1" applyNumberFormat="1" applyFont="1" applyFill="1" applyBorder="1" applyAlignment="1">
      <alignment horizontal="center" vertical="center"/>
    </xf>
    <xf numFmtId="1" fontId="0" fillId="0" borderId="12" xfId="1" applyNumberFormat="1" applyFont="1" applyFill="1" applyBorder="1" applyAlignment="1">
      <alignment horizontal="center" vertical="center"/>
    </xf>
    <xf numFmtId="0" fontId="0" fillId="3" borderId="38" xfId="1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center" wrapText="1"/>
    </xf>
    <xf numFmtId="0" fontId="6" fillId="10" borderId="27" xfId="1" applyNumberFormat="1" applyFont="1" applyFill="1" applyBorder="1" applyAlignment="1">
      <alignment horizontal="center" vertical="center" wrapText="1"/>
    </xf>
    <xf numFmtId="1" fontId="0" fillId="3" borderId="4" xfId="1" applyNumberFormat="1" applyFont="1" applyFill="1" applyBorder="1" applyAlignment="1">
      <alignment horizontal="center" vertical="center" wrapText="1"/>
    </xf>
    <xf numFmtId="1" fontId="0" fillId="0" borderId="5" xfId="1" applyNumberFormat="1" applyFont="1" applyFill="1" applyBorder="1" applyAlignment="1">
      <alignment horizontal="center" vertical="center" wrapText="1"/>
    </xf>
    <xf numFmtId="1" fontId="0" fillId="3" borderId="5" xfId="1" applyNumberFormat="1" applyFont="1" applyFill="1" applyBorder="1" applyAlignment="1">
      <alignment horizontal="center" vertical="center" wrapText="1"/>
    </xf>
    <xf numFmtId="1" fontId="0" fillId="0" borderId="45" xfId="1" applyNumberFormat="1" applyFont="1" applyFill="1" applyBorder="1" applyAlignment="1">
      <alignment horizontal="center" vertical="center" wrapText="1"/>
    </xf>
    <xf numFmtId="1" fontId="0" fillId="11" borderId="4" xfId="1" applyNumberFormat="1" applyFont="1" applyFill="1" applyBorder="1" applyAlignment="1">
      <alignment horizontal="center" vertical="center" wrapText="1"/>
    </xf>
    <xf numFmtId="1" fontId="0" fillId="11" borderId="45" xfId="1" applyNumberFormat="1" applyFont="1" applyFill="1" applyBorder="1" applyAlignment="1">
      <alignment horizontal="center" vertical="center" wrapText="1"/>
    </xf>
    <xf numFmtId="1" fontId="0" fillId="0" borderId="4" xfId="1" applyNumberFormat="1" applyFont="1" applyFill="1" applyBorder="1" applyAlignment="1">
      <alignment horizontal="center" vertical="center" wrapText="1"/>
    </xf>
    <xf numFmtId="1" fontId="4" fillId="12" borderId="5" xfId="1" applyNumberFormat="1" applyFont="1" applyFill="1" applyBorder="1" applyAlignment="1">
      <alignment horizontal="center" vertical="center" wrapText="1"/>
    </xf>
    <xf numFmtId="1" fontId="0" fillId="0" borderId="74" xfId="1" applyNumberFormat="1" applyFont="1" applyFill="1" applyBorder="1" applyAlignment="1">
      <alignment horizontal="center" vertical="center" wrapText="1"/>
    </xf>
    <xf numFmtId="1" fontId="0" fillId="12" borderId="39" xfId="1" applyNumberFormat="1" applyFont="1" applyFill="1" applyBorder="1" applyAlignment="1">
      <alignment horizontal="center" vertical="center" wrapText="1"/>
    </xf>
    <xf numFmtId="1" fontId="8" fillId="4" borderId="1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80" xfId="1" applyFont="1" applyFill="1" applyBorder="1" applyAlignment="1">
      <alignment horizontal="center" vertical="center" wrapText="1"/>
    </xf>
    <xf numFmtId="0" fontId="0" fillId="0" borderId="19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3" borderId="45" xfId="1" applyFont="1" applyFill="1" applyBorder="1" applyAlignment="1">
      <alignment horizontal="center" vertical="center" wrapText="1"/>
    </xf>
    <xf numFmtId="0" fontId="0" fillId="2" borderId="43" xfId="0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0" fillId="3" borderId="5" xfId="1" applyFont="1" applyFill="1" applyBorder="1" applyAlignment="1">
      <alignment horizontal="center" vertical="center" wrapText="1"/>
    </xf>
    <xf numFmtId="0" fontId="4" fillId="3" borderId="74" xfId="1" applyFont="1" applyFill="1" applyBorder="1" applyAlignment="1">
      <alignment horizontal="center" vertical="center" wrapText="1"/>
    </xf>
    <xf numFmtId="0" fontId="0" fillId="3" borderId="38" xfId="1" applyFont="1" applyFill="1" applyBorder="1" applyAlignment="1">
      <alignment horizontal="center" vertical="center" wrapText="1"/>
    </xf>
    <xf numFmtId="0" fontId="0" fillId="0" borderId="43" xfId="1" applyFont="1" applyFill="1" applyBorder="1" applyAlignment="1">
      <alignment horizontal="center" vertical="center" wrapText="1"/>
    </xf>
    <xf numFmtId="10" fontId="0" fillId="0" borderId="56" xfId="1" applyNumberFormat="1" applyFont="1" applyFill="1" applyBorder="1" applyAlignment="1">
      <alignment horizontal="center" vertical="center"/>
    </xf>
    <xf numFmtId="2" fontId="0" fillId="0" borderId="56" xfId="1" applyNumberFormat="1" applyFont="1" applyFill="1" applyBorder="1" applyAlignment="1">
      <alignment horizontal="center" vertical="center"/>
    </xf>
    <xf numFmtId="2" fontId="4" fillId="0" borderId="56" xfId="1" applyNumberFormat="1" applyFont="1" applyFill="1" applyBorder="1" applyAlignment="1">
      <alignment horizontal="center" vertical="center"/>
    </xf>
    <xf numFmtId="10" fontId="0" fillId="0" borderId="90" xfId="1" applyNumberFormat="1" applyFont="1" applyFill="1" applyBorder="1" applyAlignment="1">
      <alignment horizontal="center" vertical="center"/>
    </xf>
    <xf numFmtId="2" fontId="0" fillId="3" borderId="31" xfId="1" applyNumberFormat="1" applyFont="1" applyFill="1" applyBorder="1" applyAlignment="1">
      <alignment horizontal="center" vertical="center"/>
    </xf>
    <xf numFmtId="10" fontId="0" fillId="3" borderId="72" xfId="1" applyNumberFormat="1" applyFont="1" applyFill="1" applyBorder="1" applyAlignment="1">
      <alignment horizontal="center" vertical="center"/>
    </xf>
    <xf numFmtId="2" fontId="0" fillId="3" borderId="49" xfId="0" applyNumberFormat="1" applyFont="1" applyFill="1" applyBorder="1" applyAlignment="1">
      <alignment horizontal="center" vertical="center"/>
    </xf>
    <xf numFmtId="2" fontId="0" fillId="3" borderId="49" xfId="1" applyNumberFormat="1" applyFont="1" applyFill="1" applyBorder="1" applyAlignment="1">
      <alignment horizontal="center" vertical="center"/>
    </xf>
    <xf numFmtId="2" fontId="0" fillId="3" borderId="72" xfId="1" applyNumberFormat="1" applyFont="1" applyFill="1" applyBorder="1" applyAlignment="1">
      <alignment horizontal="center" vertical="center"/>
    </xf>
    <xf numFmtId="2" fontId="11" fillId="3" borderId="31" xfId="1" applyNumberFormat="1" applyFont="1" applyFill="1" applyBorder="1" applyAlignment="1">
      <alignment horizontal="center" vertical="center"/>
    </xf>
    <xf numFmtId="1" fontId="0" fillId="0" borderId="19" xfId="1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left" vertical="center" wrapText="1"/>
    </xf>
    <xf numFmtId="2" fontId="11" fillId="0" borderId="24" xfId="1" applyNumberFormat="1" applyFont="1" applyFill="1" applyBorder="1" applyAlignment="1">
      <alignment horizontal="center" vertical="center"/>
    </xf>
    <xf numFmtId="4" fontId="6" fillId="3" borderId="49" xfId="0" applyNumberFormat="1" applyFont="1" applyFill="1" applyBorder="1" applyAlignment="1">
      <alignment horizontal="left" vertical="center" wrapText="1"/>
    </xf>
    <xf numFmtId="0" fontId="14" fillId="0" borderId="0" xfId="0" applyFont="1" applyBorder="1"/>
    <xf numFmtId="2" fontId="1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vertical="center"/>
    </xf>
    <xf numFmtId="2" fontId="0" fillId="0" borderId="0" xfId="0" applyNumberFormat="1" applyBorder="1"/>
    <xf numFmtId="0" fontId="0" fillId="0" borderId="0" xfId="0" applyBorder="1"/>
    <xf numFmtId="1" fontId="0" fillId="0" borderId="43" xfId="1" applyNumberFormat="1" applyFont="1" applyFill="1" applyBorder="1" applyAlignment="1">
      <alignment horizontal="center" vertical="center" wrapText="1"/>
    </xf>
    <xf numFmtId="0" fontId="0" fillId="0" borderId="43" xfId="1" applyFont="1" applyFill="1" applyBorder="1" applyAlignment="1">
      <alignment horizontal="left" vertical="center" wrapText="1"/>
    </xf>
    <xf numFmtId="1" fontId="0" fillId="9" borderId="80" xfId="1" applyNumberFormat="1" applyFont="1" applyFill="1" applyBorder="1" applyAlignment="1">
      <alignment horizontal="center" vertical="center" wrapText="1"/>
    </xf>
    <xf numFmtId="0" fontId="0" fillId="9" borderId="80" xfId="1" applyFont="1" applyFill="1" applyBorder="1" applyAlignment="1">
      <alignment horizontal="left" vertical="center" wrapText="1"/>
    </xf>
    <xf numFmtId="1" fontId="0" fillId="9" borderId="39" xfId="1" applyNumberFormat="1" applyFont="1" applyFill="1" applyBorder="1" applyAlignment="1">
      <alignment horizontal="center" vertical="center" wrapText="1"/>
    </xf>
    <xf numFmtId="0" fontId="0" fillId="9" borderId="39" xfId="1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1" fontId="0" fillId="12" borderId="62" xfId="1" applyNumberFormat="1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left" vertical="center" wrapText="1"/>
    </xf>
    <xf numFmtId="0" fontId="0" fillId="12" borderId="80" xfId="1" applyFont="1" applyFill="1" applyBorder="1" applyAlignment="1">
      <alignment horizontal="center" vertical="center" wrapText="1"/>
    </xf>
    <xf numFmtId="0" fontId="0" fillId="11" borderId="39" xfId="1" applyFont="1" applyFill="1" applyBorder="1" applyAlignment="1">
      <alignment horizontal="left" vertical="center" wrapText="1"/>
    </xf>
    <xf numFmtId="0" fontId="0" fillId="8" borderId="4" xfId="1" applyFont="1" applyFill="1" applyBorder="1" applyAlignment="1">
      <alignment horizontal="left" vertical="center" wrapText="1"/>
    </xf>
    <xf numFmtId="0" fontId="0" fillId="8" borderId="38" xfId="1" applyFont="1" applyFill="1" applyBorder="1" applyAlignment="1">
      <alignment horizontal="left" vertical="center" wrapText="1"/>
    </xf>
    <xf numFmtId="0" fontId="0" fillId="12" borderId="80" xfId="1" applyFont="1" applyFill="1" applyBorder="1" applyAlignment="1">
      <alignment horizontal="left" vertical="center" wrapText="1"/>
    </xf>
    <xf numFmtId="0" fontId="0" fillId="3" borderId="27" xfId="1" applyFont="1" applyFill="1" applyBorder="1" applyAlignment="1">
      <alignment horizontal="left" vertical="center" wrapText="1"/>
    </xf>
    <xf numFmtId="0" fontId="0" fillId="0" borderId="62" xfId="1" applyFont="1" applyFill="1" applyBorder="1" applyAlignment="1">
      <alignment horizontal="left" vertical="center" wrapText="1"/>
    </xf>
    <xf numFmtId="0" fontId="0" fillId="3" borderId="43" xfId="1" applyFont="1" applyFill="1" applyBorder="1" applyAlignment="1">
      <alignment horizontal="left" vertical="center" wrapText="1"/>
    </xf>
    <xf numFmtId="0" fontId="0" fillId="3" borderId="39" xfId="1" applyFont="1" applyFill="1" applyBorder="1" applyAlignment="1">
      <alignment horizontal="left" vertical="center" wrapText="1"/>
    </xf>
    <xf numFmtId="0" fontId="0" fillId="10" borderId="80" xfId="1" applyFont="1" applyFill="1" applyBorder="1" applyAlignment="1">
      <alignment horizontal="left" vertical="center" wrapText="1"/>
    </xf>
    <xf numFmtId="0" fontId="0" fillId="14" borderId="39" xfId="1" applyFont="1" applyFill="1" applyBorder="1" applyAlignment="1">
      <alignment horizontal="left" vertical="center" wrapText="1"/>
    </xf>
    <xf numFmtId="0" fontId="0" fillId="0" borderId="39" xfId="1" applyFont="1" applyFill="1" applyBorder="1" applyAlignment="1">
      <alignment horizontal="center" vertical="center" wrapText="1"/>
    </xf>
    <xf numFmtId="0" fontId="0" fillId="0" borderId="39" xfId="1" applyFont="1" applyFill="1" applyBorder="1" applyAlignment="1">
      <alignment horizontal="left" vertical="center" wrapText="1"/>
    </xf>
    <xf numFmtId="165" fontId="0" fillId="0" borderId="15" xfId="0" applyNumberFormat="1" applyFont="1" applyFill="1" applyBorder="1" applyAlignment="1">
      <alignment horizontal="center" vertical="center"/>
    </xf>
    <xf numFmtId="165" fontId="0" fillId="0" borderId="16" xfId="0" applyNumberFormat="1" applyFont="1" applyFill="1" applyBorder="1" applyAlignment="1">
      <alignment horizontal="center" vertical="center"/>
    </xf>
    <xf numFmtId="165" fontId="0" fillId="3" borderId="23" xfId="0" applyNumberFormat="1" applyFont="1" applyFill="1" applyBorder="1" applyAlignment="1">
      <alignment horizontal="center" vertical="center"/>
    </xf>
    <xf numFmtId="165" fontId="0" fillId="3" borderId="24" xfId="0" applyNumberFormat="1" applyFont="1" applyFill="1" applyBorder="1" applyAlignment="1">
      <alignment horizontal="center" vertical="center"/>
    </xf>
    <xf numFmtId="165" fontId="0" fillId="0" borderId="8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3" borderId="8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5" fontId="0" fillId="0" borderId="9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0" fillId="0" borderId="23" xfId="0" applyNumberFormat="1" applyFont="1" applyFill="1" applyBorder="1" applyAlignment="1">
      <alignment horizontal="center" vertical="center"/>
    </xf>
    <xf numFmtId="165" fontId="0" fillId="0" borderId="24" xfId="0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0" fillId="0" borderId="49" xfId="0" applyNumberFormat="1" applyFont="1" applyFill="1" applyBorder="1" applyAlignment="1">
      <alignment horizontal="center" vertical="center"/>
    </xf>
    <xf numFmtId="165" fontId="0" fillId="0" borderId="31" xfId="1" applyNumberFormat="1" applyFont="1" applyFill="1" applyBorder="1" applyAlignment="1">
      <alignment horizontal="center" vertical="center"/>
    </xf>
    <xf numFmtId="165" fontId="7" fillId="0" borderId="23" xfId="0" applyNumberFormat="1" applyFont="1" applyFill="1" applyBorder="1" applyAlignment="1">
      <alignment horizontal="center" vertical="center"/>
    </xf>
    <xf numFmtId="165" fontId="0" fillId="0" borderId="24" xfId="1" applyNumberFormat="1" applyFont="1" applyFill="1" applyBorder="1" applyAlignment="1">
      <alignment horizontal="center" vertical="center"/>
    </xf>
    <xf numFmtId="165" fontId="7" fillId="3" borderId="8" xfId="0" applyNumberFormat="1" applyFont="1" applyFill="1" applyBorder="1" applyAlignment="1">
      <alignment horizontal="center" vertical="center"/>
    </xf>
    <xf numFmtId="165" fontId="7" fillId="0" borderId="8" xfId="0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/>
    </xf>
    <xf numFmtId="165" fontId="0" fillId="3" borderId="10" xfId="1" applyNumberFormat="1" applyFont="1" applyFill="1" applyBorder="1" applyAlignment="1">
      <alignment horizontal="center" vertical="center"/>
    </xf>
    <xf numFmtId="165" fontId="7" fillId="0" borderId="15" xfId="0" applyNumberFormat="1" applyFont="1" applyFill="1" applyBorder="1" applyAlignment="1">
      <alignment horizontal="center" vertical="center"/>
    </xf>
    <xf numFmtId="165" fontId="0" fillId="0" borderId="16" xfId="1" applyNumberFormat="1" applyFont="1" applyFill="1" applyBorder="1" applyAlignment="1">
      <alignment horizontal="center" vertical="center"/>
    </xf>
    <xf numFmtId="165" fontId="7" fillId="3" borderId="23" xfId="0" applyNumberFormat="1" applyFont="1" applyFill="1" applyBorder="1" applyAlignment="1">
      <alignment horizontal="center" vertical="center"/>
    </xf>
    <xf numFmtId="165" fontId="0" fillId="3" borderId="24" xfId="1" applyNumberFormat="1" applyFont="1" applyFill="1" applyBorder="1" applyAlignment="1">
      <alignment horizontal="center" vertical="center"/>
    </xf>
    <xf numFmtId="165" fontId="4" fillId="3" borderId="24" xfId="1" applyNumberFormat="1" applyFont="1" applyFill="1" applyBorder="1" applyAlignment="1">
      <alignment horizontal="center" vertical="center"/>
    </xf>
    <xf numFmtId="165" fontId="7" fillId="0" borderId="40" xfId="0" applyNumberFormat="1" applyFont="1" applyFill="1" applyBorder="1" applyAlignment="1">
      <alignment horizontal="center" vertical="center"/>
    </xf>
    <xf numFmtId="165" fontId="0" fillId="0" borderId="41" xfId="1" applyNumberFormat="1" applyFont="1" applyFill="1" applyBorder="1" applyAlignment="1">
      <alignment horizontal="center" vertical="center"/>
    </xf>
    <xf numFmtId="165" fontId="7" fillId="3" borderId="49" xfId="0" applyNumberFormat="1" applyFont="1" applyFill="1" applyBorder="1" applyAlignment="1">
      <alignment horizontal="center" vertical="center"/>
    </xf>
    <xf numFmtId="165" fontId="0" fillId="3" borderId="31" xfId="1" applyNumberFormat="1" applyFont="1" applyFill="1" applyBorder="1" applyAlignment="1">
      <alignment horizontal="center" vertical="center"/>
    </xf>
    <xf numFmtId="165" fontId="2" fillId="15" borderId="15" xfId="1" applyNumberFormat="1" applyFont="1" applyFill="1" applyBorder="1" applyAlignment="1">
      <alignment horizontal="center" vertical="center"/>
    </xf>
    <xf numFmtId="165" fontId="2" fillId="15" borderId="16" xfId="1" applyNumberFormat="1" applyFont="1" applyFill="1" applyBorder="1" applyAlignment="1">
      <alignment horizontal="center" vertical="center"/>
    </xf>
    <xf numFmtId="166" fontId="0" fillId="0" borderId="79" xfId="1" applyNumberFormat="1" applyFont="1" applyFill="1" applyBorder="1" applyAlignment="1">
      <alignment horizontal="center" vertical="center"/>
    </xf>
    <xf numFmtId="166" fontId="0" fillId="3" borderId="28" xfId="1" applyNumberFormat="1" applyFont="1" applyFill="1" applyBorder="1" applyAlignment="1">
      <alignment horizontal="center" vertical="center"/>
    </xf>
    <xf numFmtId="166" fontId="0" fillId="0" borderId="26" xfId="1" applyNumberFormat="1" applyFont="1" applyFill="1" applyBorder="1" applyAlignment="1">
      <alignment horizontal="center" vertical="center"/>
    </xf>
    <xf numFmtId="166" fontId="0" fillId="3" borderId="26" xfId="1" applyNumberFormat="1" applyFont="1" applyFill="1" applyBorder="1" applyAlignment="1">
      <alignment horizontal="center" vertical="center"/>
    </xf>
    <xf numFmtId="166" fontId="0" fillId="0" borderId="76" xfId="1" applyNumberFormat="1" applyFont="1" applyFill="1" applyBorder="1" applyAlignment="1">
      <alignment horizontal="center" vertical="center"/>
    </xf>
    <xf numFmtId="166" fontId="0" fillId="0" borderId="46" xfId="1" applyNumberFormat="1" applyFont="1" applyFill="1" applyBorder="1" applyAlignment="1">
      <alignment horizontal="center" vertical="center"/>
    </xf>
    <xf numFmtId="166" fontId="0" fillId="0" borderId="28" xfId="1" applyNumberFormat="1" applyFont="1" applyFill="1" applyBorder="1" applyAlignment="1">
      <alignment horizontal="center" vertical="center"/>
    </xf>
    <xf numFmtId="166" fontId="0" fillId="5" borderId="26" xfId="1" applyNumberFormat="1" applyFont="1" applyFill="1" applyBorder="1" applyAlignment="1">
      <alignment horizontal="center" vertical="center"/>
    </xf>
    <xf numFmtId="166" fontId="0" fillId="3" borderId="63" xfId="1" applyNumberFormat="1" applyFont="1" applyFill="1" applyBorder="1" applyAlignment="1">
      <alignment horizontal="center" vertical="center"/>
    </xf>
    <xf numFmtId="166" fontId="0" fillId="0" borderId="48" xfId="1" applyNumberFormat="1" applyFont="1" applyFill="1" applyBorder="1" applyAlignment="1">
      <alignment horizontal="center" vertical="center"/>
    </xf>
    <xf numFmtId="166" fontId="0" fillId="0" borderId="71" xfId="1" applyNumberFormat="1" applyFont="1" applyFill="1" applyBorder="1" applyAlignment="1">
      <alignment horizontal="center" vertical="center"/>
    </xf>
    <xf numFmtId="166" fontId="0" fillId="3" borderId="46" xfId="1" applyNumberFormat="1" applyFont="1" applyFill="1" applyBorder="1" applyAlignment="1">
      <alignment horizontal="center" vertical="center"/>
    </xf>
    <xf numFmtId="166" fontId="0" fillId="0" borderId="13" xfId="1" applyNumberFormat="1" applyFont="1" applyFill="1" applyBorder="1" applyAlignment="1">
      <alignment horizontal="center" vertical="center"/>
    </xf>
    <xf numFmtId="166" fontId="0" fillId="3" borderId="56" xfId="1" applyNumberFormat="1" applyFont="1" applyFill="1" applyBorder="1" applyAlignment="1">
      <alignment horizontal="center" vertical="center"/>
    </xf>
    <xf numFmtId="166" fontId="0" fillId="0" borderId="57" xfId="1" applyNumberFormat="1" applyFont="1" applyFill="1" applyBorder="1" applyAlignment="1">
      <alignment horizontal="center" vertical="center"/>
    </xf>
    <xf numFmtId="166" fontId="0" fillId="3" borderId="57" xfId="1" applyNumberFormat="1" applyFont="1" applyFill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166" fontId="0" fillId="3" borderId="21" xfId="1" applyNumberFormat="1" applyFont="1" applyFill="1" applyBorder="1" applyAlignment="1">
      <alignment horizontal="center" vertical="center"/>
    </xf>
    <xf numFmtId="166" fontId="0" fillId="0" borderId="56" xfId="1" applyNumberFormat="1" applyFont="1" applyFill="1" applyBorder="1" applyAlignment="1">
      <alignment horizontal="center" vertical="center"/>
    </xf>
    <xf numFmtId="166" fontId="0" fillId="3" borderId="72" xfId="1" applyNumberFormat="1" applyFont="1" applyFill="1" applyBorder="1" applyAlignment="1">
      <alignment horizontal="center" vertical="center"/>
    </xf>
    <xf numFmtId="166" fontId="2" fillId="16" borderId="14" xfId="1" applyNumberFormat="1" applyFont="1" applyFill="1" applyBorder="1" applyAlignment="1">
      <alignment horizontal="center" vertical="center"/>
    </xf>
    <xf numFmtId="166" fontId="0" fillId="3" borderId="52" xfId="1" applyNumberFormat="1" applyFont="1" applyFill="1" applyBorder="1" applyAlignment="1">
      <alignment horizontal="center" vertical="center"/>
    </xf>
    <xf numFmtId="166" fontId="2" fillId="15" borderId="13" xfId="1" applyNumberFormat="1" applyFont="1" applyFill="1" applyBorder="1" applyAlignment="1">
      <alignment horizontal="center" vertical="center"/>
    </xf>
    <xf numFmtId="167" fontId="0" fillId="0" borderId="15" xfId="0" applyNumberFormat="1" applyFont="1" applyFill="1" applyBorder="1" applyAlignment="1">
      <alignment horizontal="center" vertical="center"/>
    </xf>
    <xf numFmtId="167" fontId="0" fillId="0" borderId="16" xfId="0" applyNumberFormat="1" applyFont="1" applyFill="1" applyBorder="1" applyAlignment="1">
      <alignment horizontal="center" vertical="center"/>
    </xf>
    <xf numFmtId="167" fontId="0" fillId="3" borderId="23" xfId="0" applyNumberFormat="1" applyFont="1" applyFill="1" applyBorder="1" applyAlignment="1">
      <alignment horizontal="center" vertical="center"/>
    </xf>
    <xf numFmtId="167" fontId="0" fillId="3" borderId="24" xfId="0" applyNumberFormat="1" applyFont="1" applyFill="1" applyBorder="1" applyAlignment="1">
      <alignment horizontal="center" vertical="center"/>
    </xf>
    <xf numFmtId="167" fontId="0" fillId="3" borderId="0" xfId="0" applyNumberFormat="1" applyFont="1" applyFill="1" applyBorder="1" applyAlignment="1">
      <alignment horizontal="center" vertical="center"/>
    </xf>
    <xf numFmtId="167" fontId="0" fillId="0" borderId="8" xfId="0" applyNumberFormat="1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/>
    </xf>
    <xf numFmtId="167" fontId="0" fillId="3" borderId="8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67" fontId="0" fillId="0" borderId="9" xfId="0" applyNumberFormat="1" applyFont="1" applyFill="1" applyBorder="1" applyAlignment="1">
      <alignment horizontal="center" vertical="center"/>
    </xf>
    <xf numFmtId="167" fontId="0" fillId="0" borderId="10" xfId="0" applyNumberFormat="1" applyFont="1" applyFill="1" applyBorder="1" applyAlignment="1">
      <alignment horizontal="center" vertical="center"/>
    </xf>
    <xf numFmtId="167" fontId="0" fillId="0" borderId="23" xfId="0" applyNumberFormat="1" applyFont="1" applyFill="1" applyBorder="1" applyAlignment="1">
      <alignment horizontal="center" vertical="center"/>
    </xf>
    <xf numFmtId="167" fontId="0" fillId="0" borderId="24" xfId="0" applyNumberFormat="1" applyFont="1" applyFill="1" applyBorder="1" applyAlignment="1">
      <alignment horizontal="center" vertical="center"/>
    </xf>
    <xf numFmtId="167" fontId="0" fillId="3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Fill="1" applyBorder="1" applyAlignment="1">
      <alignment horizontal="center" vertical="center"/>
    </xf>
    <xf numFmtId="167" fontId="0" fillId="0" borderId="49" xfId="0" applyNumberFormat="1" applyFont="1" applyFill="1" applyBorder="1" applyAlignment="1">
      <alignment horizontal="center" vertical="center"/>
    </xf>
    <xf numFmtId="167" fontId="0" fillId="0" borderId="31" xfId="1" applyNumberFormat="1" applyFont="1" applyFill="1" applyBorder="1" applyAlignment="1">
      <alignment horizontal="center" vertical="center"/>
    </xf>
    <xf numFmtId="167" fontId="0" fillId="0" borderId="24" xfId="1" applyNumberFormat="1" applyFont="1" applyFill="1" applyBorder="1" applyAlignment="1">
      <alignment horizontal="center" vertical="center"/>
    </xf>
    <xf numFmtId="167" fontId="0" fillId="3" borderId="8" xfId="1" applyNumberFormat="1" applyFont="1" applyFill="1" applyBorder="1" applyAlignment="1">
      <alignment horizontal="center" vertical="center"/>
    </xf>
    <xf numFmtId="167" fontId="0" fillId="3" borderId="9" xfId="0" applyNumberFormat="1" applyFont="1" applyFill="1" applyBorder="1" applyAlignment="1">
      <alignment horizontal="center" vertical="center"/>
    </xf>
    <xf numFmtId="167" fontId="0" fillId="3" borderId="10" xfId="1" applyNumberFormat="1" applyFont="1" applyFill="1" applyBorder="1" applyAlignment="1">
      <alignment horizontal="center" vertical="center"/>
    </xf>
    <xf numFmtId="167" fontId="0" fillId="0" borderId="16" xfId="1" applyNumberFormat="1" applyFont="1" applyFill="1" applyBorder="1" applyAlignment="1">
      <alignment horizontal="center" vertical="center"/>
    </xf>
    <xf numFmtId="167" fontId="0" fillId="3" borderId="24" xfId="1" applyNumberFormat="1" applyFont="1" applyFill="1" applyBorder="1" applyAlignment="1">
      <alignment horizontal="center" vertical="center"/>
    </xf>
    <xf numFmtId="167" fontId="0" fillId="0" borderId="40" xfId="0" applyNumberFormat="1" applyFont="1" applyFill="1" applyBorder="1" applyAlignment="1">
      <alignment horizontal="center" vertical="center"/>
    </xf>
    <xf numFmtId="167" fontId="0" fillId="0" borderId="41" xfId="1" applyNumberFormat="1" applyFont="1" applyFill="1" applyBorder="1" applyAlignment="1">
      <alignment horizontal="center" vertical="center"/>
    </xf>
    <xf numFmtId="167" fontId="0" fillId="3" borderId="49" xfId="0" applyNumberFormat="1" applyFont="1" applyFill="1" applyBorder="1" applyAlignment="1">
      <alignment horizontal="center" vertical="center"/>
    </xf>
    <xf numFmtId="167" fontId="0" fillId="3" borderId="31" xfId="1" applyNumberFormat="1" applyFont="1" applyFill="1" applyBorder="1" applyAlignment="1">
      <alignment horizontal="center" vertical="center"/>
    </xf>
    <xf numFmtId="167" fontId="2" fillId="15" borderId="15" xfId="1" applyNumberFormat="1" applyFont="1" applyFill="1" applyBorder="1" applyAlignment="1">
      <alignment horizontal="center" vertical="center"/>
    </xf>
    <xf numFmtId="167" fontId="2" fillId="15" borderId="16" xfId="1" applyNumberFormat="1" applyFont="1" applyFill="1" applyBorder="1" applyAlignment="1">
      <alignment horizontal="center" vertical="center"/>
    </xf>
    <xf numFmtId="167" fontId="2" fillId="15" borderId="31" xfId="1" applyNumberFormat="1" applyFont="1" applyFill="1" applyBorder="1" applyAlignment="1">
      <alignment horizontal="center" vertical="center"/>
    </xf>
    <xf numFmtId="167" fontId="7" fillId="0" borderId="23" xfId="0" applyNumberFormat="1" applyFont="1" applyFill="1" applyBorder="1" applyAlignment="1">
      <alignment horizontal="center" vertical="center"/>
    </xf>
    <xf numFmtId="167" fontId="7" fillId="3" borderId="8" xfId="0" applyNumberFormat="1" applyFont="1" applyFill="1" applyBorder="1" applyAlignment="1">
      <alignment horizontal="center" vertical="center"/>
    </xf>
    <xf numFmtId="167" fontId="7" fillId="0" borderId="8" xfId="0" applyNumberFormat="1" applyFont="1" applyFill="1" applyBorder="1" applyAlignment="1">
      <alignment horizontal="center" vertical="center"/>
    </xf>
    <xf numFmtId="167" fontId="4" fillId="0" borderId="1" xfId="1" applyNumberFormat="1" applyFont="1" applyFill="1" applyBorder="1" applyAlignment="1">
      <alignment horizontal="center" vertical="center"/>
    </xf>
    <xf numFmtId="167" fontId="7" fillId="3" borderId="9" xfId="0" applyNumberFormat="1" applyFont="1" applyFill="1" applyBorder="1" applyAlignment="1">
      <alignment horizontal="center" vertical="center"/>
    </xf>
    <xf numFmtId="167" fontId="7" fillId="0" borderId="15" xfId="0" applyNumberFormat="1" applyFont="1" applyFill="1" applyBorder="1" applyAlignment="1">
      <alignment horizontal="center" vertical="center"/>
    </xf>
    <xf numFmtId="167" fontId="4" fillId="0" borderId="16" xfId="1" applyNumberFormat="1" applyFont="1" applyFill="1" applyBorder="1" applyAlignment="1">
      <alignment horizontal="center" vertical="center"/>
    </xf>
    <xf numFmtId="167" fontId="7" fillId="3" borderId="23" xfId="0" applyNumberFormat="1" applyFont="1" applyFill="1" applyBorder="1" applyAlignment="1">
      <alignment horizontal="center" vertical="center"/>
    </xf>
    <xf numFmtId="167" fontId="4" fillId="3" borderId="24" xfId="1" applyNumberFormat="1" applyFont="1" applyFill="1" applyBorder="1" applyAlignment="1">
      <alignment horizontal="center" vertical="center"/>
    </xf>
    <xf numFmtId="167" fontId="7" fillId="0" borderId="40" xfId="0" applyNumberFormat="1" applyFont="1" applyFill="1" applyBorder="1" applyAlignment="1">
      <alignment horizontal="center" vertical="center"/>
    </xf>
    <xf numFmtId="167" fontId="7" fillId="3" borderId="49" xfId="0" applyNumberFormat="1" applyFont="1" applyFill="1" applyBorder="1" applyAlignment="1">
      <alignment horizontal="center" vertical="center"/>
    </xf>
    <xf numFmtId="166" fontId="4" fillId="0" borderId="26" xfId="1" applyNumberFormat="1" applyFont="1" applyFill="1" applyBorder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  <xf numFmtId="166" fontId="0" fillId="0" borderId="78" xfId="1" applyNumberFormat="1" applyFont="1" applyFill="1" applyBorder="1" applyAlignment="1">
      <alignment horizontal="center" vertical="center"/>
    </xf>
    <xf numFmtId="166" fontId="0" fillId="0" borderId="77" xfId="1" applyNumberFormat="1" applyFon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8" fontId="4" fillId="3" borderId="6" xfId="0" applyNumberFormat="1" applyFont="1" applyFill="1" applyBorder="1" applyAlignment="1">
      <alignment horizontal="center" vertical="center" wrapText="1"/>
    </xf>
    <xf numFmtId="168" fontId="4" fillId="3" borderId="7" xfId="1" applyNumberFormat="1" applyFont="1" applyFill="1" applyBorder="1" applyAlignment="1">
      <alignment horizontal="center" vertical="center"/>
    </xf>
    <xf numFmtId="168" fontId="4" fillId="0" borderId="49" xfId="0" applyNumberFormat="1" applyFont="1" applyFill="1" applyBorder="1" applyAlignment="1">
      <alignment horizontal="center" vertical="center" wrapText="1"/>
    </xf>
    <xf numFmtId="168" fontId="4" fillId="0" borderId="31" xfId="1" applyNumberFormat="1" applyFont="1" applyFill="1" applyBorder="1" applyAlignment="1">
      <alignment horizontal="center" vertical="center"/>
    </xf>
    <xf numFmtId="168" fontId="7" fillId="3" borderId="23" xfId="0" applyNumberFormat="1" applyFont="1" applyFill="1" applyBorder="1" applyAlignment="1">
      <alignment horizontal="center" vertical="center" wrapText="1"/>
    </xf>
    <xf numFmtId="168" fontId="4" fillId="3" borderId="24" xfId="0" applyNumberFormat="1" applyFont="1" applyFill="1" applyBorder="1" applyAlignment="1">
      <alignment horizontal="center" vertical="center"/>
    </xf>
    <xf numFmtId="168" fontId="4" fillId="3" borderId="0" xfId="0" applyNumberFormat="1" applyFont="1" applyFill="1" applyBorder="1" applyAlignment="1">
      <alignment horizontal="center" vertical="center"/>
    </xf>
    <xf numFmtId="168" fontId="4" fillId="0" borderId="8" xfId="0" applyNumberFormat="1" applyFont="1" applyFill="1" applyBorder="1" applyAlignment="1">
      <alignment horizontal="center" vertical="center" wrapText="1"/>
    </xf>
    <xf numFmtId="168" fontId="4" fillId="0" borderId="1" xfId="1" applyNumberFormat="1" applyFont="1" applyFill="1" applyBorder="1" applyAlignment="1">
      <alignment horizontal="center" vertical="center"/>
    </xf>
    <xf numFmtId="168" fontId="4" fillId="3" borderId="9" xfId="0" applyNumberFormat="1" applyFont="1" applyFill="1" applyBorder="1" applyAlignment="1">
      <alignment horizontal="center" vertical="center" wrapText="1"/>
    </xf>
    <xf numFmtId="168" fontId="4" fillId="3" borderId="10" xfId="0" applyNumberFormat="1" applyFont="1" applyFill="1" applyBorder="1" applyAlignment="1">
      <alignment horizontal="center" vertical="center"/>
    </xf>
    <xf numFmtId="168" fontId="4" fillId="2" borderId="23" xfId="0" applyNumberFormat="1" applyFont="1" applyFill="1" applyBorder="1" applyAlignment="1">
      <alignment horizontal="center" vertical="center" wrapText="1"/>
    </xf>
    <xf numFmtId="168" fontId="4" fillId="2" borderId="24" xfId="0" applyNumberFormat="1" applyFont="1" applyFill="1" applyBorder="1" applyAlignment="1">
      <alignment horizontal="center" vertical="center"/>
    </xf>
    <xf numFmtId="168" fontId="0" fillId="2" borderId="24" xfId="0" applyNumberFormat="1" applyFont="1" applyFill="1" applyBorder="1" applyAlignment="1">
      <alignment horizontal="center" vertical="center"/>
    </xf>
    <xf numFmtId="168" fontId="4" fillId="3" borderId="8" xfId="0" applyNumberFormat="1" applyFont="1" applyFill="1" applyBorder="1" applyAlignment="1">
      <alignment horizontal="center" vertical="center" wrapText="1"/>
    </xf>
    <xf numFmtId="168" fontId="4" fillId="3" borderId="1" xfId="0" applyNumberFormat="1" applyFont="1" applyFill="1" applyBorder="1" applyAlignment="1">
      <alignment horizontal="center" vertical="center"/>
    </xf>
    <xf numFmtId="168" fontId="0" fillId="3" borderId="1" xfId="0" applyNumberFormat="1" applyFont="1" applyFill="1" applyBorder="1" applyAlignment="1">
      <alignment horizontal="center" vertical="center"/>
    </xf>
    <xf numFmtId="168" fontId="4" fillId="0" borderId="1" xfId="0" applyNumberFormat="1" applyFont="1" applyFill="1" applyBorder="1" applyAlignment="1">
      <alignment horizontal="center" vertical="center"/>
    </xf>
    <xf numFmtId="168" fontId="0" fillId="0" borderId="1" xfId="0" applyNumberFormat="1" applyFont="1" applyFill="1" applyBorder="1" applyAlignment="1">
      <alignment horizontal="center" vertical="center"/>
    </xf>
    <xf numFmtId="168" fontId="4" fillId="0" borderId="9" xfId="0" applyNumberFormat="1" applyFont="1" applyFill="1" applyBorder="1" applyAlignment="1">
      <alignment horizontal="center" vertical="center" wrapText="1"/>
    </xf>
    <xf numFmtId="168" fontId="4" fillId="0" borderId="10" xfId="0" applyNumberFormat="1" applyFont="1" applyFill="1" applyBorder="1" applyAlignment="1">
      <alignment horizontal="center" vertical="center"/>
    </xf>
    <xf numFmtId="168" fontId="0" fillId="0" borderId="10" xfId="0" applyNumberFormat="1" applyFont="1" applyFill="1" applyBorder="1" applyAlignment="1">
      <alignment horizontal="center" vertical="center"/>
    </xf>
    <xf numFmtId="168" fontId="4" fillId="3" borderId="23" xfId="0" applyNumberFormat="1" applyFont="1" applyFill="1" applyBorder="1" applyAlignment="1">
      <alignment horizontal="center" vertical="center" wrapText="1"/>
    </xf>
    <xf numFmtId="168" fontId="4" fillId="3" borderId="37" xfId="0" applyNumberFormat="1" applyFont="1" applyFill="1" applyBorder="1" applyAlignment="1">
      <alignment horizontal="center" vertical="center" wrapText="1"/>
    </xf>
    <xf numFmtId="168" fontId="4" fillId="3" borderId="11" xfId="0" applyNumberFormat="1" applyFont="1" applyFill="1" applyBorder="1" applyAlignment="1">
      <alignment horizontal="center" vertical="center"/>
    </xf>
    <xf numFmtId="168" fontId="9" fillId="4" borderId="15" xfId="0" applyNumberFormat="1" applyFont="1" applyFill="1" applyBorder="1" applyAlignment="1">
      <alignment horizontal="center" vertical="center"/>
    </xf>
    <xf numFmtId="168" fontId="9" fillId="4" borderId="16" xfId="0" applyNumberFormat="1" applyFont="1" applyFill="1" applyBorder="1" applyAlignment="1">
      <alignment horizontal="center" vertical="center"/>
    </xf>
    <xf numFmtId="168" fontId="4" fillId="3" borderId="6" xfId="0" applyNumberFormat="1" applyFont="1" applyFill="1" applyBorder="1" applyAlignment="1">
      <alignment horizontal="center" vertical="center"/>
    </xf>
    <xf numFmtId="168" fontId="4" fillId="3" borderId="81" xfId="0" applyNumberFormat="1" applyFont="1" applyFill="1" applyBorder="1" applyAlignment="1">
      <alignment horizontal="center" vertical="center"/>
    </xf>
    <xf numFmtId="168" fontId="4" fillId="0" borderId="49" xfId="0" applyNumberFormat="1" applyFont="1" applyFill="1" applyBorder="1" applyAlignment="1">
      <alignment horizontal="center" vertical="center"/>
    </xf>
    <xf numFmtId="168" fontId="4" fillId="0" borderId="67" xfId="0" applyNumberFormat="1" applyFont="1" applyFill="1" applyBorder="1" applyAlignment="1">
      <alignment horizontal="center" vertical="center"/>
    </xf>
    <xf numFmtId="168" fontId="7" fillId="3" borderId="23" xfId="0" applyNumberFormat="1" applyFont="1" applyFill="1" applyBorder="1" applyAlignment="1">
      <alignment horizontal="center" vertical="center"/>
    </xf>
    <xf numFmtId="168" fontId="4" fillId="0" borderId="8" xfId="0" applyNumberFormat="1" applyFont="1" applyFill="1" applyBorder="1" applyAlignment="1">
      <alignment horizontal="center" vertical="center"/>
    </xf>
    <xf numFmtId="168" fontId="4" fillId="0" borderId="29" xfId="0" applyNumberFormat="1" applyFont="1" applyFill="1" applyBorder="1" applyAlignment="1">
      <alignment horizontal="center" vertical="center"/>
    </xf>
    <xf numFmtId="168" fontId="4" fillId="3" borderId="9" xfId="0" applyNumberFormat="1" applyFont="1" applyFill="1" applyBorder="1" applyAlignment="1">
      <alignment horizontal="center" vertical="center"/>
    </xf>
    <xf numFmtId="168" fontId="4" fillId="2" borderId="23" xfId="0" applyNumberFormat="1" applyFont="1" applyFill="1" applyBorder="1" applyAlignment="1">
      <alignment horizontal="center" vertical="center"/>
    </xf>
    <xf numFmtId="168" fontId="6" fillId="3" borderId="8" xfId="0" applyNumberFormat="1" applyFont="1" applyFill="1" applyBorder="1" applyAlignment="1">
      <alignment horizontal="center" vertical="center" wrapText="1"/>
    </xf>
    <xf numFmtId="168" fontId="4" fillId="3" borderId="8" xfId="0" applyNumberFormat="1" applyFont="1" applyFill="1" applyBorder="1" applyAlignment="1">
      <alignment horizontal="center" vertical="center"/>
    </xf>
    <xf numFmtId="168" fontId="4" fillId="0" borderId="9" xfId="0" applyNumberFormat="1" applyFont="1" applyFill="1" applyBorder="1" applyAlignment="1">
      <alignment horizontal="center" vertical="center"/>
    </xf>
    <xf numFmtId="168" fontId="4" fillId="3" borderId="23" xfId="0" applyNumberFormat="1" applyFont="1" applyFill="1" applyBorder="1" applyAlignment="1">
      <alignment horizontal="center" vertical="center"/>
    </xf>
    <xf numFmtId="168" fontId="4" fillId="3" borderId="37" xfId="0" applyNumberFormat="1" applyFont="1" applyFill="1" applyBorder="1" applyAlignment="1">
      <alignment horizontal="center" vertical="center"/>
    </xf>
    <xf numFmtId="168" fontId="4" fillId="3" borderId="83" xfId="0" applyNumberFormat="1" applyFont="1" applyFill="1" applyBorder="1" applyAlignment="1">
      <alignment horizontal="center" vertical="center"/>
    </xf>
    <xf numFmtId="168" fontId="6" fillId="3" borderId="81" xfId="0" applyNumberFormat="1" applyFont="1" applyFill="1" applyBorder="1" applyAlignment="1">
      <alignment horizontal="center" vertical="center"/>
    </xf>
    <xf numFmtId="168" fontId="4" fillId="0" borderId="58" xfId="0" applyNumberFormat="1" applyFont="1" applyFill="1" applyBorder="1" applyAlignment="1">
      <alignment horizontal="center" vertical="center"/>
    </xf>
    <xf numFmtId="168" fontId="6" fillId="0" borderId="67" xfId="0" applyNumberFormat="1" applyFont="1" applyFill="1" applyBorder="1" applyAlignment="1">
      <alignment horizontal="center" vertical="center"/>
    </xf>
    <xf numFmtId="168" fontId="7" fillId="3" borderId="34" xfId="0" applyNumberFormat="1" applyFont="1" applyFill="1" applyBorder="1" applyAlignment="1">
      <alignment horizontal="center" vertical="center"/>
    </xf>
    <xf numFmtId="168" fontId="4" fillId="0" borderId="33" xfId="0" applyNumberFormat="1" applyFont="1" applyFill="1" applyBorder="1" applyAlignment="1">
      <alignment horizontal="center" vertical="center"/>
    </xf>
    <xf numFmtId="168" fontId="6" fillId="0" borderId="29" xfId="0" applyNumberFormat="1" applyFont="1" applyFill="1" applyBorder="1" applyAlignment="1">
      <alignment horizontal="center" vertical="center"/>
    </xf>
    <xf numFmtId="168" fontId="4" fillId="3" borderId="35" xfId="0" applyNumberFormat="1" applyFont="1" applyFill="1" applyBorder="1" applyAlignment="1">
      <alignment horizontal="center" vertical="center"/>
    </xf>
    <xf numFmtId="168" fontId="4" fillId="2" borderId="34" xfId="0" applyNumberFormat="1" applyFont="1" applyFill="1" applyBorder="1" applyAlignment="1">
      <alignment horizontal="center" vertical="center"/>
    </xf>
    <xf numFmtId="168" fontId="4" fillId="3" borderId="33" xfId="0" applyNumberFormat="1" applyFont="1" applyFill="1" applyBorder="1" applyAlignment="1">
      <alignment horizontal="center" vertical="center" wrapText="1"/>
    </xf>
    <xf numFmtId="168" fontId="4" fillId="3" borderId="33" xfId="0" applyNumberFormat="1" applyFont="1" applyFill="1" applyBorder="1" applyAlignment="1">
      <alignment horizontal="center" vertical="center"/>
    </xf>
    <xf numFmtId="168" fontId="4" fillId="0" borderId="35" xfId="0" applyNumberFormat="1" applyFont="1" applyFill="1" applyBorder="1" applyAlignment="1">
      <alignment horizontal="center" vertical="center"/>
    </xf>
    <xf numFmtId="168" fontId="4" fillId="3" borderId="34" xfId="0" applyNumberFormat="1" applyFont="1" applyFill="1" applyBorder="1" applyAlignment="1">
      <alignment horizontal="center" vertical="center"/>
    </xf>
    <xf numFmtId="168" fontId="0" fillId="3" borderId="24" xfId="0" applyNumberFormat="1" applyFont="1" applyFill="1" applyBorder="1" applyAlignment="1">
      <alignment horizontal="center" vertical="center"/>
    </xf>
    <xf numFmtId="168" fontId="4" fillId="3" borderId="93" xfId="0" applyNumberFormat="1" applyFont="1" applyFill="1" applyBorder="1" applyAlignment="1">
      <alignment horizontal="center" vertical="center"/>
    </xf>
    <xf numFmtId="168" fontId="9" fillId="4" borderId="18" xfId="0" applyNumberFormat="1" applyFont="1" applyFill="1" applyBorder="1" applyAlignment="1">
      <alignment horizontal="center" vertical="center"/>
    </xf>
    <xf numFmtId="168" fontId="7" fillId="3" borderId="6" xfId="0" applyNumberFormat="1" applyFont="1" applyFill="1" applyBorder="1" applyAlignment="1">
      <alignment horizontal="center" vertical="center"/>
    </xf>
    <xf numFmtId="168" fontId="11" fillId="3" borderId="8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8" fontId="11" fillId="0" borderId="67" xfId="0" applyNumberFormat="1" applyFont="1" applyFill="1" applyBorder="1" applyAlignment="1">
      <alignment horizontal="center" vertical="center"/>
    </xf>
    <xf numFmtId="168" fontId="0" fillId="3" borderId="23" xfId="0" applyNumberFormat="1" applyFont="1" applyFill="1" applyBorder="1" applyAlignment="1">
      <alignment horizontal="center" vertical="center"/>
    </xf>
    <xf numFmtId="168" fontId="0" fillId="3" borderId="54" xfId="0" applyNumberFormat="1" applyFont="1" applyFill="1" applyBorder="1" applyAlignment="1">
      <alignment horizontal="center" vertical="center"/>
    </xf>
    <xf numFmtId="168" fontId="11" fillId="3" borderId="54" xfId="0" applyNumberFormat="1" applyFont="1" applyFill="1" applyBorder="1" applyAlignment="1">
      <alignment horizontal="center" vertical="center"/>
    </xf>
    <xf numFmtId="168" fontId="7" fillId="0" borderId="8" xfId="0" applyNumberFormat="1" applyFont="1" applyFill="1" applyBorder="1" applyAlignment="1">
      <alignment horizontal="center" vertical="center"/>
    </xf>
    <xf numFmtId="168" fontId="11" fillId="0" borderId="29" xfId="0" applyNumberFormat="1" applyFont="1" applyFill="1" applyBorder="1" applyAlignment="1">
      <alignment horizontal="center" vertical="center"/>
    </xf>
    <xf numFmtId="168" fontId="0" fillId="3" borderId="10" xfId="0" applyNumberFormat="1" applyFont="1" applyFill="1" applyBorder="1" applyAlignment="1">
      <alignment horizontal="center" vertical="center"/>
    </xf>
    <xf numFmtId="168" fontId="0" fillId="3" borderId="11" xfId="0" applyNumberFormat="1" applyFont="1" applyFill="1" applyBorder="1" applyAlignment="1">
      <alignment horizontal="center" vertical="center"/>
    </xf>
    <xf numFmtId="165" fontId="4" fillId="3" borderId="6" xfId="0" applyNumberFormat="1" applyFont="1" applyFill="1" applyBorder="1" applyAlignment="1">
      <alignment horizontal="center" vertical="center"/>
    </xf>
    <xf numFmtId="165" fontId="4" fillId="3" borderId="81" xfId="0" applyNumberFormat="1" applyFont="1" applyFill="1" applyBorder="1" applyAlignment="1">
      <alignment horizontal="center" vertical="center"/>
    </xf>
    <xf numFmtId="165" fontId="4" fillId="0" borderId="49" xfId="0" applyNumberFormat="1" applyFont="1" applyFill="1" applyBorder="1" applyAlignment="1">
      <alignment horizontal="center" vertical="center"/>
    </xf>
    <xf numFmtId="165" fontId="4" fillId="0" borderId="67" xfId="0" applyNumberFormat="1" applyFont="1" applyFill="1" applyBorder="1" applyAlignment="1">
      <alignment horizontal="center" vertical="center"/>
    </xf>
    <xf numFmtId="165" fontId="4" fillId="3" borderId="24" xfId="0" applyNumberFormat="1" applyFont="1" applyFill="1" applyBorder="1" applyAlignment="1">
      <alignment horizontal="center" vertical="center"/>
    </xf>
    <xf numFmtId="165" fontId="4" fillId="3" borderId="0" xfId="0" applyNumberFormat="1" applyFont="1" applyFill="1" applyBorder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 vertical="center"/>
    </xf>
    <xf numFmtId="165" fontId="4" fillId="0" borderId="29" xfId="0" applyNumberFormat="1" applyFont="1" applyFill="1" applyBorder="1" applyAlignment="1">
      <alignment horizontal="center" vertical="center"/>
    </xf>
    <xf numFmtId="165" fontId="4" fillId="3" borderId="9" xfId="0" applyNumberFormat="1" applyFont="1" applyFill="1" applyBorder="1" applyAlignment="1">
      <alignment horizontal="center" vertical="center"/>
    </xf>
    <xf numFmtId="165" fontId="4" fillId="3" borderId="10" xfId="0" applyNumberFormat="1" applyFont="1" applyFill="1" applyBorder="1" applyAlignment="1">
      <alignment horizontal="center" vertical="center"/>
    </xf>
    <xf numFmtId="165" fontId="4" fillId="2" borderId="23" xfId="0" applyNumberFormat="1" applyFont="1" applyFill="1" applyBorder="1" applyAlignment="1">
      <alignment horizontal="center" vertical="center"/>
    </xf>
    <xf numFmtId="165" fontId="4" fillId="2" borderId="24" xfId="0" applyNumberFormat="1" applyFont="1" applyFill="1" applyBorder="1" applyAlignment="1">
      <alignment horizontal="center" vertical="center"/>
    </xf>
    <xf numFmtId="165" fontId="4" fillId="3" borderId="8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6" fillId="3" borderId="8" xfId="0" applyNumberFormat="1" applyFont="1" applyFill="1" applyBorder="1" applyAlignment="1">
      <alignment horizontal="center" vertical="center" wrapText="1"/>
    </xf>
    <xf numFmtId="165" fontId="4" fillId="3" borderId="8" xfId="0" applyNumberFormat="1" applyFont="1" applyFill="1" applyBorder="1" applyAlignment="1">
      <alignment horizontal="center" vertical="center"/>
    </xf>
    <xf numFmtId="165" fontId="4" fillId="0" borderId="9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165" fontId="4" fillId="3" borderId="23" xfId="0" applyNumberFormat="1" applyFont="1" applyFill="1" applyBorder="1" applyAlignment="1">
      <alignment horizontal="center" vertical="center"/>
    </xf>
    <xf numFmtId="165" fontId="4" fillId="3" borderId="37" xfId="0" applyNumberFormat="1" applyFont="1" applyFill="1" applyBorder="1" applyAlignment="1">
      <alignment horizontal="center" vertical="center"/>
    </xf>
    <xf numFmtId="165" fontId="4" fillId="3" borderId="11" xfId="0" applyNumberFormat="1" applyFont="1" applyFill="1" applyBorder="1" applyAlignment="1">
      <alignment horizontal="center" vertical="center"/>
    </xf>
    <xf numFmtId="165" fontId="9" fillId="4" borderId="15" xfId="0" applyNumberFormat="1" applyFont="1" applyFill="1" applyBorder="1" applyAlignment="1">
      <alignment horizontal="center" vertical="center"/>
    </xf>
    <xf numFmtId="165" fontId="9" fillId="4" borderId="16" xfId="0" applyNumberFormat="1" applyFont="1" applyFill="1" applyBorder="1" applyAlignment="1">
      <alignment horizontal="center" vertical="center"/>
    </xf>
    <xf numFmtId="166" fontId="4" fillId="3" borderId="82" xfId="1" applyNumberFormat="1" applyFont="1" applyFill="1" applyBorder="1" applyAlignment="1">
      <alignment horizontal="center" vertical="center"/>
    </xf>
    <xf numFmtId="166" fontId="4" fillId="0" borderId="68" xfId="1" applyNumberFormat="1" applyFont="1" applyFill="1" applyBorder="1" applyAlignment="1">
      <alignment horizontal="center" vertical="center"/>
    </xf>
    <xf numFmtId="166" fontId="4" fillId="3" borderId="24" xfId="0" applyNumberFormat="1" applyFont="1" applyFill="1" applyBorder="1" applyAlignment="1">
      <alignment horizontal="center" vertical="center"/>
    </xf>
    <xf numFmtId="166" fontId="4" fillId="0" borderId="3" xfId="1" applyNumberFormat="1" applyFont="1" applyFill="1" applyBorder="1" applyAlignment="1">
      <alignment horizontal="center" vertical="center"/>
    </xf>
    <xf numFmtId="166" fontId="4" fillId="3" borderId="46" xfId="1" applyNumberFormat="1" applyFont="1" applyFill="1" applyBorder="1" applyAlignment="1">
      <alignment horizontal="center" vertical="center"/>
    </xf>
    <xf numFmtId="166" fontId="4" fillId="2" borderId="28" xfId="1" applyNumberFormat="1" applyFont="1" applyFill="1" applyBorder="1" applyAlignment="1">
      <alignment horizontal="center" vertical="center"/>
    </xf>
    <xf numFmtId="166" fontId="4" fillId="3" borderId="26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4" fillId="3" borderId="76" xfId="1" applyNumberFormat="1" applyFont="1" applyFill="1" applyBorder="1" applyAlignment="1">
      <alignment horizontal="center" vertical="center"/>
    </xf>
    <xf numFmtId="166" fontId="4" fillId="0" borderId="22" xfId="1" applyNumberFormat="1" applyFont="1" applyFill="1" applyBorder="1" applyAlignment="1">
      <alignment horizontal="center" vertical="center"/>
    </xf>
    <xf numFmtId="166" fontId="4" fillId="3" borderId="28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166" fontId="9" fillId="4" borderId="14" xfId="0" applyNumberFormat="1" applyFont="1" applyFill="1" applyBorder="1" applyAlignment="1">
      <alignment horizontal="center" vertical="center"/>
    </xf>
    <xf numFmtId="166" fontId="4" fillId="3" borderId="53" xfId="1" applyNumberFormat="1" applyFont="1" applyFill="1" applyBorder="1" applyAlignment="1">
      <alignment horizontal="center" vertical="center"/>
    </xf>
    <xf numFmtId="166" fontId="4" fillId="3" borderId="47" xfId="1" applyNumberFormat="1" applyFont="1" applyFill="1" applyBorder="1" applyAlignment="1">
      <alignment horizontal="center" vertical="center"/>
    </xf>
    <xf numFmtId="166" fontId="4" fillId="2" borderId="44" xfId="1" applyNumberFormat="1" applyFont="1" applyFill="1" applyBorder="1" applyAlignment="1">
      <alignment horizontal="center" vertical="center"/>
    </xf>
    <xf numFmtId="166" fontId="4" fillId="3" borderId="36" xfId="1" applyNumberFormat="1" applyFont="1" applyFill="1" applyBorder="1" applyAlignment="1">
      <alignment horizontal="center" vertical="center"/>
    </xf>
    <xf numFmtId="166" fontId="4" fillId="0" borderId="36" xfId="1" applyNumberFormat="1" applyFont="1" applyFill="1" applyBorder="1" applyAlignment="1">
      <alignment horizontal="center" vertical="center"/>
    </xf>
    <xf numFmtId="166" fontId="4" fillId="3" borderId="75" xfId="1" applyNumberFormat="1" applyFont="1" applyFill="1" applyBorder="1" applyAlignment="1">
      <alignment horizontal="center" vertical="center"/>
    </xf>
    <xf numFmtId="166" fontId="4" fillId="0" borderId="50" xfId="1" applyNumberFormat="1" applyFont="1" applyFill="1" applyBorder="1" applyAlignment="1">
      <alignment horizontal="center" vertical="center"/>
    </xf>
    <xf numFmtId="166" fontId="4" fillId="3" borderId="44" xfId="1" applyNumberFormat="1" applyFont="1" applyFill="1" applyBorder="1" applyAlignment="1">
      <alignment horizontal="center" vertical="center"/>
    </xf>
    <xf numFmtId="166" fontId="4" fillId="3" borderId="51" xfId="1" applyNumberFormat="1" applyFont="1" applyFill="1" applyBorder="1" applyAlignment="1">
      <alignment horizontal="center" vertical="center"/>
    </xf>
    <xf numFmtId="166" fontId="4" fillId="3" borderId="65" xfId="1" applyNumberFormat="1" applyFont="1" applyFill="1" applyBorder="1" applyAlignment="1">
      <alignment horizontal="center" vertical="center"/>
    </xf>
    <xf numFmtId="166" fontId="4" fillId="0" borderId="20" xfId="1" applyNumberFormat="1" applyFont="1" applyFill="1" applyBorder="1" applyAlignment="1">
      <alignment horizontal="center" vertical="center"/>
    </xf>
    <xf numFmtId="166" fontId="4" fillId="3" borderId="52" xfId="1" applyNumberFormat="1" applyFont="1" applyFill="1" applyBorder="1" applyAlignment="1">
      <alignment horizontal="center" vertical="center"/>
    </xf>
    <xf numFmtId="166" fontId="4" fillId="0" borderId="30" xfId="1" applyNumberFormat="1" applyFont="1" applyFill="1" applyBorder="1" applyAlignment="1">
      <alignment horizontal="center" vertical="center"/>
    </xf>
    <xf numFmtId="166" fontId="4" fillId="0" borderId="52" xfId="1" applyNumberFormat="1" applyFont="1" applyFill="1" applyBorder="1" applyAlignment="1">
      <alignment horizontal="center" vertical="center"/>
    </xf>
    <xf numFmtId="166" fontId="9" fillId="16" borderId="14" xfId="0" applyNumberFormat="1" applyFont="1" applyFill="1" applyBorder="1" applyAlignment="1">
      <alignment horizontal="center" vertical="center"/>
    </xf>
    <xf numFmtId="166" fontId="4" fillId="3" borderId="81" xfId="0" applyNumberFormat="1" applyFont="1" applyFill="1" applyBorder="1" applyAlignment="1">
      <alignment horizontal="center" vertical="center"/>
    </xf>
    <xf numFmtId="166" fontId="4" fillId="0" borderId="67" xfId="0" applyNumberFormat="1" applyFont="1" applyFill="1" applyBorder="1" applyAlignment="1">
      <alignment horizontal="center" vertical="center"/>
    </xf>
    <xf numFmtId="166" fontId="0" fillId="3" borderId="54" xfId="1" applyNumberFormat="1" applyFont="1" applyFill="1" applyBorder="1" applyAlignment="1">
      <alignment horizontal="center" vertical="center"/>
    </xf>
    <xf numFmtId="166" fontId="4" fillId="0" borderId="91" xfId="0" applyNumberFormat="1" applyFont="1" applyFill="1" applyBorder="1" applyAlignment="1">
      <alignment horizontal="center" vertical="center"/>
    </xf>
    <xf numFmtId="166" fontId="4" fillId="3" borderId="92" xfId="0" applyNumberFormat="1" applyFont="1" applyFill="1" applyBorder="1" applyAlignment="1">
      <alignment horizontal="center" vertical="center"/>
    </xf>
    <xf numFmtId="166" fontId="4" fillId="2" borderId="54" xfId="0" applyNumberFormat="1" applyFont="1" applyFill="1" applyBorder="1" applyAlignment="1">
      <alignment horizontal="center" vertical="center"/>
    </xf>
    <xf numFmtId="166" fontId="4" fillId="3" borderId="29" xfId="0" applyNumberFormat="1" applyFont="1" applyFill="1" applyBorder="1" applyAlignment="1">
      <alignment horizontal="center" vertical="center"/>
    </xf>
    <xf numFmtId="166" fontId="4" fillId="0" borderId="87" xfId="1" applyNumberFormat="1" applyFont="1" applyFill="1" applyBorder="1" applyAlignment="1">
      <alignment horizontal="center" vertical="center"/>
    </xf>
    <xf numFmtId="166" fontId="4" fillId="3" borderId="87" xfId="1" applyNumberFormat="1" applyFont="1" applyFill="1" applyBorder="1" applyAlignment="1">
      <alignment horizontal="center" vertical="center"/>
    </xf>
    <xf numFmtId="166" fontId="4" fillId="3" borderId="88" xfId="1" applyNumberFormat="1" applyFont="1" applyFill="1" applyBorder="1" applyAlignment="1">
      <alignment horizontal="center" vertical="center"/>
    </xf>
    <xf numFmtId="166" fontId="4" fillId="0" borderId="21" xfId="1" applyNumberFormat="1" applyFont="1" applyFill="1" applyBorder="1" applyAlignment="1">
      <alignment horizontal="center" vertical="center"/>
    </xf>
    <xf numFmtId="166" fontId="4" fillId="3" borderId="86" xfId="1" applyNumberFormat="1" applyFont="1" applyFill="1" applyBorder="1" applyAlignment="1">
      <alignment horizontal="center" vertical="center"/>
    </xf>
    <xf numFmtId="166" fontId="4" fillId="3" borderId="94" xfId="1" applyNumberFormat="1" applyFont="1" applyFill="1" applyBorder="1" applyAlignment="1">
      <alignment horizontal="center" vertical="center"/>
    </xf>
    <xf numFmtId="166" fontId="9" fillId="4" borderId="13" xfId="0" applyNumberFormat="1" applyFont="1" applyFill="1" applyBorder="1" applyAlignment="1">
      <alignment horizontal="center" vertical="center"/>
    </xf>
    <xf numFmtId="166" fontId="0" fillId="10" borderId="82" xfId="1" applyNumberFormat="1" applyFont="1" applyFill="1" applyBorder="1" applyAlignment="1">
      <alignment horizontal="center" vertical="center"/>
    </xf>
    <xf numFmtId="166" fontId="0" fillId="0" borderId="68" xfId="1" applyNumberFormat="1" applyFont="1" applyFill="1" applyBorder="1" applyAlignment="1">
      <alignment horizontal="center" vertical="center"/>
    </xf>
    <xf numFmtId="166" fontId="0" fillId="3" borderId="44" xfId="1" applyNumberFormat="1" applyFont="1" applyFill="1" applyBorder="1" applyAlignment="1">
      <alignment horizontal="center" vertical="center"/>
    </xf>
    <xf numFmtId="166" fontId="0" fillId="0" borderId="36" xfId="1" applyNumberFormat="1" applyFont="1" applyFill="1" applyBorder="1" applyAlignment="1">
      <alignment horizontal="center" vertical="center"/>
    </xf>
    <xf numFmtId="166" fontId="0" fillId="3" borderId="36" xfId="1" applyNumberFormat="1" applyFont="1" applyFill="1" applyBorder="1" applyAlignment="1">
      <alignment horizontal="center" vertical="center"/>
    </xf>
    <xf numFmtId="166" fontId="0" fillId="0" borderId="47" xfId="1" applyNumberFormat="1" applyFont="1" applyFill="1" applyBorder="1" applyAlignment="1">
      <alignment horizontal="center" vertical="center"/>
    </xf>
    <xf numFmtId="166" fontId="0" fillId="9" borderId="65" xfId="1" applyNumberFormat="1" applyFont="1" applyFill="1" applyBorder="1" applyAlignment="1">
      <alignment horizontal="center" vertical="center"/>
    </xf>
    <xf numFmtId="166" fontId="0" fillId="0" borderId="59" xfId="1" applyNumberFormat="1" applyFont="1" applyFill="1" applyBorder="1" applyAlignment="1">
      <alignment horizontal="center" vertical="center"/>
    </xf>
    <xf numFmtId="166" fontId="0" fillId="9" borderId="50" xfId="1" applyNumberFormat="1" applyFont="1" applyFill="1" applyBorder="1" applyAlignment="1">
      <alignment horizontal="center" vertical="center"/>
    </xf>
    <xf numFmtId="166" fontId="0" fillId="11" borderId="65" xfId="1" applyNumberFormat="1" applyFont="1" applyFill="1" applyBorder="1" applyAlignment="1">
      <alignment horizontal="center" vertical="center"/>
    </xf>
    <xf numFmtId="166" fontId="0" fillId="0" borderId="44" xfId="1" applyNumberFormat="1" applyFont="1" applyFill="1" applyBorder="1" applyAlignment="1">
      <alignment horizontal="center" vertical="center"/>
    </xf>
    <xf numFmtId="166" fontId="0" fillId="11" borderId="47" xfId="1" applyNumberFormat="1" applyFont="1" applyFill="1" applyBorder="1" applyAlignment="1">
      <alignment horizontal="center" vertical="center"/>
    </xf>
    <xf numFmtId="166" fontId="4" fillId="12" borderId="36" xfId="1" applyNumberFormat="1" applyFont="1" applyFill="1" applyBorder="1" applyAlignment="1">
      <alignment horizontal="center" vertical="center"/>
    </xf>
    <xf numFmtId="166" fontId="0" fillId="0" borderId="75" xfId="1" applyNumberFormat="1" applyFont="1" applyFill="1" applyBorder="1" applyAlignment="1">
      <alignment horizontal="center" vertical="center"/>
    </xf>
    <xf numFmtId="166" fontId="0" fillId="12" borderId="50" xfId="1" applyNumberFormat="1" applyFont="1" applyFill="1" applyBorder="1" applyAlignment="1">
      <alignment horizontal="center" vertical="center"/>
    </xf>
    <xf numFmtId="166" fontId="0" fillId="3" borderId="70" xfId="1" applyNumberFormat="1" applyFont="1" applyFill="1" applyBorder="1" applyAlignment="1">
      <alignment horizontal="center" vertical="center"/>
    </xf>
    <xf numFmtId="166" fontId="0" fillId="9" borderId="64" xfId="1" applyNumberFormat="1" applyFont="1" applyFill="1" applyBorder="1" applyAlignment="1">
      <alignment horizontal="center" vertical="center"/>
    </xf>
    <xf numFmtId="166" fontId="0" fillId="9" borderId="22" xfId="1" applyNumberFormat="1" applyFont="1" applyFill="1" applyBorder="1" applyAlignment="1">
      <alignment horizontal="center" vertical="center"/>
    </xf>
    <xf numFmtId="166" fontId="0" fillId="11" borderId="64" xfId="1" applyNumberFormat="1" applyFont="1" applyFill="1" applyBorder="1" applyAlignment="1">
      <alignment horizontal="center" vertical="center"/>
    </xf>
    <xf numFmtId="166" fontId="0" fillId="11" borderId="46" xfId="1" applyNumberFormat="1" applyFont="1" applyFill="1" applyBorder="1" applyAlignment="1">
      <alignment horizontal="center" vertical="center"/>
    </xf>
    <xf numFmtId="166" fontId="0" fillId="12" borderId="26" xfId="1" applyNumberFormat="1" applyFont="1" applyFill="1" applyBorder="1" applyAlignment="1">
      <alignment horizontal="center" vertical="center"/>
    </xf>
    <xf numFmtId="166" fontId="4" fillId="0" borderId="76" xfId="1" applyNumberFormat="1" applyFont="1" applyFill="1" applyBorder="1" applyAlignment="1">
      <alignment horizontal="center" vertical="center"/>
    </xf>
    <xf numFmtId="166" fontId="0" fillId="12" borderId="22" xfId="1" applyNumberFormat="1" applyFont="1" applyFill="1" applyBorder="1" applyAlignment="1">
      <alignment horizontal="center" vertical="center"/>
    </xf>
    <xf numFmtId="166" fontId="0" fillId="3" borderId="25" xfId="1" applyNumberFormat="1" applyFont="1" applyFill="1" applyBorder="1" applyAlignment="1">
      <alignment horizontal="center" vertical="center"/>
    </xf>
    <xf numFmtId="166" fontId="0" fillId="0" borderId="67" xfId="1" applyNumberFormat="1" applyFont="1" applyFill="1" applyBorder="1" applyAlignment="1">
      <alignment horizontal="center" vertical="center"/>
    </xf>
    <xf numFmtId="166" fontId="0" fillId="3" borderId="86" xfId="1" applyNumberFormat="1" applyFont="1" applyFill="1" applyBorder="1" applyAlignment="1">
      <alignment horizontal="center" vertical="center"/>
    </xf>
    <xf numFmtId="166" fontId="0" fillId="0" borderId="87" xfId="1" applyNumberFormat="1" applyFont="1" applyFill="1" applyBorder="1" applyAlignment="1">
      <alignment horizontal="center" vertical="center"/>
    </xf>
    <xf numFmtId="166" fontId="0" fillId="3" borderId="87" xfId="1" applyNumberFormat="1" applyFont="1" applyFill="1" applyBorder="1" applyAlignment="1">
      <alignment horizontal="center" vertical="center"/>
    </xf>
    <xf numFmtId="166" fontId="0" fillId="0" borderId="89" xfId="1" applyNumberFormat="1" applyFont="1" applyFill="1" applyBorder="1" applyAlignment="1">
      <alignment horizontal="center" vertical="center"/>
    </xf>
    <xf numFmtId="166" fontId="0" fillId="9" borderId="69" xfId="1" applyNumberFormat="1" applyFont="1" applyFill="1" applyBorder="1" applyAlignment="1">
      <alignment horizontal="center" vertical="center"/>
    </xf>
    <xf numFmtId="166" fontId="0" fillId="9" borderId="21" xfId="1" applyNumberFormat="1" applyFont="1" applyFill="1" applyBorder="1" applyAlignment="1">
      <alignment horizontal="center" vertical="center"/>
    </xf>
    <xf numFmtId="166" fontId="0" fillId="0" borderId="86" xfId="1" applyNumberFormat="1" applyFont="1" applyFill="1" applyBorder="1" applyAlignment="1">
      <alignment horizontal="center" vertical="center"/>
    </xf>
    <xf numFmtId="166" fontId="0" fillId="11" borderId="89" xfId="1" applyNumberFormat="1" applyFont="1" applyFill="1" applyBorder="1" applyAlignment="1">
      <alignment horizontal="center" vertical="center"/>
    </xf>
    <xf numFmtId="166" fontId="4" fillId="12" borderId="87" xfId="1" applyNumberFormat="1" applyFont="1" applyFill="1" applyBorder="1" applyAlignment="1">
      <alignment horizontal="center" vertical="center"/>
    </xf>
    <xf numFmtId="166" fontId="0" fillId="0" borderId="88" xfId="1" applyNumberFormat="1" applyFont="1" applyFill="1" applyBorder="1" applyAlignment="1">
      <alignment horizontal="center" vertical="center"/>
    </xf>
    <xf numFmtId="166" fontId="0" fillId="12" borderId="21" xfId="1" applyNumberFormat="1" applyFont="1" applyFill="1" applyBorder="1" applyAlignment="1">
      <alignment horizontal="center" vertical="center"/>
    </xf>
    <xf numFmtId="166" fontId="0" fillId="3" borderId="95" xfId="1" applyNumberFormat="1" applyFont="1" applyFill="1" applyBorder="1" applyAlignment="1">
      <alignment horizontal="center" vertical="center"/>
    </xf>
    <xf numFmtId="165" fontId="0" fillId="10" borderId="6" xfId="0" applyNumberFormat="1" applyFill="1" applyBorder="1" applyAlignment="1">
      <alignment horizontal="center" vertical="center"/>
    </xf>
    <xf numFmtId="165" fontId="6" fillId="10" borderId="1" xfId="1" applyNumberFormat="1" applyFont="1" applyFill="1" applyBorder="1" applyAlignment="1">
      <alignment horizontal="center" vertical="center" wrapText="1"/>
    </xf>
    <xf numFmtId="165" fontId="0" fillId="0" borderId="49" xfId="0" applyNumberFormat="1" applyFill="1" applyBorder="1" applyAlignment="1">
      <alignment horizontal="center" vertical="center"/>
    </xf>
    <xf numFmtId="165" fontId="6" fillId="0" borderId="10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65" fontId="0" fillId="3" borderId="24" xfId="0" applyNumberFormat="1" applyFill="1" applyBorder="1" applyAlignment="1">
      <alignment horizontal="center" vertical="center"/>
    </xf>
    <xf numFmtId="165" fontId="0" fillId="3" borderId="37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1" xfId="0" applyNumberFormat="1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9" borderId="6" xfId="0" applyNumberFormat="1" applyFill="1" applyBorder="1" applyAlignment="1">
      <alignment horizontal="center" vertical="center"/>
    </xf>
    <xf numFmtId="165" fontId="0" fillId="9" borderId="7" xfId="0" applyNumberFormat="1" applyFill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165" fontId="0" fillId="0" borderId="24" xfId="0" applyNumberFormat="1" applyFill="1" applyBorder="1" applyAlignment="1">
      <alignment horizontal="center" vertical="center"/>
    </xf>
    <xf numFmtId="165" fontId="0" fillId="9" borderId="9" xfId="0" applyNumberFormat="1" applyFill="1" applyBorder="1" applyAlignment="1">
      <alignment horizontal="center" vertical="center"/>
    </xf>
    <xf numFmtId="165" fontId="0" fillId="9" borderId="10" xfId="0" applyNumberFormat="1" applyFill="1" applyBorder="1" applyAlignment="1">
      <alignment horizontal="center" vertical="center"/>
    </xf>
    <xf numFmtId="165" fontId="0" fillId="11" borderId="6" xfId="0" applyNumberFormat="1" applyFill="1" applyBorder="1" applyAlignment="1">
      <alignment horizontal="center" vertical="center"/>
    </xf>
    <xf numFmtId="165" fontId="0" fillId="11" borderId="7" xfId="0" applyNumberFormat="1" applyFill="1" applyBorder="1" applyAlignment="1">
      <alignment horizontal="center" vertical="center"/>
    </xf>
    <xf numFmtId="165" fontId="0" fillId="11" borderId="9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>
      <alignment horizontal="center" vertical="center"/>
    </xf>
    <xf numFmtId="165" fontId="0" fillId="12" borderId="8" xfId="0" applyNumberFormat="1" applyFont="1" applyFill="1" applyBorder="1" applyAlignment="1">
      <alignment horizontal="center" vertical="center"/>
    </xf>
    <xf numFmtId="165" fontId="0" fillId="12" borderId="1" xfId="0" applyNumberFormat="1" applyFont="1" applyFill="1" applyBorder="1" applyAlignment="1">
      <alignment horizontal="center" vertical="center"/>
    </xf>
    <xf numFmtId="165" fontId="0" fillId="12" borderId="9" xfId="0" applyNumberFormat="1" applyFill="1" applyBorder="1" applyAlignment="1">
      <alignment horizontal="center" vertical="center"/>
    </xf>
    <xf numFmtId="165" fontId="0" fillId="12" borderId="10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65" fontId="9" fillId="4" borderId="18" xfId="0" applyNumberFormat="1" applyFont="1" applyFill="1" applyBorder="1" applyAlignment="1">
      <alignment horizontal="center" vertical="center"/>
    </xf>
    <xf numFmtId="168" fontId="0" fillId="10" borderId="6" xfId="0" applyNumberFormat="1" applyFill="1" applyBorder="1" applyAlignment="1">
      <alignment horizontal="center" vertical="center"/>
    </xf>
    <xf numFmtId="168" fontId="6" fillId="10" borderId="1" xfId="1" applyNumberFormat="1" applyFont="1" applyFill="1" applyBorder="1" applyAlignment="1">
      <alignment horizontal="center" vertical="center" wrapText="1"/>
    </xf>
    <xf numFmtId="168" fontId="0" fillId="0" borderId="49" xfId="0" applyNumberFormat="1" applyFill="1" applyBorder="1" applyAlignment="1">
      <alignment horizontal="center" vertical="center"/>
    </xf>
    <xf numFmtId="168" fontId="6" fillId="0" borderId="10" xfId="1" applyNumberFormat="1" applyFont="1" applyFill="1" applyBorder="1" applyAlignment="1">
      <alignment horizontal="center" vertical="center"/>
    </xf>
    <xf numFmtId="168" fontId="0" fillId="3" borderId="23" xfId="0" applyNumberFormat="1" applyFill="1" applyBorder="1" applyAlignment="1">
      <alignment horizontal="center" vertical="center"/>
    </xf>
    <xf numFmtId="168" fontId="0" fillId="3" borderId="24" xfId="0" applyNumberFormat="1" applyFill="1" applyBorder="1" applyAlignment="1">
      <alignment horizontal="center" vertical="center"/>
    </xf>
    <xf numFmtId="168" fontId="0" fillId="0" borderId="8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8" fontId="0" fillId="3" borderId="37" xfId="0" applyNumberFormat="1" applyFill="1" applyBorder="1" applyAlignment="1">
      <alignment horizontal="center" vertical="center"/>
    </xf>
    <xf numFmtId="168" fontId="0" fillId="3" borderId="11" xfId="0" applyNumberFormat="1" applyFill="1" applyBorder="1" applyAlignment="1">
      <alignment horizontal="center" vertical="center"/>
    </xf>
    <xf numFmtId="168" fontId="0" fillId="3" borderId="8" xfId="0" applyNumberForma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168" fontId="0" fillId="0" borderId="9" xfId="0" applyNumberFormat="1" applyFill="1" applyBorder="1" applyAlignment="1">
      <alignment horizontal="center" vertical="center"/>
    </xf>
    <xf numFmtId="168" fontId="0" fillId="0" borderId="10" xfId="0" applyNumberFormat="1" applyFill="1" applyBorder="1" applyAlignment="1">
      <alignment horizontal="center" vertical="center"/>
    </xf>
    <xf numFmtId="168" fontId="0" fillId="9" borderId="6" xfId="0" applyNumberFormat="1" applyFill="1" applyBorder="1" applyAlignment="1">
      <alignment horizontal="center" vertical="center"/>
    </xf>
    <xf numFmtId="168" fontId="0" fillId="9" borderId="7" xfId="0" applyNumberFormat="1" applyFill="1" applyBorder="1" applyAlignment="1">
      <alignment horizontal="center" vertical="center"/>
    </xf>
    <xf numFmtId="168" fontId="0" fillId="9" borderId="7" xfId="0" applyNumberFormat="1" applyFont="1" applyFill="1" applyBorder="1" applyAlignment="1">
      <alignment horizontal="center" vertical="center"/>
    </xf>
    <xf numFmtId="168" fontId="10" fillId="0" borderId="34" xfId="0" applyNumberFormat="1" applyFont="1" applyFill="1" applyBorder="1" applyAlignment="1">
      <alignment horizontal="center" vertical="center"/>
    </xf>
    <xf numFmtId="168" fontId="0" fillId="0" borderId="24" xfId="0" applyNumberFormat="1" applyFill="1" applyBorder="1" applyAlignment="1">
      <alignment horizontal="center" vertical="center"/>
    </xf>
    <xf numFmtId="168" fontId="0" fillId="9" borderId="9" xfId="0" applyNumberFormat="1" applyFill="1" applyBorder="1" applyAlignment="1">
      <alignment horizontal="center" vertical="center"/>
    </xf>
    <xf numFmtId="168" fontId="0" fillId="9" borderId="10" xfId="0" applyNumberFormat="1" applyFill="1" applyBorder="1" applyAlignment="1">
      <alignment horizontal="center" vertical="center"/>
    </xf>
    <xf numFmtId="168" fontId="0" fillId="11" borderId="6" xfId="0" applyNumberFormat="1" applyFill="1" applyBorder="1" applyAlignment="1">
      <alignment horizontal="center" vertical="center"/>
    </xf>
    <xf numFmtId="168" fontId="0" fillId="11" borderId="7" xfId="0" applyNumberFormat="1" applyFill="1" applyBorder="1" applyAlignment="1">
      <alignment horizontal="center" vertical="center"/>
    </xf>
    <xf numFmtId="168" fontId="0" fillId="0" borderId="23" xfId="0" applyNumberFormat="1" applyFill="1" applyBorder="1" applyAlignment="1">
      <alignment horizontal="center" vertical="center"/>
    </xf>
    <xf numFmtId="168" fontId="0" fillId="11" borderId="9" xfId="0" applyNumberFormat="1" applyFill="1" applyBorder="1" applyAlignment="1">
      <alignment horizontal="center" vertical="center"/>
    </xf>
    <xf numFmtId="168" fontId="0" fillId="11" borderId="10" xfId="0" applyNumberFormat="1" applyFill="1" applyBorder="1" applyAlignment="1">
      <alignment horizontal="center" vertical="center"/>
    </xf>
    <xf numFmtId="168" fontId="0" fillId="0" borderId="24" xfId="0" applyNumberFormat="1" applyFont="1" applyFill="1" applyBorder="1" applyAlignment="1">
      <alignment horizontal="center" vertical="center"/>
    </xf>
    <xf numFmtId="168" fontId="0" fillId="12" borderId="8" xfId="0" applyNumberFormat="1" applyFont="1" applyFill="1" applyBorder="1" applyAlignment="1">
      <alignment horizontal="center" vertical="center"/>
    </xf>
    <xf numFmtId="168" fontId="0" fillId="12" borderId="1" xfId="0" applyNumberFormat="1" applyFont="1" applyFill="1" applyBorder="1" applyAlignment="1">
      <alignment horizontal="center" vertical="center"/>
    </xf>
    <xf numFmtId="168" fontId="0" fillId="0" borderId="8" xfId="0" applyNumberFormat="1" applyFont="1" applyFill="1" applyBorder="1" applyAlignment="1">
      <alignment horizontal="center" vertical="center"/>
    </xf>
    <xf numFmtId="168" fontId="0" fillId="12" borderId="9" xfId="0" applyNumberFormat="1" applyFill="1" applyBorder="1" applyAlignment="1">
      <alignment horizontal="center" vertical="center"/>
    </xf>
    <xf numFmtId="168" fontId="0" fillId="12" borderId="10" xfId="0" applyNumberFormat="1" applyFill="1" applyBorder="1" applyAlignment="1">
      <alignment horizontal="center" vertical="center"/>
    </xf>
    <xf numFmtId="168" fontId="0" fillId="12" borderId="10" xfId="0" applyNumberFormat="1" applyFont="1" applyFill="1" applyBorder="1" applyAlignment="1">
      <alignment horizontal="center" vertical="center"/>
    </xf>
    <xf numFmtId="168" fontId="7" fillId="3" borderId="8" xfId="0" applyNumberFormat="1" applyFont="1" applyFill="1" applyBorder="1" applyAlignment="1">
      <alignment horizontal="center" vertical="center"/>
    </xf>
    <xf numFmtId="168" fontId="0" fillId="3" borderId="10" xfId="0" applyNumberFormat="1" applyFill="1" applyBorder="1" applyAlignment="1">
      <alignment horizontal="center" vertical="center"/>
    </xf>
    <xf numFmtId="168" fontId="0" fillId="3" borderId="0" xfId="0" applyNumberFormat="1" applyFill="1" applyBorder="1" applyAlignment="1">
      <alignment horizontal="center" vertical="center"/>
    </xf>
    <xf numFmtId="168" fontId="6" fillId="0" borderId="10" xfId="0" applyNumberFormat="1" applyFont="1" applyFill="1" applyBorder="1" applyAlignment="1">
      <alignment horizontal="center" vertical="center"/>
    </xf>
    <xf numFmtId="168" fontId="0" fillId="11" borderId="7" xfId="0" applyNumberFormat="1" applyFont="1" applyFill="1" applyBorder="1" applyAlignment="1">
      <alignment horizontal="center" vertical="center"/>
    </xf>
    <xf numFmtId="168" fontId="0" fillId="0" borderId="23" xfId="0" applyNumberFormat="1" applyFont="1" applyFill="1" applyBorder="1" applyAlignment="1">
      <alignment horizontal="center" vertical="center"/>
    </xf>
    <xf numFmtId="168" fontId="0" fillId="10" borderId="6" xfId="0" applyNumberFormat="1" applyFont="1" applyFill="1" applyBorder="1" applyAlignment="1">
      <alignment horizontal="center" vertical="center"/>
    </xf>
    <xf numFmtId="168" fontId="0" fillId="10" borderId="1" xfId="1" applyNumberFormat="1" applyFont="1" applyFill="1" applyBorder="1" applyAlignment="1">
      <alignment horizontal="center" vertical="center" wrapText="1"/>
    </xf>
    <xf numFmtId="168" fontId="0" fillId="0" borderId="49" xfId="0" applyNumberFormat="1" applyFont="1" applyFill="1" applyBorder="1" applyAlignment="1">
      <alignment horizontal="center" vertical="center"/>
    </xf>
    <xf numFmtId="168" fontId="0" fillId="3" borderId="37" xfId="0" applyNumberFormat="1" applyFont="1" applyFill="1" applyBorder="1" applyAlignment="1">
      <alignment horizontal="center" vertical="center"/>
    </xf>
    <xf numFmtId="168" fontId="0" fillId="3" borderId="8" xfId="0" applyNumberFormat="1" applyFont="1" applyFill="1" applyBorder="1" applyAlignment="1">
      <alignment horizontal="center" vertical="center"/>
    </xf>
    <xf numFmtId="168" fontId="0" fillId="0" borderId="9" xfId="0" applyNumberFormat="1" applyFont="1" applyFill="1" applyBorder="1" applyAlignment="1">
      <alignment horizontal="center" vertical="center"/>
    </xf>
    <xf numFmtId="168" fontId="0" fillId="9" borderId="6" xfId="0" applyNumberFormat="1" applyFont="1" applyFill="1" applyBorder="1" applyAlignment="1">
      <alignment horizontal="center" vertical="center"/>
    </xf>
    <xf numFmtId="168" fontId="0" fillId="9" borderId="9" xfId="0" applyNumberFormat="1" applyFont="1" applyFill="1" applyBorder="1" applyAlignment="1">
      <alignment horizontal="center" vertical="center"/>
    </xf>
    <xf numFmtId="168" fontId="0" fillId="9" borderId="10" xfId="0" applyNumberFormat="1" applyFont="1" applyFill="1" applyBorder="1" applyAlignment="1">
      <alignment horizontal="center" vertical="center"/>
    </xf>
    <xf numFmtId="168" fontId="0" fillId="11" borderId="6" xfId="0" applyNumberFormat="1" applyFont="1" applyFill="1" applyBorder="1" applyAlignment="1">
      <alignment horizontal="center" vertical="center"/>
    </xf>
    <xf numFmtId="168" fontId="0" fillId="11" borderId="9" xfId="0" applyNumberFormat="1" applyFont="1" applyFill="1" applyBorder="1" applyAlignment="1">
      <alignment horizontal="center" vertical="center"/>
    </xf>
    <xf numFmtId="168" fontId="0" fillId="11" borderId="10" xfId="0" applyNumberFormat="1" applyFont="1" applyFill="1" applyBorder="1" applyAlignment="1">
      <alignment horizontal="center" vertical="center"/>
    </xf>
    <xf numFmtId="168" fontId="0" fillId="12" borderId="9" xfId="0" applyNumberFormat="1" applyFont="1" applyFill="1" applyBorder="1" applyAlignment="1">
      <alignment horizontal="center" vertical="center"/>
    </xf>
    <xf numFmtId="168" fontId="0" fillId="3" borderId="0" xfId="0" applyNumberFormat="1" applyFont="1" applyFill="1" applyBorder="1" applyAlignment="1">
      <alignment horizontal="center" vertical="center"/>
    </xf>
    <xf numFmtId="164" fontId="6" fillId="11" borderId="9" xfId="0" applyNumberFormat="1" applyFont="1" applyFill="1" applyBorder="1" applyAlignment="1">
      <alignment horizontal="center" vertical="center" wrapText="1"/>
    </xf>
    <xf numFmtId="164" fontId="6" fillId="11" borderId="10" xfId="0" applyNumberFormat="1" applyFont="1" applyFill="1" applyBorder="1" applyAlignment="1">
      <alignment horizontal="center" vertical="center"/>
    </xf>
    <xf numFmtId="164" fontId="6" fillId="8" borderId="6" xfId="0" applyNumberFormat="1" applyFont="1" applyFill="1" applyBorder="1" applyAlignment="1">
      <alignment horizontal="center" vertical="center" wrapText="1"/>
    </xf>
    <xf numFmtId="164" fontId="6" fillId="8" borderId="7" xfId="0" applyNumberFormat="1" applyFont="1" applyFill="1" applyBorder="1" applyAlignment="1">
      <alignment horizontal="center" vertical="center"/>
    </xf>
    <xf numFmtId="164" fontId="6" fillId="9" borderId="8" xfId="0" applyNumberFormat="1" applyFont="1" applyFill="1" applyBorder="1" applyAlignment="1">
      <alignment horizontal="center" vertical="center" wrapText="1"/>
    </xf>
    <xf numFmtId="164" fontId="6" fillId="9" borderId="1" xfId="0" applyNumberFormat="1" applyFont="1" applyFill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6" fillId="8" borderId="8" xfId="0" applyNumberFormat="1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/>
    </xf>
    <xf numFmtId="164" fontId="6" fillId="8" borderId="11" xfId="0" applyNumberFormat="1" applyFont="1" applyFill="1" applyBorder="1" applyAlignment="1">
      <alignment horizontal="center" vertical="center" wrapText="1"/>
    </xf>
    <xf numFmtId="164" fontId="6" fillId="9" borderId="49" xfId="0" applyNumberFormat="1" applyFont="1" applyFill="1" applyBorder="1" applyAlignment="1">
      <alignment horizontal="center" vertical="center" wrapText="1"/>
    </xf>
    <xf numFmtId="164" fontId="6" fillId="9" borderId="31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 wrapText="1"/>
    </xf>
    <xf numFmtId="164" fontId="6" fillId="12" borderId="6" xfId="0" applyNumberFormat="1" applyFont="1" applyFill="1" applyBorder="1" applyAlignment="1">
      <alignment horizontal="center" vertical="center" wrapText="1"/>
    </xf>
    <xf numFmtId="164" fontId="6" fillId="12" borderId="7" xfId="0" applyNumberFormat="1" applyFont="1" applyFill="1" applyBorder="1" applyAlignment="1">
      <alignment horizontal="center" vertical="center"/>
    </xf>
    <xf numFmtId="164" fontId="7" fillId="0" borderId="40" xfId="0" applyNumberFormat="1" applyFont="1" applyFill="1" applyBorder="1" applyAlignment="1">
      <alignment horizontal="center" vertical="center"/>
    </xf>
    <xf numFmtId="164" fontId="0" fillId="0" borderId="41" xfId="1" applyNumberFormat="1" applyFont="1" applyFill="1" applyBorder="1" applyAlignment="1">
      <alignment horizontal="center" vertical="center"/>
    </xf>
    <xf numFmtId="164" fontId="6" fillId="0" borderId="41" xfId="1" applyNumberFormat="1" applyFont="1" applyFill="1" applyBorder="1" applyAlignment="1">
      <alignment horizontal="center" vertical="center"/>
    </xf>
    <xf numFmtId="164" fontId="7" fillId="12" borderId="8" xfId="0" applyNumberFormat="1" applyFont="1" applyFill="1" applyBorder="1" applyAlignment="1">
      <alignment horizontal="center" vertical="center"/>
    </xf>
    <xf numFmtId="164" fontId="0" fillId="12" borderId="1" xfId="1" applyNumberFormat="1" applyFont="1" applyFill="1" applyBorder="1" applyAlignment="1">
      <alignment horizontal="center" vertical="center"/>
    </xf>
    <xf numFmtId="164" fontId="6" fillId="12" borderId="1" xfId="1" applyNumberFormat="1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6" fillId="0" borderId="10" xfId="1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 wrapText="1"/>
    </xf>
    <xf numFmtId="164" fontId="6" fillId="0" borderId="24" xfId="0" applyNumberFormat="1" applyFont="1" applyFill="1" applyBorder="1" applyAlignment="1">
      <alignment horizontal="center" vertical="center"/>
    </xf>
    <xf numFmtId="164" fontId="6" fillId="0" borderId="24" xfId="1" applyNumberFormat="1" applyFont="1" applyFill="1" applyBorder="1" applyAlignment="1">
      <alignment horizontal="center" vertical="center"/>
    </xf>
    <xf numFmtId="164" fontId="6" fillId="3" borderId="40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24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164" fontId="6" fillId="3" borderId="31" xfId="0" applyNumberFormat="1" applyFont="1" applyFill="1" applyBorder="1" applyAlignment="1">
      <alignment horizontal="center" vertical="center"/>
    </xf>
    <xf numFmtId="164" fontId="6" fillId="3" borderId="10" xfId="0" applyNumberFormat="1" applyFont="1" applyFill="1" applyBorder="1" applyAlignment="1">
      <alignment horizontal="center" vertical="center"/>
    </xf>
    <xf numFmtId="164" fontId="6" fillId="10" borderId="6" xfId="0" applyNumberFormat="1" applyFont="1" applyFill="1" applyBorder="1" applyAlignment="1">
      <alignment horizontal="center" vertical="center" wrapText="1"/>
    </xf>
    <xf numFmtId="164" fontId="6" fillId="10" borderId="7" xfId="0" applyNumberFormat="1" applyFont="1" applyFill="1" applyBorder="1" applyAlignment="1">
      <alignment horizontal="center" vertical="center"/>
    </xf>
    <xf numFmtId="164" fontId="6" fillId="14" borderId="9" xfId="0" applyNumberFormat="1" applyFont="1" applyFill="1" applyBorder="1" applyAlignment="1">
      <alignment horizontal="center" vertical="center" wrapText="1"/>
    </xf>
    <xf numFmtId="164" fontId="6" fillId="14" borderId="10" xfId="0" applyNumberFormat="1" applyFont="1" applyFill="1" applyBorder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164" fontId="9" fillId="4" borderId="10" xfId="0" applyNumberFormat="1" applyFont="1" applyFill="1" applyBorder="1" applyAlignment="1">
      <alignment horizontal="center" vertical="center"/>
    </xf>
    <xf numFmtId="166" fontId="0" fillId="11" borderId="22" xfId="1" applyNumberFormat="1" applyFont="1" applyFill="1" applyBorder="1" applyAlignment="1">
      <alignment horizontal="center" vertical="center"/>
    </xf>
    <xf numFmtId="166" fontId="4" fillId="8" borderId="64" xfId="1" applyNumberFormat="1" applyFont="1" applyFill="1" applyBorder="1" applyAlignment="1">
      <alignment horizontal="center" vertical="center"/>
    </xf>
    <xf numFmtId="166" fontId="4" fillId="9" borderId="28" xfId="1" applyNumberFormat="1" applyFont="1" applyFill="1" applyBorder="1" applyAlignment="1">
      <alignment horizontal="center" vertical="center"/>
    </xf>
    <xf numFmtId="166" fontId="4" fillId="8" borderId="2" xfId="1" applyNumberFormat="1" applyFont="1" applyFill="1" applyBorder="1" applyAlignment="1">
      <alignment horizontal="center" vertical="center"/>
    </xf>
    <xf numFmtId="166" fontId="4" fillId="9" borderId="22" xfId="1" applyNumberFormat="1" applyFont="1" applyFill="1" applyBorder="1" applyAlignment="1">
      <alignment horizontal="center" vertical="center"/>
    </xf>
    <xf numFmtId="166" fontId="0" fillId="12" borderId="82" xfId="1" applyNumberFormat="1" applyFont="1" applyFill="1" applyBorder="1" applyAlignment="1">
      <alignment horizontal="center" vertical="center"/>
    </xf>
    <xf numFmtId="166" fontId="0" fillId="12" borderId="57" xfId="1" applyNumberFormat="1" applyFont="1" applyFill="1" applyBorder="1" applyAlignment="1">
      <alignment horizontal="center" vertical="center"/>
    </xf>
    <xf numFmtId="166" fontId="0" fillId="0" borderId="21" xfId="1" applyNumberFormat="1" applyFont="1" applyFill="1" applyBorder="1" applyAlignment="1">
      <alignment horizontal="center" vertical="center"/>
    </xf>
    <xf numFmtId="166" fontId="0" fillId="3" borderId="42" xfId="1" applyNumberFormat="1" applyFont="1" applyFill="1" applyBorder="1" applyAlignment="1">
      <alignment horizontal="center" vertical="center"/>
    </xf>
    <xf numFmtId="166" fontId="0" fillId="0" borderId="63" xfId="1" applyNumberFormat="1" applyFont="1" applyFill="1" applyBorder="1" applyAlignment="1">
      <alignment horizontal="center" vertical="center"/>
    </xf>
    <xf numFmtId="166" fontId="0" fillId="3" borderId="55" xfId="1" applyNumberFormat="1" applyFont="1" applyFill="1" applyBorder="1" applyAlignment="1">
      <alignment horizontal="center" vertical="center"/>
    </xf>
    <xf numFmtId="166" fontId="0" fillId="0" borderId="3" xfId="1" applyNumberFormat="1" applyFont="1" applyFill="1" applyBorder="1" applyAlignment="1">
      <alignment horizontal="center" vertical="center"/>
    </xf>
    <xf numFmtId="166" fontId="0" fillId="3" borderId="61" xfId="1" applyNumberFormat="1" applyFont="1" applyFill="1" applyBorder="1" applyAlignment="1">
      <alignment horizontal="center" vertical="center"/>
    </xf>
    <xf numFmtId="166" fontId="0" fillId="10" borderId="64" xfId="1" applyNumberFormat="1" applyFont="1" applyFill="1" applyBorder="1" applyAlignment="1">
      <alignment horizontal="center" vertical="center"/>
    </xf>
    <xf numFmtId="166" fontId="0" fillId="14" borderId="61" xfId="1" applyNumberFormat="1" applyFont="1" applyFill="1" applyBorder="1" applyAlignment="1">
      <alignment horizontal="center" vertical="center"/>
    </xf>
    <xf numFmtId="166" fontId="9" fillId="4" borderId="20" xfId="0" applyNumberFormat="1" applyFont="1" applyFill="1" applyBorder="1" applyAlignment="1">
      <alignment horizontal="center" vertical="center"/>
    </xf>
    <xf numFmtId="166" fontId="6" fillId="12" borderId="82" xfId="1" applyNumberFormat="1" applyFont="1" applyFill="1" applyBorder="1" applyAlignment="1">
      <alignment horizontal="center" vertical="center"/>
    </xf>
    <xf numFmtId="166" fontId="0" fillId="8" borderId="64" xfId="1" applyNumberFormat="1" applyFont="1" applyFill="1" applyBorder="1" applyAlignment="1">
      <alignment horizontal="center" vertical="center"/>
    </xf>
    <xf numFmtId="166" fontId="0" fillId="9" borderId="28" xfId="1" applyNumberFormat="1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horizontal="center" vertical="center"/>
    </xf>
    <xf numFmtId="166" fontId="0" fillId="11" borderId="21" xfId="1" applyNumberFormat="1" applyFont="1" applyFill="1" applyBorder="1" applyAlignment="1">
      <alignment horizontal="center" vertical="center"/>
    </xf>
    <xf numFmtId="166" fontId="0" fillId="8" borderId="69" xfId="1" applyNumberFormat="1" applyFont="1" applyFill="1" applyBorder="1" applyAlignment="1">
      <alignment horizontal="center" vertical="center"/>
    </xf>
    <xf numFmtId="166" fontId="0" fillId="9" borderId="86" xfId="1" applyNumberFormat="1" applyFont="1" applyFill="1" applyBorder="1" applyAlignment="1">
      <alignment horizontal="center" vertical="center"/>
    </xf>
    <xf numFmtId="166" fontId="0" fillId="8" borderId="94" xfId="1" applyNumberFormat="1" applyFont="1" applyFill="1" applyBorder="1" applyAlignment="1">
      <alignment horizontal="center" vertical="center"/>
    </xf>
    <xf numFmtId="166" fontId="0" fillId="3" borderId="0" xfId="1" applyNumberFormat="1" applyFont="1" applyFill="1" applyBorder="1" applyAlignment="1">
      <alignment horizontal="center" vertical="center"/>
    </xf>
    <xf numFmtId="166" fontId="0" fillId="0" borderId="29" xfId="1" applyNumberFormat="1" applyFont="1" applyFill="1" applyBorder="1" applyAlignment="1">
      <alignment horizontal="center" vertical="center"/>
    </xf>
    <xf numFmtId="166" fontId="0" fillId="3" borderId="92" xfId="1" applyNumberFormat="1" applyFont="1" applyFill="1" applyBorder="1" applyAlignment="1">
      <alignment horizontal="center" vertical="center"/>
    </xf>
    <xf numFmtId="166" fontId="0" fillId="10" borderId="69" xfId="1" applyNumberFormat="1" applyFont="1" applyFill="1" applyBorder="1" applyAlignment="1">
      <alignment horizontal="center" vertical="center"/>
    </xf>
    <xf numFmtId="166" fontId="0" fillId="14" borderId="92" xfId="1" applyNumberFormat="1" applyFont="1" applyFill="1" applyBorder="1" applyAlignment="1">
      <alignment horizontal="center" vertical="center"/>
    </xf>
    <xf numFmtId="166" fontId="9" fillId="4" borderId="72" xfId="0" applyNumberFormat="1" applyFont="1" applyFill="1" applyBorder="1" applyAlignment="1">
      <alignment horizontal="center" vertical="center"/>
    </xf>
    <xf numFmtId="168" fontId="6" fillId="11" borderId="9" xfId="0" applyNumberFormat="1" applyFont="1" applyFill="1" applyBorder="1" applyAlignment="1">
      <alignment horizontal="center" vertical="center" wrapText="1"/>
    </xf>
    <xf numFmtId="168" fontId="6" fillId="11" borderId="10" xfId="0" applyNumberFormat="1" applyFont="1" applyFill="1" applyBorder="1" applyAlignment="1">
      <alignment horizontal="center" vertical="center"/>
    </xf>
    <xf numFmtId="168" fontId="6" fillId="8" borderId="6" xfId="0" applyNumberFormat="1" applyFont="1" applyFill="1" applyBorder="1" applyAlignment="1">
      <alignment horizontal="center" vertical="center" wrapText="1"/>
    </xf>
    <xf numFmtId="168" fontId="6" fillId="8" borderId="7" xfId="0" applyNumberFormat="1" applyFont="1" applyFill="1" applyBorder="1" applyAlignment="1">
      <alignment horizontal="center" vertical="center"/>
    </xf>
    <xf numFmtId="168" fontId="6" fillId="9" borderId="23" xfId="1" applyNumberFormat="1" applyFont="1" applyFill="1" applyBorder="1" applyAlignment="1">
      <alignment horizontal="center" vertical="center"/>
    </xf>
    <xf numFmtId="168" fontId="6" fillId="9" borderId="24" xfId="0" applyNumberFormat="1" applyFont="1" applyFill="1" applyBorder="1" applyAlignment="1">
      <alignment horizontal="center" vertical="center" wrapText="1"/>
    </xf>
    <xf numFmtId="168" fontId="6" fillId="8" borderId="37" xfId="1" applyNumberFormat="1" applyFont="1" applyFill="1" applyBorder="1" applyAlignment="1">
      <alignment horizontal="center" vertical="center"/>
    </xf>
    <xf numFmtId="168" fontId="6" fillId="8" borderId="11" xfId="0" applyNumberFormat="1" applyFont="1" applyFill="1" applyBorder="1" applyAlignment="1">
      <alignment horizontal="center" vertical="center" wrapText="1"/>
    </xf>
    <xf numFmtId="168" fontId="6" fillId="9" borderId="9" xfId="1" applyNumberFormat="1" applyFont="1" applyFill="1" applyBorder="1" applyAlignment="1">
      <alignment horizontal="center" vertical="center"/>
    </xf>
    <xf numFmtId="168" fontId="6" fillId="9" borderId="10" xfId="0" applyNumberFormat="1" applyFont="1" applyFill="1" applyBorder="1" applyAlignment="1">
      <alignment horizontal="center" vertical="center" wrapText="1"/>
    </xf>
    <xf numFmtId="168" fontId="6" fillId="12" borderId="6" xfId="0" applyNumberFormat="1" applyFont="1" applyFill="1" applyBorder="1" applyAlignment="1">
      <alignment horizontal="center" vertical="center" wrapText="1"/>
    </xf>
    <xf numFmtId="168" fontId="6" fillId="12" borderId="7" xfId="0" applyNumberFormat="1" applyFont="1" applyFill="1" applyBorder="1" applyAlignment="1">
      <alignment horizontal="center" vertical="center"/>
    </xf>
    <xf numFmtId="168" fontId="0" fillId="0" borderId="40" xfId="0" applyNumberFormat="1" applyFont="1" applyFill="1" applyBorder="1" applyAlignment="1">
      <alignment horizontal="center" vertical="center"/>
    </xf>
    <xf numFmtId="168" fontId="0" fillId="0" borderId="41" xfId="1" applyNumberFormat="1" applyFont="1" applyFill="1" applyBorder="1" applyAlignment="1">
      <alignment horizontal="center" vertical="center"/>
    </xf>
    <xf numFmtId="168" fontId="0" fillId="12" borderId="1" xfId="1" applyNumberFormat="1" applyFont="1" applyFill="1" applyBorder="1" applyAlignment="1">
      <alignment horizontal="center" vertical="center"/>
    </xf>
    <xf numFmtId="168" fontId="4" fillId="12" borderId="1" xfId="1" applyNumberFormat="1" applyFont="1" applyFill="1" applyBorder="1" applyAlignment="1">
      <alignment horizontal="center" vertical="center"/>
    </xf>
    <xf numFmtId="168" fontId="0" fillId="0" borderId="10" xfId="1" applyNumberFormat="1" applyFont="1" applyFill="1" applyBorder="1" applyAlignment="1">
      <alignment horizontal="center" vertical="center"/>
    </xf>
    <xf numFmtId="168" fontId="6" fillId="0" borderId="23" xfId="0" applyNumberFormat="1" applyFont="1" applyFill="1" applyBorder="1" applyAlignment="1">
      <alignment horizontal="center" vertical="center" wrapText="1"/>
    </xf>
    <xf numFmtId="168" fontId="6" fillId="0" borderId="24" xfId="0" applyNumberFormat="1" applyFont="1" applyFill="1" applyBorder="1" applyAlignment="1">
      <alignment horizontal="center" vertical="center"/>
    </xf>
    <xf numFmtId="168" fontId="6" fillId="3" borderId="40" xfId="0" applyNumberFormat="1" applyFont="1" applyFill="1" applyBorder="1" applyAlignment="1">
      <alignment horizontal="center" vertical="center" wrapText="1"/>
    </xf>
    <xf numFmtId="168" fontId="6" fillId="3" borderId="41" xfId="0" applyNumberFormat="1" applyFont="1" applyFill="1" applyBorder="1" applyAlignment="1">
      <alignment horizontal="center" vertical="center"/>
    </xf>
    <xf numFmtId="168" fontId="6" fillId="0" borderId="8" xfId="0" applyNumberFormat="1" applyFont="1" applyFill="1" applyBorder="1" applyAlignment="1">
      <alignment horizontal="center" vertical="center" wrapText="1"/>
    </xf>
    <xf numFmtId="168" fontId="6" fillId="0" borderId="1" xfId="0" applyNumberFormat="1" applyFont="1" applyFill="1" applyBorder="1" applyAlignment="1">
      <alignment horizontal="center" vertical="center"/>
    </xf>
    <xf numFmtId="168" fontId="6" fillId="3" borderId="23" xfId="0" applyNumberFormat="1" applyFont="1" applyFill="1" applyBorder="1" applyAlignment="1">
      <alignment horizontal="center" vertical="center" wrapText="1"/>
    </xf>
    <xf numFmtId="168" fontId="6" fillId="3" borderId="24" xfId="0" applyNumberFormat="1" applyFont="1" applyFill="1" applyBorder="1" applyAlignment="1">
      <alignment horizontal="center" vertical="center"/>
    </xf>
    <xf numFmtId="168" fontId="6" fillId="3" borderId="9" xfId="0" applyNumberFormat="1" applyFont="1" applyFill="1" applyBorder="1" applyAlignment="1">
      <alignment horizontal="center" vertical="center" wrapText="1"/>
    </xf>
    <xf numFmtId="168" fontId="6" fillId="3" borderId="10" xfId="0" applyNumberFormat="1" applyFont="1" applyFill="1" applyBorder="1" applyAlignment="1">
      <alignment horizontal="center" vertical="center"/>
    </xf>
    <xf numFmtId="168" fontId="6" fillId="10" borderId="6" xfId="0" applyNumberFormat="1" applyFont="1" applyFill="1" applyBorder="1" applyAlignment="1">
      <alignment horizontal="center" vertical="center" wrapText="1"/>
    </xf>
    <xf numFmtId="168" fontId="6" fillId="10" borderId="7" xfId="0" applyNumberFormat="1" applyFont="1" applyFill="1" applyBorder="1" applyAlignment="1">
      <alignment horizontal="center" vertical="center"/>
    </xf>
    <xf numFmtId="168" fontId="6" fillId="14" borderId="9" xfId="0" applyNumberFormat="1" applyFont="1" applyFill="1" applyBorder="1" applyAlignment="1">
      <alignment horizontal="center" vertical="center" wrapText="1"/>
    </xf>
    <xf numFmtId="168" fontId="6" fillId="14" borderId="10" xfId="0" applyNumberFormat="1" applyFont="1" applyFill="1" applyBorder="1" applyAlignment="1">
      <alignment horizontal="center" vertical="center"/>
    </xf>
    <xf numFmtId="168" fontId="9" fillId="4" borderId="9" xfId="0" applyNumberFormat="1" applyFont="1" applyFill="1" applyBorder="1" applyAlignment="1">
      <alignment horizontal="center" vertical="center"/>
    </xf>
    <xf numFmtId="168" fontId="9" fillId="4" borderId="10" xfId="0" applyNumberFormat="1" applyFont="1" applyFill="1" applyBorder="1" applyAlignment="1">
      <alignment horizontal="center" vertical="center"/>
    </xf>
    <xf numFmtId="168" fontId="6" fillId="11" borderId="9" xfId="0" applyNumberFormat="1" applyFont="1" applyFill="1" applyBorder="1" applyAlignment="1">
      <alignment horizontal="center" vertical="center"/>
    </xf>
    <xf numFmtId="168" fontId="6" fillId="8" borderId="6" xfId="0" applyNumberFormat="1" applyFont="1" applyFill="1" applyBorder="1" applyAlignment="1">
      <alignment horizontal="center" vertical="center"/>
    </xf>
    <xf numFmtId="168" fontId="6" fillId="9" borderId="8" xfId="0" applyNumberFormat="1" applyFont="1" applyFill="1" applyBorder="1" applyAlignment="1">
      <alignment horizontal="center" vertical="center"/>
    </xf>
    <xf numFmtId="168" fontId="6" fillId="9" borderId="1" xfId="0" applyNumberFormat="1" applyFont="1" applyFill="1" applyBorder="1" applyAlignment="1">
      <alignment horizontal="center" vertical="center"/>
    </xf>
    <xf numFmtId="168" fontId="6" fillId="8" borderId="8" xfId="0" applyNumberFormat="1" applyFont="1" applyFill="1" applyBorder="1" applyAlignment="1">
      <alignment horizontal="center" vertical="center"/>
    </xf>
    <xf numFmtId="168" fontId="6" fillId="8" borderId="24" xfId="0" applyNumberFormat="1" applyFont="1" applyFill="1" applyBorder="1" applyAlignment="1">
      <alignment horizontal="center" vertical="center"/>
    </xf>
    <xf numFmtId="168" fontId="6" fillId="8" borderId="11" xfId="0" applyNumberFormat="1" applyFont="1" applyFill="1" applyBorder="1" applyAlignment="1">
      <alignment horizontal="center" vertical="center"/>
    </xf>
    <xf numFmtId="168" fontId="6" fillId="9" borderId="49" xfId="0" applyNumberFormat="1" applyFont="1" applyFill="1" applyBorder="1" applyAlignment="1">
      <alignment horizontal="center" vertical="center"/>
    </xf>
    <xf numFmtId="168" fontId="6" fillId="9" borderId="31" xfId="0" applyNumberFormat="1" applyFont="1" applyFill="1" applyBorder="1" applyAlignment="1">
      <alignment horizontal="center" vertical="center"/>
    </xf>
    <xf numFmtId="168" fontId="6" fillId="9" borderId="10" xfId="0" applyNumberFormat="1" applyFont="1" applyFill="1" applyBorder="1" applyAlignment="1">
      <alignment horizontal="center" vertical="center"/>
    </xf>
    <xf numFmtId="168" fontId="6" fillId="12" borderId="83" xfId="0" applyNumberFormat="1" applyFont="1" applyFill="1" applyBorder="1" applyAlignment="1">
      <alignment horizontal="center" vertical="center"/>
    </xf>
    <xf numFmtId="168" fontId="7" fillId="0" borderId="40" xfId="0" applyNumberFormat="1" applyFont="1" applyFill="1" applyBorder="1" applyAlignment="1">
      <alignment horizontal="center" vertical="center"/>
    </xf>
    <xf numFmtId="168" fontId="6" fillId="0" borderId="41" xfId="1" applyNumberFormat="1" applyFont="1" applyFill="1" applyBorder="1" applyAlignment="1">
      <alignment horizontal="center" vertical="center"/>
    </xf>
    <xf numFmtId="168" fontId="7" fillId="12" borderId="8" xfId="0" applyNumberFormat="1" applyFont="1" applyFill="1" applyBorder="1" applyAlignment="1">
      <alignment horizontal="center" vertical="center"/>
    </xf>
    <xf numFmtId="168" fontId="6" fillId="12" borderId="1" xfId="1" applyNumberFormat="1" applyFont="1" applyFill="1" applyBorder="1" applyAlignment="1">
      <alignment horizontal="center" vertical="center"/>
    </xf>
    <xf numFmtId="168" fontId="7" fillId="0" borderId="9" xfId="0" applyNumberFormat="1" applyFont="1" applyFill="1" applyBorder="1" applyAlignment="1">
      <alignment horizontal="center" vertical="center"/>
    </xf>
    <xf numFmtId="168" fontId="6" fillId="0" borderId="23" xfId="0" applyNumberFormat="1" applyFont="1" applyFill="1" applyBorder="1" applyAlignment="1">
      <alignment horizontal="center" vertical="center"/>
    </xf>
    <xf numFmtId="168" fontId="6" fillId="3" borderId="40" xfId="0" applyNumberFormat="1" applyFont="1" applyFill="1" applyBorder="1" applyAlignment="1">
      <alignment horizontal="center" vertical="center"/>
    </xf>
    <xf numFmtId="168" fontId="6" fillId="3" borderId="1" xfId="0" applyNumberFormat="1" applyFont="1" applyFill="1" applyBorder="1" applyAlignment="1">
      <alignment horizontal="center" vertical="center"/>
    </xf>
    <xf numFmtId="168" fontId="6" fillId="0" borderId="8" xfId="0" applyNumberFormat="1" applyFont="1" applyFill="1" applyBorder="1" applyAlignment="1">
      <alignment horizontal="center" vertical="center"/>
    </xf>
    <xf numFmtId="168" fontId="6" fillId="3" borderId="34" xfId="0" applyNumberFormat="1" applyFont="1" applyFill="1" applyBorder="1" applyAlignment="1">
      <alignment horizontal="center" vertical="center"/>
    </xf>
    <xf numFmtId="168" fontId="6" fillId="0" borderId="33" xfId="0" applyNumberFormat="1" applyFont="1" applyFill="1" applyBorder="1" applyAlignment="1">
      <alignment horizontal="center" vertical="center"/>
    </xf>
    <xf numFmtId="168" fontId="6" fillId="3" borderId="35" xfId="0" applyNumberFormat="1" applyFont="1" applyFill="1" applyBorder="1" applyAlignment="1">
      <alignment horizontal="center" vertical="center"/>
    </xf>
    <xf numFmtId="168" fontId="6" fillId="3" borderId="31" xfId="0" applyNumberFormat="1" applyFont="1" applyFill="1" applyBorder="1" applyAlignment="1">
      <alignment horizontal="center" vertical="center"/>
    </xf>
    <xf numFmtId="168" fontId="6" fillId="10" borderId="6" xfId="0" applyNumberFormat="1" applyFont="1" applyFill="1" applyBorder="1" applyAlignment="1">
      <alignment horizontal="center" vertical="center"/>
    </xf>
    <xf numFmtId="168" fontId="6" fillId="14" borderId="35" xfId="0" applyNumberFormat="1" applyFont="1" applyFill="1" applyBorder="1" applyAlignment="1">
      <alignment horizontal="center" vertical="center"/>
    </xf>
    <xf numFmtId="168" fontId="6" fillId="9" borderId="23" xfId="0" applyNumberFormat="1" applyFont="1" applyFill="1" applyBorder="1" applyAlignment="1">
      <alignment horizontal="center" vertical="center" wrapText="1"/>
    </xf>
    <xf numFmtId="168" fontId="6" fillId="9" borderId="24" xfId="0" applyNumberFormat="1" applyFont="1" applyFill="1" applyBorder="1" applyAlignment="1">
      <alignment horizontal="center" vertical="center"/>
    </xf>
    <xf numFmtId="168" fontId="6" fillId="9" borderId="1" xfId="1" applyNumberFormat="1" applyFont="1" applyFill="1" applyBorder="1" applyAlignment="1">
      <alignment horizontal="center" vertical="center"/>
    </xf>
    <xf numFmtId="168" fontId="6" fillId="8" borderId="23" xfId="0" applyNumberFormat="1" applyFont="1" applyFill="1" applyBorder="1" applyAlignment="1">
      <alignment horizontal="center" vertical="center" wrapText="1"/>
    </xf>
    <xf numFmtId="168" fontId="6" fillId="9" borderId="49" xfId="0" applyNumberFormat="1" applyFont="1" applyFill="1" applyBorder="1" applyAlignment="1">
      <alignment horizontal="center" vertical="center" wrapText="1"/>
    </xf>
    <xf numFmtId="168" fontId="6" fillId="12" borderId="7" xfId="0" applyNumberFormat="1" applyFont="1" applyFill="1" applyBorder="1" applyAlignment="1">
      <alignment horizontal="center" vertical="center" wrapText="1"/>
    </xf>
    <xf numFmtId="168" fontId="6" fillId="0" borderId="24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4" borderId="17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69" fontId="0" fillId="3" borderId="24" xfId="1" applyNumberFormat="1" applyFont="1" applyFill="1" applyBorder="1" applyAlignment="1">
      <alignment horizontal="center" vertical="center"/>
    </xf>
    <xf numFmtId="169" fontId="0" fillId="0" borderId="1" xfId="1" applyNumberFormat="1" applyFont="1" applyFill="1" applyBorder="1" applyAlignment="1">
      <alignment horizontal="center" vertical="center"/>
    </xf>
    <xf numFmtId="169" fontId="0" fillId="3" borderId="1" xfId="1" applyNumberFormat="1" applyFont="1" applyFill="1" applyBorder="1" applyAlignment="1">
      <alignment horizontal="center" vertical="center"/>
    </xf>
    <xf numFmtId="169" fontId="0" fillId="3" borderId="24" xfId="0" applyNumberFormat="1" applyFont="1" applyFill="1" applyBorder="1" applyAlignment="1">
      <alignment horizontal="center" vertical="center"/>
    </xf>
    <xf numFmtId="169" fontId="0" fillId="0" borderId="10" xfId="0" applyNumberFormat="1" applyFont="1" applyFill="1" applyBorder="1" applyAlignment="1">
      <alignment horizontal="center" vertical="center"/>
    </xf>
    <xf numFmtId="169" fontId="0" fillId="0" borderId="24" xfId="0" applyNumberFormat="1" applyFont="1" applyFill="1" applyBorder="1" applyAlignment="1">
      <alignment horizontal="center" vertical="center"/>
    </xf>
    <xf numFmtId="169" fontId="0" fillId="0" borderId="1" xfId="0" applyNumberFormat="1" applyFon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0" borderId="31" xfId="1" applyNumberFormat="1" applyFont="1" applyFill="1" applyBorder="1" applyAlignment="1">
      <alignment horizontal="center" vertical="center"/>
    </xf>
    <xf numFmtId="169" fontId="0" fillId="0" borderId="24" xfId="1" applyNumberFormat="1" applyFont="1" applyFill="1" applyBorder="1" applyAlignment="1">
      <alignment horizontal="center" vertical="center"/>
    </xf>
    <xf numFmtId="169" fontId="0" fillId="3" borderId="10" xfId="1" applyNumberFormat="1" applyFont="1" applyFill="1" applyBorder="1" applyAlignment="1">
      <alignment horizontal="center" vertical="center"/>
    </xf>
    <xf numFmtId="169" fontId="0" fillId="0" borderId="16" xfId="1" applyNumberFormat="1" applyFont="1" applyFill="1" applyBorder="1" applyAlignment="1">
      <alignment horizontal="center" vertical="center"/>
    </xf>
    <xf numFmtId="169" fontId="0" fillId="0" borderId="41" xfId="1" applyNumberFormat="1" applyFont="1" applyFill="1" applyBorder="1" applyAlignment="1">
      <alignment horizontal="center" vertical="center"/>
    </xf>
    <xf numFmtId="169" fontId="0" fillId="3" borderId="31" xfId="1" applyNumberFormat="1" applyFont="1" applyFill="1" applyBorder="1" applyAlignment="1">
      <alignment horizontal="center" vertical="center"/>
    </xf>
    <xf numFmtId="0" fontId="3" fillId="6" borderId="66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1" fontId="22" fillId="6" borderId="66" xfId="1" applyNumberFormat="1" applyFont="1" applyFill="1" applyBorder="1" applyAlignment="1">
      <alignment horizontal="center" vertical="center" wrapText="1"/>
    </xf>
    <xf numFmtId="1" fontId="22" fillId="6" borderId="19" xfId="1" applyNumberFormat="1" applyFont="1" applyFill="1" applyBorder="1" applyAlignment="1">
      <alignment horizontal="center" vertical="center" wrapText="1"/>
    </xf>
    <xf numFmtId="2" fontId="3" fillId="6" borderId="60" xfId="1" applyNumberFormat="1" applyFont="1" applyFill="1" applyBorder="1" applyAlignment="1">
      <alignment horizontal="center" vertical="center" wrapText="1"/>
    </xf>
    <xf numFmtId="2" fontId="3" fillId="6" borderId="69" xfId="1" applyNumberFormat="1" applyFont="1" applyFill="1" applyBorder="1" applyAlignment="1">
      <alignment horizontal="center" vertical="center" wrapText="1"/>
    </xf>
    <xf numFmtId="2" fontId="3" fillId="6" borderId="65" xfId="1" applyNumberFormat="1" applyFont="1" applyFill="1" applyBorder="1" applyAlignment="1">
      <alignment horizontal="center" vertical="center" wrapText="1"/>
    </xf>
    <xf numFmtId="0" fontId="5" fillId="6" borderId="60" xfId="0" applyFont="1" applyFill="1" applyBorder="1" applyAlignment="1">
      <alignment horizontal="center" vertical="center"/>
    </xf>
    <xf numFmtId="0" fontId="5" fillId="6" borderId="69" xfId="0" applyFont="1" applyFill="1" applyBorder="1" applyAlignment="1">
      <alignment horizontal="center" vertical="center"/>
    </xf>
    <xf numFmtId="0" fontId="5" fillId="6" borderId="65" xfId="0" applyFont="1" applyFill="1" applyBorder="1" applyAlignment="1">
      <alignment horizontal="center" vertical="center"/>
    </xf>
    <xf numFmtId="0" fontId="20" fillId="4" borderId="73" xfId="0" applyFont="1" applyFill="1" applyBorder="1" applyAlignment="1">
      <alignment horizontal="left" vertical="center" wrapText="1"/>
    </xf>
    <xf numFmtId="0" fontId="20" fillId="4" borderId="21" xfId="0" applyFont="1" applyFill="1" applyBorder="1" applyAlignment="1">
      <alignment horizontal="left" vertical="center" wrapText="1"/>
    </xf>
    <xf numFmtId="0" fontId="20" fillId="4" borderId="50" xfId="0" applyFont="1" applyFill="1" applyBorder="1" applyAlignment="1">
      <alignment horizontal="left" vertical="center" wrapText="1"/>
    </xf>
    <xf numFmtId="2" fontId="3" fillId="6" borderId="12" xfId="1" applyNumberFormat="1" applyFont="1" applyFill="1" applyBorder="1" applyAlignment="1">
      <alignment horizontal="center" vertical="center" wrapText="1"/>
    </xf>
    <xf numFmtId="2" fontId="3" fillId="6" borderId="13" xfId="1" applyNumberFormat="1" applyFont="1" applyFill="1" applyBorder="1" applyAlignment="1">
      <alignment horizontal="center" vertical="center" wrapText="1"/>
    </xf>
    <xf numFmtId="2" fontId="3" fillId="6" borderId="14" xfId="1" applyNumberFormat="1" applyFont="1" applyFill="1" applyBorder="1" applyAlignment="1">
      <alignment horizontal="center" vertical="center" wrapText="1"/>
    </xf>
  </cellXfs>
  <cellStyles count="4">
    <cellStyle name="Normal" xfId="1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colors>
    <mruColors>
      <color rgb="FFAE3F3C"/>
      <color rgb="FF389BB2"/>
      <color rgb="FFB54715"/>
      <color rgb="FF3490A6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"/>
  <sheetViews>
    <sheetView tabSelected="1" showOutlineSymbols="0" showWhiteSpace="0" view="pageBreakPreview" zoomScale="70" zoomScaleNormal="80" zoomScaleSheetLayoutView="70" workbookViewId="0">
      <pane xSplit="2" topLeftCell="C1" activePane="topRight" state="frozen"/>
      <selection pane="topRight" activeCell="X22" sqref="X22"/>
    </sheetView>
  </sheetViews>
  <sheetFormatPr defaultRowHeight="14.25" x14ac:dyDescent="0.2"/>
  <cols>
    <col min="1" max="1" width="4.375" style="215" customWidth="1"/>
    <col min="2" max="2" width="48.875" style="11" bestFit="1" customWidth="1"/>
    <col min="3" max="3" width="10.625" style="62" customWidth="1"/>
    <col min="4" max="5" width="10.625" style="1" customWidth="1"/>
    <col min="6" max="6" width="10" style="1" customWidth="1"/>
    <col min="7" max="8" width="10.5" style="1" customWidth="1"/>
    <col min="9" max="9" width="10.375" style="1" customWidth="1"/>
    <col min="10" max="10" width="10" style="1" customWidth="1"/>
    <col min="11" max="11" width="9.75" style="62" customWidth="1"/>
    <col min="12" max="12" width="9.5" style="1" customWidth="1"/>
    <col min="13" max="13" width="9.625" style="1" customWidth="1"/>
    <col min="14" max="14" width="10" style="1" customWidth="1"/>
    <col min="15" max="15" width="9.5" style="1" customWidth="1"/>
    <col min="16" max="17" width="9.75" style="1" customWidth="1"/>
    <col min="18" max="18" width="9.75" style="188" customWidth="1"/>
    <col min="19" max="19" width="9.5" style="1" customWidth="1"/>
    <col min="20" max="20" width="9.875" style="1" customWidth="1"/>
    <col min="21" max="21" width="9.25" style="1" customWidth="1"/>
    <col min="22" max="22" width="9.5" style="188" customWidth="1"/>
    <col min="23" max="23" width="9" style="61"/>
  </cols>
  <sheetData>
    <row r="1" spans="1:23" ht="31.5" customHeight="1" x14ac:dyDescent="0.2">
      <c r="A1" s="808" t="s">
        <v>237</v>
      </c>
      <c r="B1" s="806" t="s">
        <v>226</v>
      </c>
      <c r="C1" s="810" t="s">
        <v>213</v>
      </c>
      <c r="D1" s="811"/>
      <c r="E1" s="811"/>
      <c r="F1" s="812"/>
      <c r="G1" s="811" t="s">
        <v>214</v>
      </c>
      <c r="H1" s="811"/>
      <c r="I1" s="811"/>
      <c r="J1" s="811"/>
      <c r="K1" s="810" t="s">
        <v>215</v>
      </c>
      <c r="L1" s="811"/>
      <c r="M1" s="811"/>
      <c r="N1" s="812"/>
      <c r="O1" s="811" t="s">
        <v>216</v>
      </c>
      <c r="P1" s="811"/>
      <c r="Q1" s="811"/>
      <c r="R1" s="811"/>
      <c r="S1" s="810" t="s">
        <v>205</v>
      </c>
      <c r="T1" s="811"/>
      <c r="U1" s="811"/>
      <c r="V1" s="812"/>
    </row>
    <row r="2" spans="1:23" s="4" customFormat="1" ht="45.75" thickBot="1" x14ac:dyDescent="0.25">
      <c r="A2" s="809"/>
      <c r="B2" s="807"/>
      <c r="C2" s="75" t="s">
        <v>251</v>
      </c>
      <c r="D2" s="76" t="s">
        <v>252</v>
      </c>
      <c r="E2" s="76" t="s">
        <v>253</v>
      </c>
      <c r="F2" s="76" t="s">
        <v>236</v>
      </c>
      <c r="G2" s="75" t="s">
        <v>251</v>
      </c>
      <c r="H2" s="76" t="s">
        <v>252</v>
      </c>
      <c r="I2" s="76" t="s">
        <v>253</v>
      </c>
      <c r="J2" s="76" t="s">
        <v>236</v>
      </c>
      <c r="K2" s="75" t="s">
        <v>251</v>
      </c>
      <c r="L2" s="76" t="s">
        <v>252</v>
      </c>
      <c r="M2" s="76" t="s">
        <v>253</v>
      </c>
      <c r="N2" s="76" t="s">
        <v>236</v>
      </c>
      <c r="O2" s="75" t="s">
        <v>251</v>
      </c>
      <c r="P2" s="76" t="s">
        <v>252</v>
      </c>
      <c r="Q2" s="76" t="s">
        <v>253</v>
      </c>
      <c r="R2" s="189" t="s">
        <v>236</v>
      </c>
      <c r="S2" s="75" t="s">
        <v>251</v>
      </c>
      <c r="T2" s="76" t="s">
        <v>252</v>
      </c>
      <c r="U2" s="76" t="s">
        <v>253</v>
      </c>
      <c r="V2" s="189" t="s">
        <v>236</v>
      </c>
      <c r="W2" s="145"/>
    </row>
    <row r="3" spans="1:23" s="23" customFormat="1" ht="15" thickBot="1" x14ac:dyDescent="0.25">
      <c r="A3" s="216">
        <v>1</v>
      </c>
      <c r="B3" s="159" t="s">
        <v>232</v>
      </c>
      <c r="C3" s="290"/>
      <c r="D3" s="291">
        <v>2.9169999999999998</v>
      </c>
      <c r="E3" s="291">
        <v>2.9169999999999998</v>
      </c>
      <c r="F3" s="324">
        <f t="shared" ref="F3:F34" si="0">E3/D3-1</f>
        <v>0</v>
      </c>
      <c r="G3" s="347"/>
      <c r="H3" s="348">
        <v>688.5</v>
      </c>
      <c r="I3" s="348">
        <v>688.5</v>
      </c>
      <c r="J3" s="324">
        <f t="shared" ref="J3:J66" si="1">I3/H3-1</f>
        <v>0</v>
      </c>
      <c r="K3" s="347"/>
      <c r="L3" s="348">
        <v>15.37</v>
      </c>
      <c r="M3" s="348">
        <v>15.37</v>
      </c>
      <c r="N3" s="324">
        <f t="shared" ref="N3:N66" si="2">M3/L3-1</f>
        <v>0</v>
      </c>
      <c r="O3" s="84"/>
      <c r="P3" s="82"/>
      <c r="Q3" s="160"/>
      <c r="R3" s="324"/>
      <c r="S3" s="84"/>
      <c r="T3" s="161"/>
      <c r="U3" s="171"/>
      <c r="V3" s="182"/>
      <c r="W3" s="61"/>
    </row>
    <row r="4" spans="1:23" s="2" customFormat="1" x14ac:dyDescent="0.2">
      <c r="A4" s="217">
        <v>2</v>
      </c>
      <c r="B4" s="147" t="s">
        <v>52</v>
      </c>
      <c r="C4" s="292">
        <v>70.635999999999996</v>
      </c>
      <c r="D4" s="293">
        <v>56.509</v>
      </c>
      <c r="E4" s="293">
        <v>56.411999999999999</v>
      </c>
      <c r="F4" s="325">
        <f t="shared" si="0"/>
        <v>-1.7165407280256284E-3</v>
      </c>
      <c r="G4" s="349">
        <v>3062</v>
      </c>
      <c r="H4" s="350">
        <v>2449.6</v>
      </c>
      <c r="I4" s="351">
        <v>2271.5</v>
      </c>
      <c r="J4" s="345">
        <f t="shared" si="1"/>
        <v>-7.2705747877204407E-2</v>
      </c>
      <c r="K4" s="349">
        <v>29</v>
      </c>
      <c r="L4" s="350">
        <v>10.904</v>
      </c>
      <c r="M4" s="350">
        <v>19.63</v>
      </c>
      <c r="N4" s="325">
        <f t="shared" si="2"/>
        <v>0.80025678650036669</v>
      </c>
      <c r="O4" s="44"/>
      <c r="P4" s="792"/>
      <c r="Q4" s="157"/>
      <c r="R4" s="345"/>
      <c r="S4" s="44"/>
      <c r="T4" s="37"/>
      <c r="U4" s="172"/>
      <c r="V4" s="202"/>
      <c r="W4" s="61"/>
    </row>
    <row r="5" spans="1:23" s="23" customFormat="1" x14ac:dyDescent="0.2">
      <c r="A5" s="218">
        <v>3</v>
      </c>
      <c r="B5" s="24" t="s">
        <v>57</v>
      </c>
      <c r="C5" s="294">
        <v>53.055999999999997</v>
      </c>
      <c r="D5" s="295">
        <v>27.44</v>
      </c>
      <c r="E5" s="295">
        <v>47.939</v>
      </c>
      <c r="F5" s="326">
        <f t="shared" si="0"/>
        <v>0.74704810495626806</v>
      </c>
      <c r="G5" s="352">
        <v>1441</v>
      </c>
      <c r="H5" s="353">
        <v>1152.8</v>
      </c>
      <c r="I5" s="353">
        <v>1191</v>
      </c>
      <c r="J5" s="326">
        <f t="shared" si="1"/>
        <v>3.3136710617626797E-2</v>
      </c>
      <c r="K5" s="352">
        <v>29</v>
      </c>
      <c r="L5" s="353">
        <v>23.2</v>
      </c>
      <c r="M5" s="353">
        <v>35</v>
      </c>
      <c r="N5" s="326">
        <f t="shared" si="2"/>
        <v>0.50862068965517238</v>
      </c>
      <c r="O5" s="25"/>
      <c r="P5" s="793"/>
      <c r="Q5" s="21"/>
      <c r="R5" s="326"/>
      <c r="S5" s="25"/>
      <c r="T5" s="29"/>
      <c r="U5" s="143"/>
      <c r="V5" s="203"/>
      <c r="W5" s="61"/>
    </row>
    <row r="6" spans="1:23" s="2" customFormat="1" x14ac:dyDescent="0.2">
      <c r="A6" s="218">
        <v>4</v>
      </c>
      <c r="B6" s="149" t="s">
        <v>53</v>
      </c>
      <c r="C6" s="296">
        <v>105.214</v>
      </c>
      <c r="D6" s="297">
        <v>84.171000000000006</v>
      </c>
      <c r="E6" s="297">
        <v>47.698</v>
      </c>
      <c r="F6" s="327">
        <f t="shared" si="0"/>
        <v>-0.43332026469924323</v>
      </c>
      <c r="G6" s="354">
        <v>840.66666700000019</v>
      </c>
      <c r="H6" s="355">
        <v>1700.8</v>
      </c>
      <c r="I6" s="355">
        <v>2182</v>
      </c>
      <c r="J6" s="327">
        <f t="shared" si="1"/>
        <v>0.28292568203198498</v>
      </c>
      <c r="K6" s="354">
        <v>23.999999999999996</v>
      </c>
      <c r="L6" s="355">
        <v>28</v>
      </c>
      <c r="M6" s="355">
        <v>46</v>
      </c>
      <c r="N6" s="327">
        <f t="shared" si="2"/>
        <v>0.64285714285714279</v>
      </c>
      <c r="O6" s="6"/>
      <c r="P6" s="794"/>
      <c r="Q6" s="18"/>
      <c r="R6" s="327"/>
      <c r="S6" s="6"/>
      <c r="T6" s="28"/>
      <c r="U6" s="173"/>
      <c r="V6" s="204"/>
      <c r="W6" s="61"/>
    </row>
    <row r="7" spans="1:23" s="23" customFormat="1" x14ac:dyDescent="0.2">
      <c r="A7" s="218">
        <v>5</v>
      </c>
      <c r="B7" s="152" t="s">
        <v>54</v>
      </c>
      <c r="C7" s="294">
        <v>58.639000000000003</v>
      </c>
      <c r="D7" s="295">
        <v>46.911000000000001</v>
      </c>
      <c r="E7" s="295">
        <v>52.674999999999997</v>
      </c>
      <c r="F7" s="328">
        <f t="shared" si="0"/>
        <v>0.12287096842957923</v>
      </c>
      <c r="G7" s="352">
        <v>1774</v>
      </c>
      <c r="H7" s="353">
        <v>1414.4</v>
      </c>
      <c r="I7" s="353">
        <v>1220</v>
      </c>
      <c r="J7" s="328">
        <f t="shared" si="1"/>
        <v>-0.13744343891402722</v>
      </c>
      <c r="K7" s="352">
        <v>23</v>
      </c>
      <c r="L7" s="353">
        <v>18.399999999999999</v>
      </c>
      <c r="M7" s="353">
        <v>37</v>
      </c>
      <c r="N7" s="328">
        <f t="shared" si="2"/>
        <v>1.0108695652173916</v>
      </c>
      <c r="O7" s="25"/>
      <c r="P7" s="793"/>
      <c r="Q7" s="21"/>
      <c r="R7" s="328"/>
      <c r="S7" s="25"/>
      <c r="T7" s="133"/>
      <c r="U7" s="174"/>
      <c r="V7" s="205"/>
      <c r="W7" s="61"/>
    </row>
    <row r="8" spans="1:23" s="23" customFormat="1" x14ac:dyDescent="0.2">
      <c r="A8" s="218">
        <v>6</v>
      </c>
      <c r="B8" s="147" t="s">
        <v>55</v>
      </c>
      <c r="C8" s="292">
        <v>193.17099999999999</v>
      </c>
      <c r="D8" s="293">
        <v>154.53700000000001</v>
      </c>
      <c r="E8" s="293">
        <v>167.00899999999999</v>
      </c>
      <c r="F8" s="325">
        <f t="shared" si="0"/>
        <v>8.0705591541184285E-2</v>
      </c>
      <c r="G8" s="349">
        <v>2207</v>
      </c>
      <c r="H8" s="350">
        <v>1765.6</v>
      </c>
      <c r="I8" s="350">
        <v>3174</v>
      </c>
      <c r="J8" s="325">
        <f t="shared" si="1"/>
        <v>0.79768917082011792</v>
      </c>
      <c r="K8" s="349">
        <v>42</v>
      </c>
      <c r="L8" s="350">
        <v>33.6</v>
      </c>
      <c r="M8" s="350">
        <v>76</v>
      </c>
      <c r="N8" s="325">
        <f t="shared" si="2"/>
        <v>1.2619047619047619</v>
      </c>
      <c r="O8" s="39">
        <v>42</v>
      </c>
      <c r="P8" s="795">
        <v>33.6</v>
      </c>
      <c r="Q8" s="131"/>
      <c r="R8" s="325">
        <f t="shared" ref="R8" si="3">Q8/P8-1</f>
        <v>-1</v>
      </c>
      <c r="S8" s="44"/>
      <c r="T8" s="37"/>
      <c r="U8" s="172"/>
      <c r="V8" s="202"/>
      <c r="W8" s="61"/>
    </row>
    <row r="9" spans="1:23" s="23" customFormat="1" ht="15" thickBot="1" x14ac:dyDescent="0.25">
      <c r="A9" s="219">
        <v>7</v>
      </c>
      <c r="B9" s="151" t="s">
        <v>56</v>
      </c>
      <c r="C9" s="298">
        <v>75.938999999999993</v>
      </c>
      <c r="D9" s="299">
        <v>60.750999999999998</v>
      </c>
      <c r="E9" s="299">
        <v>68.513000000000005</v>
      </c>
      <c r="F9" s="329">
        <f t="shared" si="0"/>
        <v>0.12776744415729802</v>
      </c>
      <c r="G9" s="356">
        <v>1061</v>
      </c>
      <c r="H9" s="357">
        <v>848.8</v>
      </c>
      <c r="I9" s="357">
        <v>773</v>
      </c>
      <c r="J9" s="329">
        <f t="shared" si="1"/>
        <v>-8.9302544769085723E-2</v>
      </c>
      <c r="K9" s="356">
        <v>40</v>
      </c>
      <c r="L9" s="357">
        <v>32</v>
      </c>
      <c r="M9" s="357">
        <v>41</v>
      </c>
      <c r="N9" s="329">
        <f t="shared" si="2"/>
        <v>0.28125</v>
      </c>
      <c r="O9" s="46"/>
      <c r="P9" s="796">
        <v>0</v>
      </c>
      <c r="Q9" s="158"/>
      <c r="R9" s="329"/>
      <c r="S9" s="46"/>
      <c r="T9" s="41"/>
      <c r="U9" s="175"/>
      <c r="V9" s="206"/>
      <c r="W9" s="61"/>
    </row>
    <row r="10" spans="1:23" s="2" customFormat="1" x14ac:dyDescent="0.2">
      <c r="A10" s="217">
        <v>8</v>
      </c>
      <c r="B10" s="147" t="s">
        <v>0</v>
      </c>
      <c r="C10" s="292">
        <v>77.638999999999996</v>
      </c>
      <c r="D10" s="293">
        <v>62.110999999999997</v>
      </c>
      <c r="E10" s="293">
        <v>72.765000000000001</v>
      </c>
      <c r="F10" s="325">
        <f t="shared" si="0"/>
        <v>0.1715316127578046</v>
      </c>
      <c r="G10" s="349">
        <v>969</v>
      </c>
      <c r="H10" s="350">
        <v>775.2</v>
      </c>
      <c r="I10" s="350">
        <v>1034</v>
      </c>
      <c r="J10" s="325">
        <f t="shared" si="1"/>
        <v>0.33384932920536636</v>
      </c>
      <c r="K10" s="349">
        <v>32</v>
      </c>
      <c r="L10" s="350">
        <v>25.6</v>
      </c>
      <c r="M10" s="350">
        <v>11</v>
      </c>
      <c r="N10" s="325">
        <f t="shared" si="2"/>
        <v>-0.5703125</v>
      </c>
      <c r="O10" s="44"/>
      <c r="P10" s="792"/>
      <c r="Q10" s="131"/>
      <c r="R10" s="325"/>
      <c r="S10" s="44"/>
      <c r="T10" s="37"/>
      <c r="U10" s="172"/>
      <c r="V10" s="202"/>
      <c r="W10" s="61"/>
    </row>
    <row r="11" spans="1:23" s="2" customFormat="1" ht="27.75" customHeight="1" x14ac:dyDescent="0.2">
      <c r="A11" s="218">
        <v>9</v>
      </c>
      <c r="B11" s="150" t="s">
        <v>228</v>
      </c>
      <c r="C11" s="300">
        <v>97.457999999999998</v>
      </c>
      <c r="D11" s="301">
        <v>77.965999999999994</v>
      </c>
      <c r="E11" s="301">
        <v>75.703000000000003</v>
      </c>
      <c r="F11" s="330">
        <f t="shared" si="0"/>
        <v>-2.902547264192068E-2</v>
      </c>
      <c r="G11" s="358">
        <v>2025</v>
      </c>
      <c r="H11" s="359">
        <v>1620</v>
      </c>
      <c r="I11" s="359">
        <v>1969</v>
      </c>
      <c r="J11" s="330">
        <f t="shared" si="1"/>
        <v>0.21543209876543212</v>
      </c>
      <c r="K11" s="358">
        <v>111</v>
      </c>
      <c r="L11" s="359">
        <v>88.8</v>
      </c>
      <c r="M11" s="359">
        <v>55</v>
      </c>
      <c r="N11" s="330">
        <f t="shared" si="2"/>
        <v>-0.38063063063063063</v>
      </c>
      <c r="O11" s="55">
        <v>4.5</v>
      </c>
      <c r="P11" s="797">
        <v>3.6</v>
      </c>
      <c r="Q11" s="85">
        <v>4.7</v>
      </c>
      <c r="R11" s="330">
        <f t="shared" ref="R11" si="4">Q11/P11-1</f>
        <v>0.30555555555555558</v>
      </c>
      <c r="S11" s="55"/>
      <c r="T11" s="100"/>
      <c r="U11" s="176"/>
      <c r="V11" s="207"/>
      <c r="W11" s="61"/>
    </row>
    <row r="12" spans="1:23" s="23" customFormat="1" x14ac:dyDescent="0.2">
      <c r="A12" s="218">
        <v>10</v>
      </c>
      <c r="B12" s="149" t="s">
        <v>2</v>
      </c>
      <c r="C12" s="296">
        <v>71.837000000000003</v>
      </c>
      <c r="D12" s="297">
        <v>57.47</v>
      </c>
      <c r="E12" s="297">
        <v>75.319999999999993</v>
      </c>
      <c r="F12" s="327">
        <f t="shared" si="0"/>
        <v>0.31059683313032882</v>
      </c>
      <c r="G12" s="354">
        <v>1361</v>
      </c>
      <c r="H12" s="355">
        <v>1088.8</v>
      </c>
      <c r="I12" s="355">
        <v>2265</v>
      </c>
      <c r="J12" s="327">
        <f t="shared" si="1"/>
        <v>1.0802718589272593</v>
      </c>
      <c r="K12" s="354">
        <v>95</v>
      </c>
      <c r="L12" s="355">
        <v>76</v>
      </c>
      <c r="M12" s="355">
        <v>66</v>
      </c>
      <c r="N12" s="327">
        <f t="shared" si="2"/>
        <v>-0.13157894736842102</v>
      </c>
      <c r="O12" s="6"/>
      <c r="P12" s="794">
        <v>0</v>
      </c>
      <c r="Q12" s="18"/>
      <c r="R12" s="327"/>
      <c r="S12" s="6"/>
      <c r="T12" s="28"/>
      <c r="U12" s="173"/>
      <c r="V12" s="204"/>
      <c r="W12" s="61"/>
    </row>
    <row r="13" spans="1:23" s="2" customFormat="1" x14ac:dyDescent="0.2">
      <c r="A13" s="218">
        <v>11</v>
      </c>
      <c r="B13" s="24" t="s">
        <v>3</v>
      </c>
      <c r="C13" s="294">
        <v>123.121</v>
      </c>
      <c r="D13" s="295">
        <v>98.497</v>
      </c>
      <c r="E13" s="295">
        <v>98.762</v>
      </c>
      <c r="F13" s="326">
        <f t="shared" si="0"/>
        <v>2.690437272201196E-3</v>
      </c>
      <c r="G13" s="352">
        <v>2523</v>
      </c>
      <c r="H13" s="353">
        <v>2018.4</v>
      </c>
      <c r="I13" s="353">
        <v>3347</v>
      </c>
      <c r="J13" s="326">
        <f t="shared" si="1"/>
        <v>0.6582441537851762</v>
      </c>
      <c r="K13" s="352">
        <v>78</v>
      </c>
      <c r="L13" s="353">
        <v>62.4</v>
      </c>
      <c r="M13" s="353">
        <v>89</v>
      </c>
      <c r="N13" s="326">
        <f t="shared" si="2"/>
        <v>0.42628205128205132</v>
      </c>
      <c r="O13" s="22"/>
      <c r="P13" s="798">
        <v>0</v>
      </c>
      <c r="Q13" s="21"/>
      <c r="R13" s="326"/>
      <c r="S13" s="25"/>
      <c r="T13" s="29"/>
      <c r="U13" s="143"/>
      <c r="V13" s="203"/>
      <c r="W13" s="61"/>
    </row>
    <row r="14" spans="1:23" s="23" customFormat="1" x14ac:dyDescent="0.2">
      <c r="A14" s="218">
        <v>12</v>
      </c>
      <c r="B14" s="149" t="s">
        <v>4</v>
      </c>
      <c r="C14" s="296">
        <v>104.943</v>
      </c>
      <c r="D14" s="297">
        <v>83.953999999999994</v>
      </c>
      <c r="E14" s="297">
        <v>76.286000000000001</v>
      </c>
      <c r="F14" s="327">
        <f t="shared" si="0"/>
        <v>-9.1335731471996473E-2</v>
      </c>
      <c r="G14" s="354">
        <v>2067</v>
      </c>
      <c r="H14" s="355">
        <v>1653.6</v>
      </c>
      <c r="I14" s="355">
        <v>2347</v>
      </c>
      <c r="J14" s="327">
        <f t="shared" si="1"/>
        <v>0.4193275278180939</v>
      </c>
      <c r="K14" s="354">
        <v>35</v>
      </c>
      <c r="L14" s="355">
        <v>28</v>
      </c>
      <c r="M14" s="355">
        <v>43</v>
      </c>
      <c r="N14" s="327">
        <f t="shared" si="2"/>
        <v>0.53571428571428581</v>
      </c>
      <c r="O14" s="6"/>
      <c r="P14" s="794">
        <v>0</v>
      </c>
      <c r="Q14" s="18"/>
      <c r="R14" s="327"/>
      <c r="S14" s="6"/>
      <c r="T14" s="28"/>
      <c r="U14" s="173"/>
      <c r="V14" s="204"/>
      <c r="W14" s="61"/>
    </row>
    <row r="15" spans="1:23" s="2" customFormat="1" x14ac:dyDescent="0.2">
      <c r="A15" s="218">
        <v>13</v>
      </c>
      <c r="B15" s="24" t="s">
        <v>5</v>
      </c>
      <c r="C15" s="294">
        <v>126.758</v>
      </c>
      <c r="D15" s="295">
        <v>101.40600000000001</v>
      </c>
      <c r="E15" s="295">
        <v>115.17700000000001</v>
      </c>
      <c r="F15" s="326">
        <f t="shared" si="0"/>
        <v>0.13580064295998273</v>
      </c>
      <c r="G15" s="352">
        <v>1567</v>
      </c>
      <c r="H15" s="353">
        <v>1253.5999999999999</v>
      </c>
      <c r="I15" s="353">
        <v>1393</v>
      </c>
      <c r="J15" s="326">
        <f t="shared" si="1"/>
        <v>0.11119974473516292</v>
      </c>
      <c r="K15" s="352">
        <v>20</v>
      </c>
      <c r="L15" s="353">
        <v>16</v>
      </c>
      <c r="M15" s="353">
        <v>65</v>
      </c>
      <c r="N15" s="326">
        <f t="shared" si="2"/>
        <v>3.0625</v>
      </c>
      <c r="O15" s="22">
        <v>6</v>
      </c>
      <c r="P15" s="798">
        <v>4.8</v>
      </c>
      <c r="Q15" s="21">
        <v>13</v>
      </c>
      <c r="R15" s="326">
        <f t="shared" ref="R15" si="5">Q15/P15-1</f>
        <v>1.7083333333333335</v>
      </c>
      <c r="S15" s="25"/>
      <c r="T15" s="29"/>
      <c r="U15" s="143"/>
      <c r="V15" s="203"/>
      <c r="W15" s="61"/>
    </row>
    <row r="16" spans="1:23" s="23" customFormat="1" x14ac:dyDescent="0.2">
      <c r="A16" s="218">
        <v>14</v>
      </c>
      <c r="B16" s="149" t="s">
        <v>6</v>
      </c>
      <c r="C16" s="296">
        <v>80.962999999999994</v>
      </c>
      <c r="D16" s="297">
        <v>64.77</v>
      </c>
      <c r="E16" s="297">
        <v>71.903999999999996</v>
      </c>
      <c r="F16" s="327">
        <f t="shared" si="0"/>
        <v>0.11014358499305232</v>
      </c>
      <c r="G16" s="354">
        <v>1270</v>
      </c>
      <c r="H16" s="355">
        <v>1016</v>
      </c>
      <c r="I16" s="355">
        <v>1195</v>
      </c>
      <c r="J16" s="327">
        <f t="shared" si="1"/>
        <v>0.17618110236220463</v>
      </c>
      <c r="K16" s="354">
        <v>70</v>
      </c>
      <c r="L16" s="355">
        <v>56</v>
      </c>
      <c r="M16" s="355">
        <v>73</v>
      </c>
      <c r="N16" s="327">
        <f t="shared" si="2"/>
        <v>0.3035714285714286</v>
      </c>
      <c r="O16" s="5"/>
      <c r="P16" s="799">
        <v>0</v>
      </c>
      <c r="Q16" s="18"/>
      <c r="R16" s="327"/>
      <c r="S16" s="6"/>
      <c r="T16" s="28"/>
      <c r="U16" s="173"/>
      <c r="V16" s="204"/>
      <c r="W16" s="61"/>
    </row>
    <row r="17" spans="1:23" s="2" customFormat="1" x14ac:dyDescent="0.2">
      <c r="A17" s="218">
        <v>15</v>
      </c>
      <c r="B17" s="24" t="s">
        <v>7</v>
      </c>
      <c r="C17" s="294">
        <v>122.322</v>
      </c>
      <c r="D17" s="295">
        <v>97.858000000000004</v>
      </c>
      <c r="E17" s="295">
        <v>108.10899999999999</v>
      </c>
      <c r="F17" s="326">
        <f t="shared" si="0"/>
        <v>0.10475382697377822</v>
      </c>
      <c r="G17" s="352">
        <v>4386</v>
      </c>
      <c r="H17" s="353">
        <v>3508.8</v>
      </c>
      <c r="I17" s="353">
        <v>5185</v>
      </c>
      <c r="J17" s="326">
        <f t="shared" si="1"/>
        <v>0.4777131782945736</v>
      </c>
      <c r="K17" s="352">
        <v>167</v>
      </c>
      <c r="L17" s="353">
        <v>133.6</v>
      </c>
      <c r="M17" s="353">
        <v>104</v>
      </c>
      <c r="N17" s="326">
        <f t="shared" si="2"/>
        <v>-0.22155688622754488</v>
      </c>
      <c r="O17" s="22">
        <v>59</v>
      </c>
      <c r="P17" s="798">
        <v>47.2</v>
      </c>
      <c r="Q17" s="21">
        <v>57</v>
      </c>
      <c r="R17" s="326">
        <f t="shared" ref="R17" si="6">Q17/P17-1</f>
        <v>0.20762711864406769</v>
      </c>
      <c r="S17" s="25"/>
      <c r="T17" s="29"/>
      <c r="U17" s="143"/>
      <c r="V17" s="203"/>
      <c r="W17" s="61"/>
    </row>
    <row r="18" spans="1:23" s="2" customFormat="1" x14ac:dyDescent="0.2">
      <c r="A18" s="218">
        <v>16</v>
      </c>
      <c r="B18" s="149" t="s">
        <v>8</v>
      </c>
      <c r="C18" s="296">
        <v>70.197999999999993</v>
      </c>
      <c r="D18" s="297">
        <v>56.158000000000001</v>
      </c>
      <c r="E18" s="297">
        <v>63.731000000000002</v>
      </c>
      <c r="F18" s="327">
        <f t="shared" si="0"/>
        <v>0.13485166850671315</v>
      </c>
      <c r="G18" s="354">
        <v>2143</v>
      </c>
      <c r="H18" s="355">
        <v>1714.4</v>
      </c>
      <c r="I18" s="355">
        <v>1663</v>
      </c>
      <c r="J18" s="327">
        <f t="shared" si="1"/>
        <v>-2.9981334577694918E-2</v>
      </c>
      <c r="K18" s="354">
        <v>39</v>
      </c>
      <c r="L18" s="355">
        <v>31.2</v>
      </c>
      <c r="M18" s="355">
        <v>23</v>
      </c>
      <c r="N18" s="327">
        <f t="shared" si="2"/>
        <v>-0.26282051282051277</v>
      </c>
      <c r="O18" s="6"/>
      <c r="P18" s="794"/>
      <c r="Q18" s="18"/>
      <c r="R18" s="327"/>
      <c r="S18" s="6"/>
      <c r="T18" s="28"/>
      <c r="U18" s="173"/>
      <c r="V18" s="204"/>
      <c r="W18" s="61"/>
    </row>
    <row r="19" spans="1:23" s="23" customFormat="1" x14ac:dyDescent="0.2">
      <c r="A19" s="218">
        <v>17</v>
      </c>
      <c r="B19" s="24" t="s">
        <v>9</v>
      </c>
      <c r="C19" s="294">
        <v>105.548</v>
      </c>
      <c r="D19" s="295">
        <v>84.438000000000002</v>
      </c>
      <c r="E19" s="301">
        <v>93.662999999999997</v>
      </c>
      <c r="F19" s="326">
        <f t="shared" si="0"/>
        <v>0.10925175868684711</v>
      </c>
      <c r="G19" s="352">
        <v>1655</v>
      </c>
      <c r="H19" s="353">
        <v>1324</v>
      </c>
      <c r="I19" s="353">
        <v>2642</v>
      </c>
      <c r="J19" s="326">
        <f t="shared" si="1"/>
        <v>0.99546827794561943</v>
      </c>
      <c r="K19" s="352">
        <v>57</v>
      </c>
      <c r="L19" s="353">
        <v>45.6</v>
      </c>
      <c r="M19" s="359">
        <v>76</v>
      </c>
      <c r="N19" s="326">
        <f t="shared" si="2"/>
        <v>0.66666666666666652</v>
      </c>
      <c r="O19" s="22"/>
      <c r="P19" s="793">
        <v>0</v>
      </c>
      <c r="Q19" s="21"/>
      <c r="R19" s="326"/>
      <c r="S19" s="25"/>
      <c r="T19" s="29"/>
      <c r="U19" s="143"/>
      <c r="V19" s="203"/>
      <c r="W19" s="61"/>
    </row>
    <row r="20" spans="1:23" s="2" customFormat="1" x14ac:dyDescent="0.2">
      <c r="A20" s="218">
        <v>18</v>
      </c>
      <c r="B20" s="10" t="s">
        <v>240</v>
      </c>
      <c r="C20" s="296">
        <v>185.179</v>
      </c>
      <c r="D20" s="297">
        <v>148.143</v>
      </c>
      <c r="E20" s="293">
        <v>93.405000000000001</v>
      </c>
      <c r="F20" s="327">
        <f t="shared" si="0"/>
        <v>-0.36949433992831249</v>
      </c>
      <c r="G20" s="354">
        <v>3043</v>
      </c>
      <c r="H20" s="355">
        <v>2434.4</v>
      </c>
      <c r="I20" s="355">
        <v>1721</v>
      </c>
      <c r="J20" s="327">
        <f t="shared" si="1"/>
        <v>-0.2930496220834703</v>
      </c>
      <c r="K20" s="354">
        <v>215</v>
      </c>
      <c r="L20" s="355">
        <v>172</v>
      </c>
      <c r="M20" s="350">
        <v>90</v>
      </c>
      <c r="N20" s="327">
        <f t="shared" si="2"/>
        <v>-0.47674418604651159</v>
      </c>
      <c r="O20" s="5"/>
      <c r="P20" s="799">
        <v>0</v>
      </c>
      <c r="Q20" s="18"/>
      <c r="R20" s="327"/>
      <c r="S20" s="6"/>
      <c r="T20" s="28"/>
      <c r="U20" s="173"/>
      <c r="V20" s="204"/>
      <c r="W20" s="61"/>
    </row>
    <row r="21" spans="1:23" s="23" customFormat="1" x14ac:dyDescent="0.2">
      <c r="A21" s="218">
        <v>19</v>
      </c>
      <c r="B21" s="24" t="s">
        <v>10</v>
      </c>
      <c r="C21" s="294">
        <v>54.988</v>
      </c>
      <c r="D21" s="295">
        <v>43.99</v>
      </c>
      <c r="E21" s="295">
        <v>54.648000000000003</v>
      </c>
      <c r="F21" s="326">
        <f t="shared" si="0"/>
        <v>0.24228233689474887</v>
      </c>
      <c r="G21" s="352">
        <v>683</v>
      </c>
      <c r="H21" s="353">
        <v>546.4</v>
      </c>
      <c r="I21" s="353">
        <v>793</v>
      </c>
      <c r="J21" s="326">
        <f t="shared" si="1"/>
        <v>0.4513177159590045</v>
      </c>
      <c r="K21" s="352">
        <v>11</v>
      </c>
      <c r="L21" s="353">
        <v>8.8000000000000007</v>
      </c>
      <c r="M21" s="353">
        <v>6</v>
      </c>
      <c r="N21" s="326">
        <f t="shared" si="2"/>
        <v>-0.31818181818181823</v>
      </c>
      <c r="O21" s="25"/>
      <c r="P21" s="793">
        <v>0</v>
      </c>
      <c r="Q21" s="21"/>
      <c r="R21" s="326"/>
      <c r="S21" s="25"/>
      <c r="T21" s="29"/>
      <c r="U21" s="143"/>
      <c r="V21" s="203"/>
      <c r="W21" s="61"/>
    </row>
    <row r="22" spans="1:23" s="2" customFormat="1" x14ac:dyDescent="0.2">
      <c r="A22" s="218">
        <v>20</v>
      </c>
      <c r="B22" s="149" t="s">
        <v>11</v>
      </c>
      <c r="C22" s="296">
        <v>79.852000000000004</v>
      </c>
      <c r="D22" s="297">
        <v>63.881999999999998</v>
      </c>
      <c r="E22" s="297">
        <v>70.415000000000006</v>
      </c>
      <c r="F22" s="327">
        <f t="shared" si="0"/>
        <v>0.10226667918975618</v>
      </c>
      <c r="G22" s="354">
        <v>3012</v>
      </c>
      <c r="H22" s="355">
        <v>2409.6</v>
      </c>
      <c r="I22" s="355">
        <v>2923</v>
      </c>
      <c r="J22" s="327">
        <f t="shared" si="1"/>
        <v>0.21306440903054447</v>
      </c>
      <c r="K22" s="354">
        <v>151</v>
      </c>
      <c r="L22" s="355">
        <v>120.8</v>
      </c>
      <c r="M22" s="355">
        <v>162</v>
      </c>
      <c r="N22" s="327">
        <f t="shared" si="2"/>
        <v>0.3410596026490067</v>
      </c>
      <c r="O22" s="5"/>
      <c r="P22" s="794">
        <v>0</v>
      </c>
      <c r="Q22" s="18"/>
      <c r="R22" s="327"/>
      <c r="S22" s="6"/>
      <c r="T22" s="35"/>
      <c r="U22" s="177"/>
      <c r="V22" s="204"/>
      <c r="W22" s="61"/>
    </row>
    <row r="23" spans="1:23" s="23" customFormat="1" x14ac:dyDescent="0.2">
      <c r="A23" s="218">
        <v>21</v>
      </c>
      <c r="B23" s="24" t="s">
        <v>194</v>
      </c>
      <c r="C23" s="294">
        <v>73.123000000000005</v>
      </c>
      <c r="D23" s="295">
        <v>58.497999999999998</v>
      </c>
      <c r="E23" s="295">
        <v>68.983999999999995</v>
      </c>
      <c r="F23" s="326">
        <f t="shared" si="0"/>
        <v>0.17925399158945599</v>
      </c>
      <c r="G23" s="352">
        <v>2173</v>
      </c>
      <c r="H23" s="353">
        <v>2403.1999999999998</v>
      </c>
      <c r="I23" s="353">
        <v>3336.0000239999999</v>
      </c>
      <c r="J23" s="326">
        <f t="shared" si="1"/>
        <v>0.38814914447403459</v>
      </c>
      <c r="K23" s="352">
        <v>57</v>
      </c>
      <c r="L23" s="353">
        <v>45.6</v>
      </c>
      <c r="M23" s="353">
        <v>54</v>
      </c>
      <c r="N23" s="326">
        <f t="shared" si="2"/>
        <v>0.18421052631578938</v>
      </c>
      <c r="O23" s="25"/>
      <c r="P23" s="793">
        <v>0</v>
      </c>
      <c r="Q23" s="21"/>
      <c r="R23" s="326"/>
      <c r="S23" s="25"/>
      <c r="T23" s="29"/>
      <c r="U23" s="143"/>
      <c r="V23" s="203"/>
      <c r="W23" s="61"/>
    </row>
    <row r="24" spans="1:23" s="2" customFormat="1" x14ac:dyDescent="0.2">
      <c r="A24" s="218">
        <v>22</v>
      </c>
      <c r="B24" s="149" t="s">
        <v>12</v>
      </c>
      <c r="C24" s="296">
        <v>107.562</v>
      </c>
      <c r="D24" s="297">
        <v>86.05</v>
      </c>
      <c r="E24" s="297">
        <v>104.977</v>
      </c>
      <c r="F24" s="327">
        <f t="shared" si="0"/>
        <v>0.21995351539802455</v>
      </c>
      <c r="G24" s="354">
        <v>991</v>
      </c>
      <c r="H24" s="355">
        <v>792.8</v>
      </c>
      <c r="I24" s="355">
        <v>1462</v>
      </c>
      <c r="J24" s="327">
        <f t="shared" si="1"/>
        <v>0.84409687184661975</v>
      </c>
      <c r="K24" s="354">
        <v>41</v>
      </c>
      <c r="L24" s="355">
        <v>32.799999999999997</v>
      </c>
      <c r="M24" s="355">
        <v>41</v>
      </c>
      <c r="N24" s="327">
        <f t="shared" si="2"/>
        <v>0.25</v>
      </c>
      <c r="O24" s="6"/>
      <c r="P24" s="794">
        <v>0</v>
      </c>
      <c r="Q24" s="18"/>
      <c r="R24" s="327"/>
      <c r="S24" s="6"/>
      <c r="T24" s="28"/>
      <c r="U24" s="173"/>
      <c r="V24" s="204"/>
      <c r="W24" s="61"/>
    </row>
    <row r="25" spans="1:23" s="23" customFormat="1" x14ac:dyDescent="0.2">
      <c r="A25" s="218">
        <v>23</v>
      </c>
      <c r="B25" s="24" t="s">
        <v>13</v>
      </c>
      <c r="C25" s="294">
        <v>69</v>
      </c>
      <c r="D25" s="295">
        <v>55.2</v>
      </c>
      <c r="E25" s="295">
        <v>69.023160000000004</v>
      </c>
      <c r="F25" s="326">
        <f t="shared" si="0"/>
        <v>0.25041956521739128</v>
      </c>
      <c r="G25" s="352">
        <v>1634</v>
      </c>
      <c r="H25" s="353">
        <v>1307.2</v>
      </c>
      <c r="I25" s="353">
        <v>1272</v>
      </c>
      <c r="J25" s="326">
        <f t="shared" si="1"/>
        <v>-2.6927784577723379E-2</v>
      </c>
      <c r="K25" s="352">
        <v>17</v>
      </c>
      <c r="L25" s="353">
        <v>13.6</v>
      </c>
      <c r="M25" s="353">
        <v>19</v>
      </c>
      <c r="N25" s="326">
        <f t="shared" si="2"/>
        <v>0.39705882352941191</v>
      </c>
      <c r="O25" s="25"/>
      <c r="P25" s="793">
        <v>0</v>
      </c>
      <c r="Q25" s="21"/>
      <c r="R25" s="326"/>
      <c r="S25" s="25"/>
      <c r="T25" s="29"/>
      <c r="U25" s="143"/>
      <c r="V25" s="203"/>
      <c r="W25" s="61"/>
    </row>
    <row r="26" spans="1:23" s="23" customFormat="1" x14ac:dyDescent="0.2">
      <c r="A26" s="218">
        <v>24</v>
      </c>
      <c r="B26" s="149" t="s">
        <v>14</v>
      </c>
      <c r="C26" s="296">
        <v>105.1</v>
      </c>
      <c r="D26" s="297">
        <v>84.08</v>
      </c>
      <c r="E26" s="297">
        <v>88.046000000000006</v>
      </c>
      <c r="F26" s="327">
        <f t="shared" si="0"/>
        <v>4.7169362511893631E-2</v>
      </c>
      <c r="G26" s="354">
        <v>522</v>
      </c>
      <c r="H26" s="355">
        <v>417.6</v>
      </c>
      <c r="I26" s="360">
        <v>1024</v>
      </c>
      <c r="J26" s="327">
        <f t="shared" si="1"/>
        <v>1.4521072796934864</v>
      </c>
      <c r="K26" s="354">
        <v>69</v>
      </c>
      <c r="L26" s="355">
        <v>55.2</v>
      </c>
      <c r="M26" s="355">
        <v>57</v>
      </c>
      <c r="N26" s="327">
        <f t="shared" si="2"/>
        <v>3.2608695652173836E-2</v>
      </c>
      <c r="O26" s="5">
        <v>40</v>
      </c>
      <c r="P26" s="794">
        <v>32</v>
      </c>
      <c r="Q26" s="7"/>
      <c r="R26" s="327">
        <f t="shared" ref="R26:R27" si="7">Q26/P26-1</f>
        <v>-1</v>
      </c>
      <c r="S26" s="6"/>
      <c r="T26" s="28"/>
      <c r="U26" s="173"/>
      <c r="V26" s="204"/>
      <c r="W26" s="61"/>
    </row>
    <row r="27" spans="1:23" s="23" customFormat="1" x14ac:dyDescent="0.2">
      <c r="A27" s="218">
        <v>25</v>
      </c>
      <c r="B27" s="24" t="s">
        <v>15</v>
      </c>
      <c r="C27" s="294">
        <v>120.179</v>
      </c>
      <c r="D27" s="295">
        <v>96.143000000000001</v>
      </c>
      <c r="E27" s="295">
        <v>99.656000000000006</v>
      </c>
      <c r="F27" s="326">
        <f t="shared" si="0"/>
        <v>3.6539321635480571E-2</v>
      </c>
      <c r="G27" s="352">
        <v>1731</v>
      </c>
      <c r="H27" s="353">
        <v>1384.8</v>
      </c>
      <c r="I27" s="361">
        <v>1825</v>
      </c>
      <c r="J27" s="326">
        <f t="shared" si="1"/>
        <v>0.31787983824378974</v>
      </c>
      <c r="K27" s="352">
        <v>16</v>
      </c>
      <c r="L27" s="353">
        <v>12.8</v>
      </c>
      <c r="M27" s="353">
        <v>17</v>
      </c>
      <c r="N27" s="326">
        <f t="shared" si="2"/>
        <v>0.328125</v>
      </c>
      <c r="O27" s="22">
        <v>7</v>
      </c>
      <c r="P27" s="798">
        <v>5.6</v>
      </c>
      <c r="Q27" s="26"/>
      <c r="R27" s="326">
        <f t="shared" si="7"/>
        <v>-1</v>
      </c>
      <c r="S27" s="25"/>
      <c r="T27" s="29"/>
      <c r="U27" s="143"/>
      <c r="V27" s="203"/>
      <c r="W27" s="61"/>
    </row>
    <row r="28" spans="1:23" s="23" customFormat="1" x14ac:dyDescent="0.2">
      <c r="A28" s="218">
        <v>26</v>
      </c>
      <c r="B28" s="149" t="s">
        <v>16</v>
      </c>
      <c r="C28" s="296">
        <v>109.29</v>
      </c>
      <c r="D28" s="297">
        <v>87.432000000000002</v>
      </c>
      <c r="E28" s="293">
        <v>100.81</v>
      </c>
      <c r="F28" s="327">
        <f t="shared" si="0"/>
        <v>0.15301033946381182</v>
      </c>
      <c r="G28" s="354">
        <v>3749</v>
      </c>
      <c r="H28" s="355">
        <v>2999.2</v>
      </c>
      <c r="I28" s="360">
        <v>4750</v>
      </c>
      <c r="J28" s="327">
        <f t="shared" si="1"/>
        <v>0.58375566817818103</v>
      </c>
      <c r="K28" s="354">
        <v>65</v>
      </c>
      <c r="L28" s="355">
        <v>52</v>
      </c>
      <c r="M28" s="350">
        <v>78</v>
      </c>
      <c r="N28" s="327">
        <f t="shared" si="2"/>
        <v>0.5</v>
      </c>
      <c r="O28" s="6"/>
      <c r="P28" s="794">
        <v>0</v>
      </c>
      <c r="Q28" s="7"/>
      <c r="R28" s="327"/>
      <c r="S28" s="6"/>
      <c r="T28" s="28"/>
      <c r="U28" s="173"/>
      <c r="V28" s="204"/>
      <c r="W28" s="61"/>
    </row>
    <row r="29" spans="1:23" s="23" customFormat="1" x14ac:dyDescent="0.2">
      <c r="A29" s="218">
        <v>27</v>
      </c>
      <c r="B29" s="24" t="s">
        <v>17</v>
      </c>
      <c r="C29" s="294">
        <v>141.881</v>
      </c>
      <c r="D29" s="295">
        <v>113.505</v>
      </c>
      <c r="E29" s="301">
        <v>129.464</v>
      </c>
      <c r="F29" s="326">
        <f t="shared" si="0"/>
        <v>0.14060173560636091</v>
      </c>
      <c r="G29" s="352">
        <v>1807</v>
      </c>
      <c r="H29" s="353">
        <v>1445.6</v>
      </c>
      <c r="I29" s="361">
        <v>2210</v>
      </c>
      <c r="J29" s="326">
        <f t="shared" si="1"/>
        <v>0.52877697841726623</v>
      </c>
      <c r="K29" s="352">
        <v>74</v>
      </c>
      <c r="L29" s="353">
        <v>59.2</v>
      </c>
      <c r="M29" s="359">
        <v>98</v>
      </c>
      <c r="N29" s="326">
        <f t="shared" si="2"/>
        <v>0.65540540540540526</v>
      </c>
      <c r="O29" s="22">
        <v>12.8</v>
      </c>
      <c r="P29" s="798">
        <v>10.24</v>
      </c>
      <c r="Q29" s="26">
        <v>18</v>
      </c>
      <c r="R29" s="326">
        <f t="shared" ref="R29" si="8">Q29/P29-1</f>
        <v>0.7578125</v>
      </c>
      <c r="S29" s="25"/>
      <c r="T29" s="29"/>
      <c r="U29" s="143"/>
      <c r="V29" s="203"/>
      <c r="W29" s="61"/>
    </row>
    <row r="30" spans="1:23" s="23" customFormat="1" x14ac:dyDescent="0.2">
      <c r="A30" s="218">
        <v>28</v>
      </c>
      <c r="B30" s="149" t="s">
        <v>18</v>
      </c>
      <c r="C30" s="296">
        <v>84.799000000000007</v>
      </c>
      <c r="D30" s="297">
        <v>67.838999999999999</v>
      </c>
      <c r="E30" s="297">
        <v>82.941999999999993</v>
      </c>
      <c r="F30" s="327">
        <f t="shared" si="0"/>
        <v>0.22263005056088669</v>
      </c>
      <c r="G30" s="354">
        <v>1041</v>
      </c>
      <c r="H30" s="355">
        <v>832.8</v>
      </c>
      <c r="I30" s="360">
        <v>882</v>
      </c>
      <c r="J30" s="327">
        <f t="shared" si="1"/>
        <v>5.907780979827093E-2</v>
      </c>
      <c r="K30" s="354">
        <v>36</v>
      </c>
      <c r="L30" s="355">
        <v>28.8</v>
      </c>
      <c r="M30" s="355">
        <v>42</v>
      </c>
      <c r="N30" s="327">
        <f t="shared" si="2"/>
        <v>0.45833333333333326</v>
      </c>
      <c r="O30" s="6"/>
      <c r="P30" s="794">
        <v>0</v>
      </c>
      <c r="Q30" s="7"/>
      <c r="R30" s="327"/>
      <c r="S30" s="6"/>
      <c r="T30" s="28"/>
      <c r="U30" s="173"/>
      <c r="V30" s="204"/>
      <c r="W30" s="61"/>
    </row>
    <row r="31" spans="1:23" s="23" customFormat="1" x14ac:dyDescent="0.2">
      <c r="A31" s="218">
        <v>29</v>
      </c>
      <c r="B31" s="24" t="s">
        <v>19</v>
      </c>
      <c r="C31" s="294">
        <v>56.585999999999999</v>
      </c>
      <c r="D31" s="295">
        <v>45.268999999999998</v>
      </c>
      <c r="E31" s="295">
        <v>49.179000000000002</v>
      </c>
      <c r="F31" s="326">
        <f t="shared" si="0"/>
        <v>8.6372572842342565E-2</v>
      </c>
      <c r="G31" s="352">
        <v>1392</v>
      </c>
      <c r="H31" s="353">
        <v>1113.5999999999999</v>
      </c>
      <c r="I31" s="361">
        <v>2919</v>
      </c>
      <c r="J31" s="326">
        <f t="shared" si="1"/>
        <v>1.6212284482758621</v>
      </c>
      <c r="K31" s="352">
        <v>42</v>
      </c>
      <c r="L31" s="353">
        <v>33.6</v>
      </c>
      <c r="M31" s="353">
        <v>62</v>
      </c>
      <c r="N31" s="326">
        <f t="shared" si="2"/>
        <v>0.84523809523809512</v>
      </c>
      <c r="O31" s="25"/>
      <c r="P31" s="793">
        <v>0</v>
      </c>
      <c r="Q31" s="26"/>
      <c r="R31" s="326"/>
      <c r="S31" s="25"/>
      <c r="T31" s="29"/>
      <c r="U31" s="143"/>
      <c r="V31" s="203"/>
      <c r="W31" s="61"/>
    </row>
    <row r="32" spans="1:23" s="23" customFormat="1" x14ac:dyDescent="0.2">
      <c r="A32" s="218">
        <v>30</v>
      </c>
      <c r="B32" s="149" t="s">
        <v>20</v>
      </c>
      <c r="C32" s="296">
        <v>123.89</v>
      </c>
      <c r="D32" s="297">
        <v>99.111999999999995</v>
      </c>
      <c r="E32" s="297">
        <v>104.733</v>
      </c>
      <c r="F32" s="327">
        <f t="shared" si="0"/>
        <v>5.6713616918234067E-2</v>
      </c>
      <c r="G32" s="354">
        <v>2677</v>
      </c>
      <c r="H32" s="355">
        <v>2141.6</v>
      </c>
      <c r="I32" s="360">
        <v>3176</v>
      </c>
      <c r="J32" s="327">
        <f t="shared" si="1"/>
        <v>0.48300336197235727</v>
      </c>
      <c r="K32" s="354">
        <v>47</v>
      </c>
      <c r="L32" s="355">
        <v>37.6</v>
      </c>
      <c r="M32" s="355">
        <v>69</v>
      </c>
      <c r="N32" s="327">
        <f t="shared" si="2"/>
        <v>0.83510638297872331</v>
      </c>
      <c r="O32" s="6"/>
      <c r="P32" s="794">
        <v>0</v>
      </c>
      <c r="Q32" s="7"/>
      <c r="R32" s="327"/>
      <c r="S32" s="6"/>
      <c r="T32" s="28"/>
      <c r="U32" s="173"/>
      <c r="V32" s="204"/>
      <c r="W32" s="61"/>
    </row>
    <row r="33" spans="1:23" s="23" customFormat="1" x14ac:dyDescent="0.2">
      <c r="A33" s="218">
        <v>31</v>
      </c>
      <c r="B33" s="24" t="s">
        <v>21</v>
      </c>
      <c r="C33" s="294">
        <v>56.970999999999997</v>
      </c>
      <c r="D33" s="295">
        <v>45.576999999999998</v>
      </c>
      <c r="E33" s="295">
        <v>45.399000000000001</v>
      </c>
      <c r="F33" s="326">
        <f t="shared" si="0"/>
        <v>-3.9054786405423592E-3</v>
      </c>
      <c r="G33" s="352">
        <v>720</v>
      </c>
      <c r="H33" s="353">
        <v>576</v>
      </c>
      <c r="I33" s="361">
        <v>818</v>
      </c>
      <c r="J33" s="326">
        <f t="shared" si="1"/>
        <v>0.42013888888888884</v>
      </c>
      <c r="K33" s="352">
        <v>24</v>
      </c>
      <c r="L33" s="353">
        <v>19.2</v>
      </c>
      <c r="M33" s="353">
        <v>53</v>
      </c>
      <c r="N33" s="326">
        <f t="shared" si="2"/>
        <v>1.760416666666667</v>
      </c>
      <c r="O33" s="25"/>
      <c r="P33" s="793">
        <v>0</v>
      </c>
      <c r="Q33" s="26"/>
      <c r="R33" s="326"/>
      <c r="S33" s="25"/>
      <c r="T33" s="29"/>
      <c r="U33" s="143"/>
      <c r="V33" s="203"/>
      <c r="W33" s="61"/>
    </row>
    <row r="34" spans="1:23" s="23" customFormat="1" x14ac:dyDescent="0.2">
      <c r="A34" s="218">
        <v>32</v>
      </c>
      <c r="B34" s="149" t="s">
        <v>22</v>
      </c>
      <c r="C34" s="296">
        <v>97.584000000000003</v>
      </c>
      <c r="D34" s="297">
        <v>78.066999999999993</v>
      </c>
      <c r="E34" s="297">
        <v>90.483000000000004</v>
      </c>
      <c r="F34" s="327">
        <f t="shared" si="0"/>
        <v>0.15904287342923396</v>
      </c>
      <c r="G34" s="354">
        <v>910</v>
      </c>
      <c r="H34" s="355">
        <v>728</v>
      </c>
      <c r="I34" s="360">
        <v>1153</v>
      </c>
      <c r="J34" s="327">
        <f t="shared" si="1"/>
        <v>0.58379120879120872</v>
      </c>
      <c r="K34" s="354">
        <v>18</v>
      </c>
      <c r="L34" s="355">
        <v>14.4</v>
      </c>
      <c r="M34" s="355">
        <v>19</v>
      </c>
      <c r="N34" s="327">
        <f t="shared" si="2"/>
        <v>0.31944444444444442</v>
      </c>
      <c r="O34" s="5">
        <v>1.4</v>
      </c>
      <c r="P34" s="794">
        <v>1.1200000000000001</v>
      </c>
      <c r="Q34" s="7"/>
      <c r="R34" s="327">
        <f t="shared" ref="R34" si="9">Q34/P34-1</f>
        <v>-1</v>
      </c>
      <c r="S34" s="6"/>
      <c r="T34" s="28"/>
      <c r="U34" s="173"/>
      <c r="V34" s="204"/>
      <c r="W34" s="61"/>
    </row>
    <row r="35" spans="1:23" s="23" customFormat="1" x14ac:dyDescent="0.2">
      <c r="A35" s="218">
        <v>33</v>
      </c>
      <c r="B35" s="24" t="s">
        <v>23</v>
      </c>
      <c r="C35" s="294">
        <v>82.406999999999996</v>
      </c>
      <c r="D35" s="295">
        <v>65.926000000000002</v>
      </c>
      <c r="E35" s="295">
        <v>82.007999999999996</v>
      </c>
      <c r="F35" s="326">
        <f t="shared" ref="F35:F66" si="10">E35/D35-1</f>
        <v>0.24394017534811741</v>
      </c>
      <c r="G35" s="352">
        <v>1645</v>
      </c>
      <c r="H35" s="353">
        <v>1316</v>
      </c>
      <c r="I35" s="361">
        <v>2474</v>
      </c>
      <c r="J35" s="326">
        <f t="shared" si="1"/>
        <v>0.87993920972644379</v>
      </c>
      <c r="K35" s="352">
        <v>29</v>
      </c>
      <c r="L35" s="353">
        <v>23.2</v>
      </c>
      <c r="M35" s="353">
        <v>40</v>
      </c>
      <c r="N35" s="326">
        <f t="shared" si="2"/>
        <v>0.72413793103448287</v>
      </c>
      <c r="O35" s="22">
        <v>15</v>
      </c>
      <c r="P35" s="793">
        <v>12</v>
      </c>
      <c r="Q35" s="26"/>
      <c r="R35" s="326">
        <f t="shared" ref="R35" si="11">Q35/P35-1</f>
        <v>-1</v>
      </c>
      <c r="S35" s="25"/>
      <c r="T35" s="29"/>
      <c r="U35" s="143"/>
      <c r="V35" s="203"/>
      <c r="W35" s="61"/>
    </row>
    <row r="36" spans="1:23" s="23" customFormat="1" x14ac:dyDescent="0.2">
      <c r="A36" s="218">
        <v>34</v>
      </c>
      <c r="B36" s="149" t="s">
        <v>24</v>
      </c>
      <c r="C36" s="296">
        <v>87.795000000000002</v>
      </c>
      <c r="D36" s="297">
        <v>70.236000000000004</v>
      </c>
      <c r="E36" s="297">
        <v>72.978999999999999</v>
      </c>
      <c r="F36" s="327">
        <f t="shared" si="10"/>
        <v>3.9054046357992922E-2</v>
      </c>
      <c r="G36" s="354">
        <v>1019.2</v>
      </c>
      <c r="H36" s="355">
        <v>815.36</v>
      </c>
      <c r="I36" s="360">
        <v>673.6</v>
      </c>
      <c r="J36" s="327">
        <f t="shared" si="1"/>
        <v>-0.17386185243328101</v>
      </c>
      <c r="K36" s="354">
        <v>87</v>
      </c>
      <c r="L36" s="355">
        <v>69.599999999999994</v>
      </c>
      <c r="M36" s="355">
        <v>67</v>
      </c>
      <c r="N36" s="327">
        <f t="shared" si="2"/>
        <v>-3.7356321839080331E-2</v>
      </c>
      <c r="O36" s="33"/>
      <c r="P36" s="794">
        <v>0</v>
      </c>
      <c r="Q36" s="7"/>
      <c r="R36" s="327"/>
      <c r="S36" s="6"/>
      <c r="T36" s="28"/>
      <c r="U36" s="173"/>
      <c r="V36" s="204"/>
      <c r="W36" s="61"/>
    </row>
    <row r="37" spans="1:23" s="23" customFormat="1" x14ac:dyDescent="0.2">
      <c r="A37" s="218">
        <v>35</v>
      </c>
      <c r="B37" s="24" t="s">
        <v>25</v>
      </c>
      <c r="C37" s="294">
        <v>79.95</v>
      </c>
      <c r="D37" s="295">
        <v>63.96</v>
      </c>
      <c r="E37" s="295">
        <v>55.542999999999999</v>
      </c>
      <c r="F37" s="326">
        <f t="shared" si="10"/>
        <v>-0.13159787367104447</v>
      </c>
      <c r="G37" s="352">
        <v>477</v>
      </c>
      <c r="H37" s="353">
        <v>381.6</v>
      </c>
      <c r="I37" s="353">
        <v>707</v>
      </c>
      <c r="J37" s="326">
        <f t="shared" si="1"/>
        <v>0.85272536687631018</v>
      </c>
      <c r="K37" s="352">
        <v>26</v>
      </c>
      <c r="L37" s="353">
        <v>20.8</v>
      </c>
      <c r="M37" s="353">
        <v>19</v>
      </c>
      <c r="N37" s="326">
        <f t="shared" si="2"/>
        <v>-8.6538461538461564E-2</v>
      </c>
      <c r="O37" s="32"/>
      <c r="P37" s="793">
        <v>0</v>
      </c>
      <c r="Q37" s="26"/>
      <c r="R37" s="326"/>
      <c r="S37" s="25"/>
      <c r="T37" s="29"/>
      <c r="U37" s="143"/>
      <c r="V37" s="203"/>
      <c r="W37" s="61"/>
    </row>
    <row r="38" spans="1:23" s="23" customFormat="1" x14ac:dyDescent="0.2">
      <c r="A38" s="218">
        <v>36</v>
      </c>
      <c r="B38" s="149" t="s">
        <v>26</v>
      </c>
      <c r="C38" s="296">
        <v>79.540000000000006</v>
      </c>
      <c r="D38" s="297">
        <v>63.631999999999998</v>
      </c>
      <c r="E38" s="293">
        <v>74.646000000000001</v>
      </c>
      <c r="F38" s="327">
        <f t="shared" si="10"/>
        <v>0.17308901181795333</v>
      </c>
      <c r="G38" s="354">
        <v>1600</v>
      </c>
      <c r="H38" s="355">
        <v>1280</v>
      </c>
      <c r="I38" s="360">
        <v>1555</v>
      </c>
      <c r="J38" s="327">
        <f t="shared" si="1"/>
        <v>0.21484375</v>
      </c>
      <c r="K38" s="354">
        <v>35</v>
      </c>
      <c r="L38" s="355">
        <v>28</v>
      </c>
      <c r="M38" s="350">
        <v>32</v>
      </c>
      <c r="N38" s="327">
        <f t="shared" si="2"/>
        <v>0.14285714285714279</v>
      </c>
      <c r="O38" s="33"/>
      <c r="P38" s="794">
        <v>0</v>
      </c>
      <c r="Q38" s="7"/>
      <c r="R38" s="327"/>
      <c r="S38" s="6"/>
      <c r="T38" s="28"/>
      <c r="U38" s="173"/>
      <c r="V38" s="204"/>
      <c r="W38" s="61"/>
    </row>
    <row r="39" spans="1:23" s="23" customFormat="1" x14ac:dyDescent="0.2">
      <c r="A39" s="218">
        <v>37</v>
      </c>
      <c r="B39" s="24" t="s">
        <v>27</v>
      </c>
      <c r="C39" s="294">
        <v>42.954000000000001</v>
      </c>
      <c r="D39" s="295">
        <v>34.363</v>
      </c>
      <c r="E39" s="301">
        <v>38.325000000000003</v>
      </c>
      <c r="F39" s="326">
        <f t="shared" si="10"/>
        <v>0.11529843145243435</v>
      </c>
      <c r="G39" s="352">
        <v>255</v>
      </c>
      <c r="H39" s="353">
        <v>204</v>
      </c>
      <c r="I39" s="353">
        <v>564.29999999999995</v>
      </c>
      <c r="J39" s="326">
        <f t="shared" si="1"/>
        <v>1.7661764705882352</v>
      </c>
      <c r="K39" s="352">
        <v>10</v>
      </c>
      <c r="L39" s="353">
        <v>8</v>
      </c>
      <c r="M39" s="359">
        <v>23</v>
      </c>
      <c r="N39" s="326">
        <f t="shared" si="2"/>
        <v>1.875</v>
      </c>
      <c r="O39" s="32"/>
      <c r="P39" s="793">
        <v>0</v>
      </c>
      <c r="Q39" s="26"/>
      <c r="R39" s="326"/>
      <c r="S39" s="25"/>
      <c r="T39" s="29"/>
      <c r="U39" s="143"/>
      <c r="V39" s="203"/>
      <c r="W39" s="61"/>
    </row>
    <row r="40" spans="1:23" s="23" customFormat="1" x14ac:dyDescent="0.2">
      <c r="A40" s="218">
        <v>38</v>
      </c>
      <c r="B40" s="149" t="s">
        <v>28</v>
      </c>
      <c r="C40" s="296">
        <v>133.59</v>
      </c>
      <c r="D40" s="297">
        <v>106.872</v>
      </c>
      <c r="E40" s="297">
        <v>104.899</v>
      </c>
      <c r="F40" s="327">
        <f t="shared" si="10"/>
        <v>-1.8461336926416605E-2</v>
      </c>
      <c r="G40" s="354">
        <v>1312</v>
      </c>
      <c r="H40" s="355">
        <v>1049.5999999999999</v>
      </c>
      <c r="I40" s="360">
        <v>3477</v>
      </c>
      <c r="J40" s="327">
        <f t="shared" si="1"/>
        <v>2.3126905487804881</v>
      </c>
      <c r="K40" s="354">
        <v>26</v>
      </c>
      <c r="L40" s="355">
        <v>20.8</v>
      </c>
      <c r="M40" s="355">
        <v>89</v>
      </c>
      <c r="N40" s="327">
        <f t="shared" si="2"/>
        <v>3.2788461538461533</v>
      </c>
      <c r="O40" s="33"/>
      <c r="P40" s="794">
        <v>0</v>
      </c>
      <c r="Q40" s="7"/>
      <c r="R40" s="327"/>
      <c r="S40" s="6"/>
      <c r="T40" s="28"/>
      <c r="U40" s="173"/>
      <c r="V40" s="204"/>
      <c r="W40" s="61"/>
    </row>
    <row r="41" spans="1:23" s="23" customFormat="1" x14ac:dyDescent="0.2">
      <c r="A41" s="218">
        <v>39</v>
      </c>
      <c r="B41" s="24" t="s">
        <v>29</v>
      </c>
      <c r="C41" s="294">
        <v>96.823999999999998</v>
      </c>
      <c r="D41" s="295">
        <v>77.459000000000003</v>
      </c>
      <c r="E41" s="295">
        <v>72.816000000000003</v>
      </c>
      <c r="F41" s="326">
        <f t="shared" si="10"/>
        <v>-5.9941388347383828E-2</v>
      </c>
      <c r="G41" s="352">
        <v>1508</v>
      </c>
      <c r="H41" s="353">
        <v>1206.4000000000001</v>
      </c>
      <c r="I41" s="353">
        <v>1773</v>
      </c>
      <c r="J41" s="326">
        <f t="shared" si="1"/>
        <v>0.46966180371352784</v>
      </c>
      <c r="K41" s="352">
        <v>34</v>
      </c>
      <c r="L41" s="353">
        <v>27.2</v>
      </c>
      <c r="M41" s="353">
        <v>57</v>
      </c>
      <c r="N41" s="326">
        <f t="shared" si="2"/>
        <v>1.0955882352941178</v>
      </c>
      <c r="O41" s="32"/>
      <c r="P41" s="793">
        <v>0</v>
      </c>
      <c r="Q41" s="26"/>
      <c r="R41" s="326"/>
      <c r="S41" s="25"/>
      <c r="T41" s="29"/>
      <c r="U41" s="143"/>
      <c r="V41" s="203"/>
      <c r="W41" s="61"/>
    </row>
    <row r="42" spans="1:23" s="23" customFormat="1" x14ac:dyDescent="0.2">
      <c r="A42" s="218">
        <v>40</v>
      </c>
      <c r="B42" s="149" t="s">
        <v>30</v>
      </c>
      <c r="C42" s="296">
        <v>164.202</v>
      </c>
      <c r="D42" s="297">
        <v>131.36199999999999</v>
      </c>
      <c r="E42" s="297">
        <v>148.066</v>
      </c>
      <c r="F42" s="327">
        <f t="shared" si="10"/>
        <v>0.12716006150941683</v>
      </c>
      <c r="G42" s="354">
        <v>2013</v>
      </c>
      <c r="H42" s="355">
        <v>1610.4</v>
      </c>
      <c r="I42" s="360">
        <v>2101</v>
      </c>
      <c r="J42" s="327">
        <f t="shared" si="1"/>
        <v>0.30464480874316924</v>
      </c>
      <c r="K42" s="354">
        <v>121</v>
      </c>
      <c r="L42" s="355">
        <v>96.8</v>
      </c>
      <c r="M42" s="355">
        <v>79</v>
      </c>
      <c r="N42" s="327">
        <f t="shared" si="2"/>
        <v>-0.18388429752066116</v>
      </c>
      <c r="O42" s="156">
        <v>13</v>
      </c>
      <c r="P42" s="799">
        <v>10.4</v>
      </c>
      <c r="Q42" s="35">
        <v>16</v>
      </c>
      <c r="R42" s="327">
        <f t="shared" ref="R42" si="12">Q42/P42-1</f>
        <v>0.53846153846153832</v>
      </c>
      <c r="S42" s="6"/>
      <c r="T42" s="28"/>
      <c r="U42" s="173"/>
      <c r="V42" s="204"/>
      <c r="W42" s="61"/>
    </row>
    <row r="43" spans="1:23" s="23" customFormat="1" x14ac:dyDescent="0.2">
      <c r="A43" s="218">
        <v>41</v>
      </c>
      <c r="B43" s="24" t="s">
        <v>31</v>
      </c>
      <c r="C43" s="294">
        <v>55.12</v>
      </c>
      <c r="D43" s="295">
        <v>44.095999999999997</v>
      </c>
      <c r="E43" s="295">
        <v>55.356999999999999</v>
      </c>
      <c r="F43" s="326">
        <f t="shared" si="10"/>
        <v>0.25537463715529762</v>
      </c>
      <c r="G43" s="352">
        <v>1329</v>
      </c>
      <c r="H43" s="353">
        <v>1063.2</v>
      </c>
      <c r="I43" s="361">
        <v>1276</v>
      </c>
      <c r="J43" s="326">
        <f t="shared" si="1"/>
        <v>0.20015048908954092</v>
      </c>
      <c r="K43" s="352">
        <v>22</v>
      </c>
      <c r="L43" s="353">
        <v>17.600000000000001</v>
      </c>
      <c r="M43" s="353">
        <v>22</v>
      </c>
      <c r="N43" s="326">
        <f t="shared" si="2"/>
        <v>0.25</v>
      </c>
      <c r="O43" s="32"/>
      <c r="P43" s="793">
        <v>0</v>
      </c>
      <c r="Q43" s="34"/>
      <c r="R43" s="326"/>
      <c r="S43" s="25"/>
      <c r="T43" s="29"/>
      <c r="U43" s="143"/>
      <c r="V43" s="203"/>
      <c r="W43" s="61"/>
    </row>
    <row r="44" spans="1:23" s="23" customFormat="1" x14ac:dyDescent="0.2">
      <c r="A44" s="218">
        <v>42</v>
      </c>
      <c r="B44" s="149" t="s">
        <v>32</v>
      </c>
      <c r="C44" s="296">
        <v>27.347999999999999</v>
      </c>
      <c r="D44" s="297">
        <v>21.878</v>
      </c>
      <c r="E44" s="297">
        <v>25.664000000000001</v>
      </c>
      <c r="F44" s="327">
        <f t="shared" si="10"/>
        <v>0.17305055306700812</v>
      </c>
      <c r="G44" s="354">
        <v>665</v>
      </c>
      <c r="H44" s="355">
        <v>532</v>
      </c>
      <c r="I44" s="360">
        <v>27</v>
      </c>
      <c r="J44" s="327">
        <f t="shared" si="1"/>
        <v>-0.9492481203007519</v>
      </c>
      <c r="K44" s="354">
        <v>10</v>
      </c>
      <c r="L44" s="355">
        <v>8</v>
      </c>
      <c r="M44" s="355"/>
      <c r="N44" s="327">
        <f t="shared" si="2"/>
        <v>-1</v>
      </c>
      <c r="O44" s="33"/>
      <c r="P44" s="794">
        <v>0</v>
      </c>
      <c r="Q44" s="35"/>
      <c r="R44" s="327"/>
      <c r="S44" s="6"/>
      <c r="T44" s="28"/>
      <c r="U44" s="173"/>
      <c r="V44" s="204"/>
      <c r="W44" s="61"/>
    </row>
    <row r="45" spans="1:23" s="23" customFormat="1" x14ac:dyDescent="0.2">
      <c r="A45" s="218">
        <v>43</v>
      </c>
      <c r="B45" s="24" t="s">
        <v>33</v>
      </c>
      <c r="C45" s="294">
        <v>34.74</v>
      </c>
      <c r="D45" s="295">
        <v>27.792000000000002</v>
      </c>
      <c r="E45" s="295">
        <v>31.273</v>
      </c>
      <c r="F45" s="326">
        <f t="shared" si="10"/>
        <v>0.12525187104202651</v>
      </c>
      <c r="G45" s="352">
        <v>271</v>
      </c>
      <c r="H45" s="353">
        <v>216.8</v>
      </c>
      <c r="I45" s="361">
        <v>391</v>
      </c>
      <c r="J45" s="326">
        <f t="shared" si="1"/>
        <v>0.80350553505535038</v>
      </c>
      <c r="K45" s="352">
        <v>24</v>
      </c>
      <c r="L45" s="353">
        <v>19.2</v>
      </c>
      <c r="M45" s="353">
        <v>26</v>
      </c>
      <c r="N45" s="326">
        <f t="shared" si="2"/>
        <v>0.35416666666666674</v>
      </c>
      <c r="O45" s="32"/>
      <c r="P45" s="793">
        <v>0</v>
      </c>
      <c r="Q45" s="34"/>
      <c r="R45" s="326"/>
      <c r="S45" s="25"/>
      <c r="T45" s="29"/>
      <c r="U45" s="143"/>
      <c r="V45" s="203"/>
      <c r="W45" s="61"/>
    </row>
    <row r="46" spans="1:23" s="23" customFormat="1" x14ac:dyDescent="0.2">
      <c r="A46" s="218">
        <v>44</v>
      </c>
      <c r="B46" s="149" t="s">
        <v>1</v>
      </c>
      <c r="C46" s="296">
        <v>106.629</v>
      </c>
      <c r="D46" s="297">
        <v>66.888000000000005</v>
      </c>
      <c r="E46" s="297">
        <v>110.077</v>
      </c>
      <c r="F46" s="327">
        <f t="shared" si="10"/>
        <v>0.64569130486783854</v>
      </c>
      <c r="G46" s="354">
        <v>7351.68</v>
      </c>
      <c r="H46" s="355">
        <v>1135.2</v>
      </c>
      <c r="I46" s="360">
        <v>3051</v>
      </c>
      <c r="J46" s="327">
        <f t="shared" si="1"/>
        <v>1.6876321353065538</v>
      </c>
      <c r="K46" s="354">
        <v>78</v>
      </c>
      <c r="L46" s="355">
        <v>28.8</v>
      </c>
      <c r="M46" s="355">
        <v>89</v>
      </c>
      <c r="N46" s="327">
        <f t="shared" si="2"/>
        <v>2.0902777777777777</v>
      </c>
      <c r="O46" s="33"/>
      <c r="P46" s="794"/>
      <c r="Q46" s="35"/>
      <c r="R46" s="327"/>
      <c r="S46" s="6"/>
      <c r="T46" s="28"/>
      <c r="U46" s="173"/>
      <c r="V46" s="204"/>
      <c r="W46" s="61"/>
    </row>
    <row r="47" spans="1:23" s="23" customFormat="1" x14ac:dyDescent="0.2">
      <c r="A47" s="218">
        <v>45</v>
      </c>
      <c r="B47" s="24" t="s">
        <v>34</v>
      </c>
      <c r="C47" s="294">
        <v>83.61</v>
      </c>
      <c r="D47" s="302">
        <v>85.302999999999997</v>
      </c>
      <c r="E47" s="295">
        <v>93.575999999999993</v>
      </c>
      <c r="F47" s="326">
        <f t="shared" si="10"/>
        <v>9.69836934222712E-2</v>
      </c>
      <c r="G47" s="352">
        <v>1419</v>
      </c>
      <c r="H47" s="361">
        <v>5652</v>
      </c>
      <c r="I47" s="361">
        <v>1666</v>
      </c>
      <c r="J47" s="326">
        <f t="shared" si="1"/>
        <v>-0.70523708421797593</v>
      </c>
      <c r="K47" s="352">
        <v>36</v>
      </c>
      <c r="L47" s="361">
        <v>62.4</v>
      </c>
      <c r="M47" s="353">
        <v>44</v>
      </c>
      <c r="N47" s="326">
        <f t="shared" si="2"/>
        <v>-0.29487179487179482</v>
      </c>
      <c r="O47" s="32"/>
      <c r="P47" s="793">
        <v>0</v>
      </c>
      <c r="Q47" s="34"/>
      <c r="R47" s="326"/>
      <c r="S47" s="25"/>
      <c r="T47" s="29"/>
      <c r="U47" s="143"/>
      <c r="V47" s="203"/>
      <c r="W47" s="61"/>
    </row>
    <row r="48" spans="1:23" s="23" customFormat="1" x14ac:dyDescent="0.2">
      <c r="A48" s="218">
        <v>46</v>
      </c>
      <c r="B48" s="149" t="s">
        <v>35</v>
      </c>
      <c r="C48" s="296">
        <v>85.135999999999996</v>
      </c>
      <c r="D48" s="297">
        <v>68.108999999999995</v>
      </c>
      <c r="E48" s="293">
        <v>143.30000000000001</v>
      </c>
      <c r="F48" s="327">
        <f t="shared" si="10"/>
        <v>1.1039803843838558</v>
      </c>
      <c r="G48" s="354">
        <v>1481.46</v>
      </c>
      <c r="H48" s="355">
        <v>1185.1679999999999</v>
      </c>
      <c r="I48" s="360">
        <v>0</v>
      </c>
      <c r="J48" s="327"/>
      <c r="K48" s="354">
        <v>47</v>
      </c>
      <c r="L48" s="355">
        <v>37.6</v>
      </c>
      <c r="M48" s="350">
        <v>0</v>
      </c>
      <c r="N48" s="327">
        <f t="shared" si="2"/>
        <v>-1</v>
      </c>
      <c r="O48" s="156">
        <v>55.250999999999998</v>
      </c>
      <c r="P48" s="794">
        <v>44.201000000000001</v>
      </c>
      <c r="Q48" s="7"/>
      <c r="R48" s="327">
        <f t="shared" ref="R48" si="13">Q48/P48-1</f>
        <v>-1</v>
      </c>
      <c r="S48" s="6"/>
      <c r="T48" s="28"/>
      <c r="U48" s="173"/>
      <c r="V48" s="204"/>
      <c r="W48" s="61"/>
    </row>
    <row r="49" spans="1:23" s="23" customFormat="1" x14ac:dyDescent="0.2">
      <c r="A49" s="218">
        <v>47</v>
      </c>
      <c r="B49" s="24" t="s">
        <v>190</v>
      </c>
      <c r="C49" s="294">
        <v>155.61000000000001</v>
      </c>
      <c r="D49" s="295">
        <v>124.488</v>
      </c>
      <c r="E49" s="301">
        <v>146.708</v>
      </c>
      <c r="F49" s="326">
        <f t="shared" si="10"/>
        <v>0.17849109954373121</v>
      </c>
      <c r="G49" s="352">
        <v>1660.87</v>
      </c>
      <c r="H49" s="353">
        <v>1328.6959999999999</v>
      </c>
      <c r="I49" s="361">
        <v>2401</v>
      </c>
      <c r="J49" s="326">
        <f t="shared" si="1"/>
        <v>0.80703486726835938</v>
      </c>
      <c r="K49" s="352">
        <v>108</v>
      </c>
      <c r="L49" s="353">
        <v>86.4</v>
      </c>
      <c r="M49" s="359">
        <v>107</v>
      </c>
      <c r="N49" s="326">
        <f t="shared" si="2"/>
        <v>0.23842592592592582</v>
      </c>
      <c r="O49" s="22"/>
      <c r="P49" s="798">
        <v>0</v>
      </c>
      <c r="Q49" s="26"/>
      <c r="R49" s="326"/>
      <c r="S49" s="25"/>
      <c r="T49" s="29"/>
      <c r="U49" s="143"/>
      <c r="V49" s="203"/>
      <c r="W49" s="61"/>
    </row>
    <row r="50" spans="1:23" s="23" customFormat="1" x14ac:dyDescent="0.2">
      <c r="A50" s="218">
        <v>48</v>
      </c>
      <c r="B50" s="149" t="s">
        <v>36</v>
      </c>
      <c r="C50" s="296">
        <v>87.775000000000006</v>
      </c>
      <c r="D50" s="297">
        <v>70.22</v>
      </c>
      <c r="E50" s="297">
        <v>70.545000000000002</v>
      </c>
      <c r="F50" s="327">
        <f t="shared" si="10"/>
        <v>4.6283110225007196E-3</v>
      </c>
      <c r="G50" s="354">
        <v>1302</v>
      </c>
      <c r="H50" s="355">
        <v>1041.5999999999999</v>
      </c>
      <c r="I50" s="360">
        <v>1816</v>
      </c>
      <c r="J50" s="327">
        <f t="shared" si="1"/>
        <v>0.74347158218125986</v>
      </c>
      <c r="K50" s="354">
        <v>51.85</v>
      </c>
      <c r="L50" s="355">
        <v>41.48</v>
      </c>
      <c r="M50" s="355">
        <v>51</v>
      </c>
      <c r="N50" s="327">
        <f t="shared" si="2"/>
        <v>0.22950819672131151</v>
      </c>
      <c r="O50" s="6"/>
      <c r="P50" s="794">
        <v>0</v>
      </c>
      <c r="Q50" s="7"/>
      <c r="R50" s="327"/>
      <c r="S50" s="6"/>
      <c r="T50" s="28"/>
      <c r="U50" s="173"/>
      <c r="V50" s="204"/>
      <c r="W50" s="61"/>
    </row>
    <row r="51" spans="1:23" s="23" customFormat="1" x14ac:dyDescent="0.2">
      <c r="A51" s="218">
        <v>49</v>
      </c>
      <c r="B51" s="24" t="s">
        <v>37</v>
      </c>
      <c r="C51" s="294">
        <v>102.79600000000001</v>
      </c>
      <c r="D51" s="295">
        <v>82.236999999999995</v>
      </c>
      <c r="E51" s="295">
        <v>76.212000000000003</v>
      </c>
      <c r="F51" s="326">
        <f t="shared" si="10"/>
        <v>-7.3263859333389969E-2</v>
      </c>
      <c r="G51" s="352">
        <v>1467</v>
      </c>
      <c r="H51" s="353">
        <v>1173.5999999999999</v>
      </c>
      <c r="I51" s="361">
        <v>1747</v>
      </c>
      <c r="J51" s="326">
        <f t="shared" si="1"/>
        <v>0.48858214042263137</v>
      </c>
      <c r="K51" s="352">
        <v>10</v>
      </c>
      <c r="L51" s="353">
        <v>8</v>
      </c>
      <c r="M51" s="353">
        <v>15</v>
      </c>
      <c r="N51" s="326">
        <f t="shared" si="2"/>
        <v>0.875</v>
      </c>
      <c r="O51" s="25"/>
      <c r="P51" s="793">
        <v>0</v>
      </c>
      <c r="Q51" s="26"/>
      <c r="R51" s="326"/>
      <c r="S51" s="25"/>
      <c r="T51" s="29"/>
      <c r="U51" s="143"/>
      <c r="V51" s="203"/>
      <c r="W51" s="61"/>
    </row>
    <row r="52" spans="1:23" s="23" customFormat="1" x14ac:dyDescent="0.2">
      <c r="A52" s="218">
        <v>50</v>
      </c>
      <c r="B52" s="149" t="s">
        <v>38</v>
      </c>
      <c r="C52" s="296">
        <v>140.321</v>
      </c>
      <c r="D52" s="297">
        <v>112.25700000000001</v>
      </c>
      <c r="E52" s="297">
        <v>123.94499999999999</v>
      </c>
      <c r="F52" s="327">
        <f t="shared" si="10"/>
        <v>0.104118228707341</v>
      </c>
      <c r="G52" s="354">
        <v>2640</v>
      </c>
      <c r="H52" s="355">
        <v>2112</v>
      </c>
      <c r="I52" s="360">
        <v>3186</v>
      </c>
      <c r="J52" s="327">
        <f t="shared" si="1"/>
        <v>0.50852272727272729</v>
      </c>
      <c r="K52" s="354">
        <v>78</v>
      </c>
      <c r="L52" s="355">
        <v>62.4</v>
      </c>
      <c r="M52" s="355">
        <v>102</v>
      </c>
      <c r="N52" s="327">
        <f t="shared" si="2"/>
        <v>0.63461538461538458</v>
      </c>
      <c r="O52" s="5">
        <v>25</v>
      </c>
      <c r="P52" s="794">
        <v>20</v>
      </c>
      <c r="Q52" s="7">
        <v>22</v>
      </c>
      <c r="R52" s="327">
        <f t="shared" ref="R52" si="14">Q52/P52-1</f>
        <v>0.10000000000000009</v>
      </c>
      <c r="S52" s="6"/>
      <c r="T52" s="28"/>
      <c r="U52" s="173"/>
      <c r="V52" s="204"/>
      <c r="W52" s="61"/>
    </row>
    <row r="53" spans="1:23" s="23" customFormat="1" x14ac:dyDescent="0.2">
      <c r="A53" s="218">
        <v>51</v>
      </c>
      <c r="B53" s="24" t="s">
        <v>39</v>
      </c>
      <c r="C53" s="294">
        <v>208.31</v>
      </c>
      <c r="D53" s="295">
        <v>166.648</v>
      </c>
      <c r="E53" s="295">
        <v>213.94</v>
      </c>
      <c r="F53" s="326">
        <f t="shared" si="10"/>
        <v>0.28378378378378377</v>
      </c>
      <c r="G53" s="352">
        <v>3147</v>
      </c>
      <c r="H53" s="353">
        <v>2517.6</v>
      </c>
      <c r="I53" s="361">
        <v>3604</v>
      </c>
      <c r="J53" s="326">
        <f t="shared" si="1"/>
        <v>0.43152208452494434</v>
      </c>
      <c r="K53" s="352">
        <v>119</v>
      </c>
      <c r="L53" s="353">
        <v>95.2</v>
      </c>
      <c r="M53" s="353">
        <v>179</v>
      </c>
      <c r="N53" s="326">
        <f t="shared" si="2"/>
        <v>0.88025210084033612</v>
      </c>
      <c r="O53" s="22">
        <v>58</v>
      </c>
      <c r="P53" s="793">
        <v>46.4</v>
      </c>
      <c r="Q53" s="26">
        <v>75</v>
      </c>
      <c r="R53" s="326">
        <f t="shared" ref="R53" si="15">Q53/P53-1</f>
        <v>0.61637931034482762</v>
      </c>
      <c r="S53" s="25"/>
      <c r="T53" s="29"/>
      <c r="U53" s="143"/>
      <c r="V53" s="203"/>
      <c r="W53" s="61"/>
    </row>
    <row r="54" spans="1:23" s="23" customFormat="1" x14ac:dyDescent="0.2">
      <c r="A54" s="218">
        <v>52</v>
      </c>
      <c r="B54" s="149" t="s">
        <v>40</v>
      </c>
      <c r="C54" s="296">
        <v>83.614000000000004</v>
      </c>
      <c r="D54" s="297">
        <v>66.891000000000005</v>
      </c>
      <c r="E54" s="297">
        <v>71.572999999999993</v>
      </c>
      <c r="F54" s="327">
        <f t="shared" si="10"/>
        <v>6.9994468613116645E-2</v>
      </c>
      <c r="G54" s="354">
        <v>2552</v>
      </c>
      <c r="H54" s="355">
        <v>2041.6</v>
      </c>
      <c r="I54" s="360">
        <v>3105</v>
      </c>
      <c r="J54" s="327">
        <f t="shared" si="1"/>
        <v>0.52086598746081503</v>
      </c>
      <c r="K54" s="354">
        <v>61</v>
      </c>
      <c r="L54" s="355">
        <v>48.8</v>
      </c>
      <c r="M54" s="355">
        <v>57</v>
      </c>
      <c r="N54" s="327">
        <f t="shared" si="2"/>
        <v>0.16803278688524603</v>
      </c>
      <c r="O54" s="6"/>
      <c r="P54" s="794">
        <v>0</v>
      </c>
      <c r="Q54" s="7"/>
      <c r="R54" s="327"/>
      <c r="S54" s="6"/>
      <c r="T54" s="28"/>
      <c r="U54" s="173"/>
      <c r="V54" s="204"/>
      <c r="W54" s="61"/>
    </row>
    <row r="55" spans="1:23" s="23" customFormat="1" x14ac:dyDescent="0.2">
      <c r="A55" s="218">
        <v>53</v>
      </c>
      <c r="B55" s="24" t="s">
        <v>41</v>
      </c>
      <c r="C55" s="294">
        <v>95.204999999999998</v>
      </c>
      <c r="D55" s="295">
        <v>76.164000000000001</v>
      </c>
      <c r="E55" s="295">
        <v>74.768000000000001</v>
      </c>
      <c r="F55" s="326">
        <f t="shared" si="10"/>
        <v>-1.8328869282075555E-2</v>
      </c>
      <c r="G55" s="352">
        <v>1914</v>
      </c>
      <c r="H55" s="353">
        <v>1531.2</v>
      </c>
      <c r="I55" s="361">
        <v>2401</v>
      </c>
      <c r="J55" s="326">
        <f t="shared" si="1"/>
        <v>0.56805120167189127</v>
      </c>
      <c r="K55" s="352">
        <v>165</v>
      </c>
      <c r="L55" s="353">
        <v>132</v>
      </c>
      <c r="M55" s="353">
        <v>108</v>
      </c>
      <c r="N55" s="326">
        <f t="shared" si="2"/>
        <v>-0.18181818181818177</v>
      </c>
      <c r="O55" s="25"/>
      <c r="P55" s="793">
        <v>0</v>
      </c>
      <c r="Q55" s="26"/>
      <c r="R55" s="326"/>
      <c r="S55" s="25"/>
      <c r="T55" s="29"/>
      <c r="U55" s="143"/>
      <c r="V55" s="203"/>
      <c r="W55" s="61"/>
    </row>
    <row r="56" spans="1:23" s="23" customFormat="1" x14ac:dyDescent="0.2">
      <c r="A56" s="218">
        <v>54</v>
      </c>
      <c r="B56" s="149" t="s">
        <v>42</v>
      </c>
      <c r="C56" s="296">
        <v>92.611999999999995</v>
      </c>
      <c r="D56" s="297">
        <v>74.09</v>
      </c>
      <c r="E56" s="297">
        <v>73.442999999999998</v>
      </c>
      <c r="F56" s="327">
        <f t="shared" si="10"/>
        <v>-8.7326224861655755E-3</v>
      </c>
      <c r="G56" s="354">
        <v>590</v>
      </c>
      <c r="H56" s="355">
        <v>472</v>
      </c>
      <c r="I56" s="360">
        <v>740</v>
      </c>
      <c r="J56" s="327">
        <f t="shared" si="1"/>
        <v>0.56779661016949157</v>
      </c>
      <c r="K56" s="354">
        <v>29</v>
      </c>
      <c r="L56" s="355">
        <v>23.2</v>
      </c>
      <c r="M56" s="355">
        <v>46</v>
      </c>
      <c r="N56" s="327">
        <f t="shared" si="2"/>
        <v>0.98275862068965525</v>
      </c>
      <c r="O56" s="5">
        <v>25</v>
      </c>
      <c r="P56" s="799">
        <v>20</v>
      </c>
      <c r="Q56" s="7">
        <v>39</v>
      </c>
      <c r="R56" s="327">
        <f t="shared" ref="R56" si="16">Q56/P56-1</f>
        <v>0.95</v>
      </c>
      <c r="S56" s="6"/>
      <c r="T56" s="28"/>
      <c r="U56" s="173"/>
      <c r="V56" s="204"/>
      <c r="W56" s="61"/>
    </row>
    <row r="57" spans="1:23" s="23" customFormat="1" x14ac:dyDescent="0.2">
      <c r="A57" s="218">
        <v>55</v>
      </c>
      <c r="B57" s="24" t="s">
        <v>43</v>
      </c>
      <c r="C57" s="294">
        <v>89.652000000000001</v>
      </c>
      <c r="D57" s="295">
        <v>71.721999999999994</v>
      </c>
      <c r="E57" s="295">
        <v>79.653999999999996</v>
      </c>
      <c r="F57" s="326">
        <f t="shared" si="10"/>
        <v>0.11059368115780388</v>
      </c>
      <c r="G57" s="352">
        <v>1620</v>
      </c>
      <c r="H57" s="353">
        <v>1296</v>
      </c>
      <c r="I57" s="361">
        <v>1817</v>
      </c>
      <c r="J57" s="326">
        <f t="shared" si="1"/>
        <v>0.40200617283950613</v>
      </c>
      <c r="K57" s="352">
        <v>49</v>
      </c>
      <c r="L57" s="353">
        <v>39.200000000000003</v>
      </c>
      <c r="M57" s="353">
        <v>63</v>
      </c>
      <c r="N57" s="388">
        <f t="shared" si="2"/>
        <v>0.60714285714285698</v>
      </c>
      <c r="O57" s="22"/>
      <c r="P57" s="798">
        <v>0</v>
      </c>
      <c r="Q57" s="26"/>
      <c r="R57" s="326"/>
      <c r="S57" s="25"/>
      <c r="T57" s="29"/>
      <c r="U57" s="143"/>
      <c r="V57" s="203"/>
      <c r="W57" s="61"/>
    </row>
    <row r="58" spans="1:23" s="23" customFormat="1" x14ac:dyDescent="0.2">
      <c r="A58" s="218">
        <v>56</v>
      </c>
      <c r="B58" s="149" t="s">
        <v>44</v>
      </c>
      <c r="C58" s="296">
        <v>88.417000000000002</v>
      </c>
      <c r="D58" s="297">
        <v>70.733999999999995</v>
      </c>
      <c r="E58" s="293">
        <v>69.966999999999999</v>
      </c>
      <c r="F58" s="327">
        <f t="shared" si="10"/>
        <v>-1.084344162637485E-2</v>
      </c>
      <c r="G58" s="354">
        <v>1040</v>
      </c>
      <c r="H58" s="355">
        <v>832</v>
      </c>
      <c r="I58" s="360">
        <v>447</v>
      </c>
      <c r="J58" s="327">
        <f t="shared" si="1"/>
        <v>-0.46274038461538458</v>
      </c>
      <c r="K58" s="354">
        <v>18</v>
      </c>
      <c r="L58" s="355">
        <v>14.4</v>
      </c>
      <c r="M58" s="350">
        <v>21</v>
      </c>
      <c r="N58" s="327">
        <f t="shared" si="2"/>
        <v>0.45833333333333326</v>
      </c>
      <c r="O58" s="6"/>
      <c r="P58" s="794">
        <v>0</v>
      </c>
      <c r="Q58" s="7"/>
      <c r="R58" s="327"/>
      <c r="S58" s="6"/>
      <c r="T58" s="28"/>
      <c r="U58" s="173"/>
      <c r="V58" s="204"/>
      <c r="W58" s="61"/>
    </row>
    <row r="59" spans="1:23" s="23" customFormat="1" x14ac:dyDescent="0.2">
      <c r="A59" s="218">
        <v>57</v>
      </c>
      <c r="B59" s="24" t="s">
        <v>45</v>
      </c>
      <c r="C59" s="294">
        <v>104.887</v>
      </c>
      <c r="D59" s="295">
        <v>83.91</v>
      </c>
      <c r="E59" s="295">
        <v>102.569</v>
      </c>
      <c r="F59" s="326">
        <f t="shared" si="10"/>
        <v>0.22236920510070313</v>
      </c>
      <c r="G59" s="352">
        <v>2818</v>
      </c>
      <c r="H59" s="353">
        <v>2254.4</v>
      </c>
      <c r="I59" s="361">
        <v>1828.7</v>
      </c>
      <c r="J59" s="326">
        <f t="shared" si="1"/>
        <v>-0.18883073101490422</v>
      </c>
      <c r="K59" s="352">
        <v>82</v>
      </c>
      <c r="L59" s="353">
        <v>65.599999999999994</v>
      </c>
      <c r="M59" s="353">
        <v>99</v>
      </c>
      <c r="N59" s="326">
        <f t="shared" si="2"/>
        <v>0.50914634146341475</v>
      </c>
      <c r="O59" s="22">
        <v>18</v>
      </c>
      <c r="P59" s="793">
        <v>14.4</v>
      </c>
      <c r="Q59" s="26">
        <v>13</v>
      </c>
      <c r="R59" s="326">
        <f t="shared" ref="R59:R61" si="17">Q59/P59-1</f>
        <v>-9.722222222222221E-2</v>
      </c>
      <c r="S59" s="25"/>
      <c r="T59" s="29"/>
      <c r="U59" s="143"/>
      <c r="V59" s="203"/>
      <c r="W59" s="61"/>
    </row>
    <row r="60" spans="1:23" s="2" customFormat="1" x14ac:dyDescent="0.2">
      <c r="A60" s="218">
        <v>58</v>
      </c>
      <c r="B60" s="149" t="s">
        <v>46</v>
      </c>
      <c r="C60" s="296">
        <v>124.761</v>
      </c>
      <c r="D60" s="297">
        <v>99.808999999999997</v>
      </c>
      <c r="E60" s="297">
        <v>118.08</v>
      </c>
      <c r="F60" s="331">
        <f t="shared" si="10"/>
        <v>0.18305964391988705</v>
      </c>
      <c r="G60" s="354">
        <v>1855</v>
      </c>
      <c r="H60" s="355">
        <v>1484</v>
      </c>
      <c r="I60" s="360">
        <v>1832</v>
      </c>
      <c r="J60" s="331">
        <f t="shared" si="1"/>
        <v>0.23450134770889486</v>
      </c>
      <c r="K60" s="354">
        <v>15</v>
      </c>
      <c r="L60" s="355">
        <v>12</v>
      </c>
      <c r="M60" s="355">
        <v>25</v>
      </c>
      <c r="N60" s="331">
        <f t="shared" si="2"/>
        <v>1.0833333333333335</v>
      </c>
      <c r="O60" s="5">
        <v>10</v>
      </c>
      <c r="P60" s="794">
        <v>8</v>
      </c>
      <c r="Q60" s="7">
        <v>4</v>
      </c>
      <c r="R60" s="331">
        <f t="shared" si="17"/>
        <v>-0.5</v>
      </c>
      <c r="S60" s="6"/>
      <c r="T60" s="30"/>
      <c r="U60" s="144"/>
      <c r="V60" s="208"/>
      <c r="W60" s="61"/>
    </row>
    <row r="61" spans="1:23" s="23" customFormat="1" x14ac:dyDescent="0.2">
      <c r="A61" s="218">
        <v>59</v>
      </c>
      <c r="B61" s="24" t="s">
        <v>47</v>
      </c>
      <c r="C61" s="294">
        <v>167.036</v>
      </c>
      <c r="D61" s="295">
        <v>133.62899999999999</v>
      </c>
      <c r="E61" s="295">
        <v>134.964</v>
      </c>
      <c r="F61" s="326">
        <f t="shared" si="10"/>
        <v>9.9903464068429315E-3</v>
      </c>
      <c r="G61" s="352">
        <v>4875</v>
      </c>
      <c r="H61" s="353">
        <v>3900</v>
      </c>
      <c r="I61" s="361">
        <v>7541</v>
      </c>
      <c r="J61" s="326">
        <f t="shared" si="1"/>
        <v>0.93358974358974356</v>
      </c>
      <c r="K61" s="352">
        <v>142</v>
      </c>
      <c r="L61" s="353">
        <v>113.6</v>
      </c>
      <c r="M61" s="353">
        <v>151</v>
      </c>
      <c r="N61" s="326">
        <f t="shared" si="2"/>
        <v>0.32922535211267623</v>
      </c>
      <c r="O61" s="22">
        <v>44</v>
      </c>
      <c r="P61" s="793">
        <v>35.200000000000003</v>
      </c>
      <c r="Q61" s="26">
        <v>28</v>
      </c>
      <c r="R61" s="326">
        <f t="shared" si="17"/>
        <v>-0.20454545454545459</v>
      </c>
      <c r="S61" s="25"/>
      <c r="T61" s="29"/>
      <c r="U61" s="143"/>
      <c r="V61" s="203"/>
      <c r="W61" s="61"/>
    </row>
    <row r="62" spans="1:23" s="2" customFormat="1" x14ac:dyDescent="0.2">
      <c r="A62" s="218">
        <v>60</v>
      </c>
      <c r="B62" s="149" t="s">
        <v>48</v>
      </c>
      <c r="C62" s="296">
        <v>134.35599999999999</v>
      </c>
      <c r="D62" s="297">
        <v>107.485</v>
      </c>
      <c r="E62" s="297">
        <v>92.611999999999995</v>
      </c>
      <c r="F62" s="331">
        <f t="shared" si="10"/>
        <v>-0.13837279620412157</v>
      </c>
      <c r="G62" s="354">
        <v>3863</v>
      </c>
      <c r="H62" s="355">
        <v>3090.4</v>
      </c>
      <c r="I62" s="360">
        <v>4604</v>
      </c>
      <c r="J62" s="331">
        <f t="shared" si="1"/>
        <v>0.48977478643541295</v>
      </c>
      <c r="K62" s="354">
        <v>19</v>
      </c>
      <c r="L62" s="355">
        <v>15.2</v>
      </c>
      <c r="M62" s="355">
        <v>139</v>
      </c>
      <c r="N62" s="331">
        <f t="shared" si="2"/>
        <v>8.1447368421052637</v>
      </c>
      <c r="O62" s="5"/>
      <c r="P62" s="794">
        <v>0</v>
      </c>
      <c r="Q62" s="7"/>
      <c r="R62" s="331"/>
      <c r="S62" s="6"/>
      <c r="T62" s="30"/>
      <c r="U62" s="144"/>
      <c r="V62" s="208"/>
      <c r="W62" s="61"/>
    </row>
    <row r="63" spans="1:23" s="23" customFormat="1" x14ac:dyDescent="0.2">
      <c r="A63" s="218">
        <v>61</v>
      </c>
      <c r="B63" s="24" t="s">
        <v>49</v>
      </c>
      <c r="C63" s="294">
        <v>159.33799999999999</v>
      </c>
      <c r="D63" s="295">
        <v>127.47</v>
      </c>
      <c r="E63" s="295">
        <v>153.71299999999999</v>
      </c>
      <c r="F63" s="326">
        <f t="shared" si="10"/>
        <v>0.20587589236683135</v>
      </c>
      <c r="G63" s="352">
        <v>3811</v>
      </c>
      <c r="H63" s="353">
        <v>3048.8</v>
      </c>
      <c r="I63" s="361">
        <v>5294.6</v>
      </c>
      <c r="J63" s="326">
        <f t="shared" si="1"/>
        <v>0.73661768564681185</v>
      </c>
      <c r="K63" s="352">
        <v>91</v>
      </c>
      <c r="L63" s="353">
        <v>72.8</v>
      </c>
      <c r="M63" s="353">
        <v>86</v>
      </c>
      <c r="N63" s="326">
        <f t="shared" si="2"/>
        <v>0.18131868131868134</v>
      </c>
      <c r="O63" s="22">
        <v>76</v>
      </c>
      <c r="P63" s="793">
        <v>60.8</v>
      </c>
      <c r="Q63" s="26"/>
      <c r="R63" s="326">
        <f t="shared" ref="R63:R66" si="18">Q63/P63-1</f>
        <v>-1</v>
      </c>
      <c r="S63" s="25"/>
      <c r="T63" s="29"/>
      <c r="U63" s="143"/>
      <c r="V63" s="203"/>
      <c r="W63" s="61"/>
    </row>
    <row r="64" spans="1:23" s="2" customFormat="1" x14ac:dyDescent="0.2">
      <c r="A64" s="218">
        <v>62</v>
      </c>
      <c r="B64" s="149" t="s">
        <v>50</v>
      </c>
      <c r="C64" s="296">
        <v>101.584</v>
      </c>
      <c r="D64" s="297">
        <v>81.266999999999996</v>
      </c>
      <c r="E64" s="297">
        <v>85.025999999999996</v>
      </c>
      <c r="F64" s="331">
        <f t="shared" si="10"/>
        <v>4.6254937428476417E-2</v>
      </c>
      <c r="G64" s="354">
        <v>2556</v>
      </c>
      <c r="H64" s="355">
        <v>2044.8</v>
      </c>
      <c r="I64" s="360">
        <v>2769</v>
      </c>
      <c r="J64" s="331">
        <f t="shared" si="1"/>
        <v>0.35416666666666674</v>
      </c>
      <c r="K64" s="354">
        <v>61</v>
      </c>
      <c r="L64" s="355">
        <v>48.8</v>
      </c>
      <c r="M64" s="355">
        <v>73</v>
      </c>
      <c r="N64" s="331">
        <f t="shared" si="2"/>
        <v>0.49590163934426235</v>
      </c>
      <c r="O64" s="5">
        <v>45</v>
      </c>
      <c r="P64" s="799">
        <v>36</v>
      </c>
      <c r="Q64" s="7">
        <v>50</v>
      </c>
      <c r="R64" s="331">
        <f t="shared" si="18"/>
        <v>0.38888888888888884</v>
      </c>
      <c r="S64" s="6"/>
      <c r="T64" s="30"/>
      <c r="U64" s="144"/>
      <c r="V64" s="208"/>
      <c r="W64" s="61"/>
    </row>
    <row r="65" spans="1:23" s="23" customFormat="1" x14ac:dyDescent="0.2">
      <c r="A65" s="218">
        <v>63</v>
      </c>
      <c r="B65" s="152" t="s">
        <v>51</v>
      </c>
      <c r="C65" s="294">
        <v>107.11199999999999</v>
      </c>
      <c r="D65" s="295">
        <v>85.69</v>
      </c>
      <c r="E65" s="295">
        <v>97.325000000000003</v>
      </c>
      <c r="F65" s="328">
        <f t="shared" si="10"/>
        <v>0.13578013770568331</v>
      </c>
      <c r="G65" s="352">
        <v>1984</v>
      </c>
      <c r="H65" s="353">
        <v>1587.2</v>
      </c>
      <c r="I65" s="361">
        <v>2465</v>
      </c>
      <c r="J65" s="328">
        <f t="shared" si="1"/>
        <v>0.55304939516129026</v>
      </c>
      <c r="K65" s="352">
        <v>35</v>
      </c>
      <c r="L65" s="353">
        <v>28</v>
      </c>
      <c r="M65" s="353">
        <v>31</v>
      </c>
      <c r="N65" s="328">
        <f t="shared" si="2"/>
        <v>0.10714285714285721</v>
      </c>
      <c r="O65" s="22">
        <v>22.22</v>
      </c>
      <c r="P65" s="798">
        <v>17.776</v>
      </c>
      <c r="Q65" s="26">
        <v>23.28</v>
      </c>
      <c r="R65" s="328">
        <f t="shared" si="18"/>
        <v>0.30963096309630966</v>
      </c>
      <c r="S65" s="25"/>
      <c r="T65" s="133"/>
      <c r="U65" s="174"/>
      <c r="V65" s="205"/>
      <c r="W65" s="61"/>
    </row>
    <row r="66" spans="1:23" s="2" customFormat="1" x14ac:dyDescent="0.2">
      <c r="A66" s="218">
        <v>64</v>
      </c>
      <c r="B66" s="153" t="s">
        <v>59</v>
      </c>
      <c r="C66" s="296">
        <v>56.219000000000001</v>
      </c>
      <c r="D66" s="303">
        <v>44.975000000000001</v>
      </c>
      <c r="E66" s="297">
        <v>58.819000000000003</v>
      </c>
      <c r="F66" s="332">
        <f t="shared" si="10"/>
        <v>0.30781545302946078</v>
      </c>
      <c r="G66" s="354">
        <v>1762</v>
      </c>
      <c r="H66" s="360">
        <v>1409.6</v>
      </c>
      <c r="I66" s="360">
        <v>1009</v>
      </c>
      <c r="J66" s="332">
        <f t="shared" si="1"/>
        <v>-0.28419409761634506</v>
      </c>
      <c r="K66" s="354">
        <v>50</v>
      </c>
      <c r="L66" s="360">
        <v>40</v>
      </c>
      <c r="M66" s="355">
        <v>53</v>
      </c>
      <c r="N66" s="332">
        <f t="shared" si="2"/>
        <v>0.32499999999999996</v>
      </c>
      <c r="O66" s="5">
        <v>19</v>
      </c>
      <c r="P66" s="794">
        <v>15.2</v>
      </c>
      <c r="Q66" s="7">
        <v>23</v>
      </c>
      <c r="R66" s="332">
        <f t="shared" si="18"/>
        <v>0.51315789473684226</v>
      </c>
      <c r="S66" s="6"/>
      <c r="T66" s="35"/>
      <c r="U66" s="196"/>
      <c r="V66" s="185"/>
      <c r="W66" s="61"/>
    </row>
    <row r="67" spans="1:23" s="23" customFormat="1" ht="15" thickBot="1" x14ac:dyDescent="0.25">
      <c r="A67" s="219">
        <v>65</v>
      </c>
      <c r="B67" s="154" t="s">
        <v>58</v>
      </c>
      <c r="C67" s="304">
        <v>16.151</v>
      </c>
      <c r="D67" s="305">
        <v>12.920999999999999</v>
      </c>
      <c r="E67" s="305">
        <v>15.157</v>
      </c>
      <c r="F67" s="333">
        <f t="shared" ref="F67" si="19">E67/D67-1</f>
        <v>0.17305162139153318</v>
      </c>
      <c r="G67" s="362">
        <v>809</v>
      </c>
      <c r="H67" s="363">
        <v>647.20000000000005</v>
      </c>
      <c r="I67" s="363">
        <v>187</v>
      </c>
      <c r="J67" s="333">
        <f t="shared" ref="J67:J129" si="20">I67/H67-1</f>
        <v>-0.71106304079110016</v>
      </c>
      <c r="K67" s="362">
        <v>9</v>
      </c>
      <c r="L67" s="363">
        <v>7.2</v>
      </c>
      <c r="M67" s="363">
        <v>8</v>
      </c>
      <c r="N67" s="333">
        <f t="shared" ref="N67:N129" si="21">M67/L67-1</f>
        <v>0.11111111111111116</v>
      </c>
      <c r="O67" s="134"/>
      <c r="P67" s="800"/>
      <c r="Q67" s="135"/>
      <c r="R67" s="390"/>
      <c r="S67" s="132"/>
      <c r="T67" s="136"/>
      <c r="U67" s="167"/>
      <c r="V67" s="209"/>
      <c r="W67" s="61"/>
    </row>
    <row r="68" spans="1:23" s="23" customFormat="1" x14ac:dyDescent="0.2">
      <c r="A68" s="220">
        <v>66</v>
      </c>
      <c r="B68" s="269" t="s">
        <v>249</v>
      </c>
      <c r="C68" s="306"/>
      <c r="D68" s="307"/>
      <c r="E68" s="307"/>
      <c r="F68" s="334"/>
      <c r="G68" s="358">
        <v>1546</v>
      </c>
      <c r="H68" s="364">
        <v>1082.2</v>
      </c>
      <c r="I68" s="364">
        <v>885</v>
      </c>
      <c r="J68" s="334">
        <f t="shared" si="20"/>
        <v>-0.18222140085012017</v>
      </c>
      <c r="K68" s="377">
        <v>21</v>
      </c>
      <c r="L68" s="364">
        <v>14.7</v>
      </c>
      <c r="M68" s="364">
        <v>14</v>
      </c>
      <c r="N68" s="334">
        <f t="shared" si="21"/>
        <v>-4.7619047619047561E-2</v>
      </c>
      <c r="O68" s="55"/>
      <c r="P68" s="801"/>
      <c r="Q68" s="250"/>
      <c r="R68" s="391"/>
      <c r="S68" s="55">
        <v>2034</v>
      </c>
      <c r="T68" s="100">
        <v>1627.2</v>
      </c>
      <c r="U68" s="251">
        <v>1551</v>
      </c>
      <c r="V68" s="252">
        <f t="shared" ref="V68" si="22">U68/T68-1</f>
        <v>-4.6828908554572335E-2</v>
      </c>
      <c r="W68" s="61"/>
    </row>
    <row r="69" spans="1:23" s="23" customFormat="1" ht="27.75" customHeight="1" x14ac:dyDescent="0.2">
      <c r="A69" s="218">
        <v>67</v>
      </c>
      <c r="B69" s="149" t="s">
        <v>60</v>
      </c>
      <c r="C69" s="308">
        <v>19.747</v>
      </c>
      <c r="D69" s="303">
        <v>16.02</v>
      </c>
      <c r="E69" s="303">
        <v>19.509</v>
      </c>
      <c r="F69" s="327">
        <f>E69/D69-1</f>
        <v>0.2177902621722847</v>
      </c>
      <c r="G69" s="354">
        <v>544</v>
      </c>
      <c r="H69" s="360">
        <v>380.8</v>
      </c>
      <c r="I69" s="360">
        <v>1143</v>
      </c>
      <c r="J69" s="327">
        <f t="shared" si="20"/>
        <v>2.0015756302521006</v>
      </c>
      <c r="K69" s="378">
        <v>27</v>
      </c>
      <c r="L69" s="360">
        <v>18.899999999999999</v>
      </c>
      <c r="M69" s="360">
        <v>31</v>
      </c>
      <c r="N69" s="327">
        <f t="shared" si="21"/>
        <v>0.64021164021164023</v>
      </c>
      <c r="O69" s="5">
        <v>35</v>
      </c>
      <c r="P69" s="794"/>
      <c r="Q69" s="7"/>
      <c r="R69" s="392"/>
      <c r="S69" s="5"/>
      <c r="T69" s="138"/>
      <c r="U69" s="196"/>
      <c r="V69" s="210"/>
      <c r="W69" s="61"/>
    </row>
    <row r="70" spans="1:23" s="2" customFormat="1" ht="27.75" customHeight="1" x14ac:dyDescent="0.2">
      <c r="A70" s="218">
        <v>68</v>
      </c>
      <c r="B70" s="24" t="s">
        <v>61</v>
      </c>
      <c r="C70" s="309"/>
      <c r="D70" s="302"/>
      <c r="E70" s="302"/>
      <c r="F70" s="326"/>
      <c r="G70" s="352">
        <v>23184</v>
      </c>
      <c r="H70" s="361">
        <v>16228.8</v>
      </c>
      <c r="I70" s="361">
        <v>23872</v>
      </c>
      <c r="J70" s="326">
        <f t="shared" si="20"/>
        <v>0.47096519767327227</v>
      </c>
      <c r="K70" s="379">
        <v>43</v>
      </c>
      <c r="L70" s="361">
        <v>30.1</v>
      </c>
      <c r="M70" s="380">
        <v>20</v>
      </c>
      <c r="N70" s="326">
        <f t="shared" si="21"/>
        <v>-0.33554817275747506</v>
      </c>
      <c r="O70" s="25"/>
      <c r="P70" s="793"/>
      <c r="Q70" s="26"/>
      <c r="R70" s="326"/>
      <c r="S70" s="25"/>
      <c r="T70" s="34"/>
      <c r="U70" s="146"/>
      <c r="V70" s="203"/>
      <c r="W70" s="61"/>
    </row>
    <row r="71" spans="1:23" s="23" customFormat="1" ht="27.75" customHeight="1" x14ac:dyDescent="0.2">
      <c r="A71" s="218">
        <v>69</v>
      </c>
      <c r="B71" s="149" t="s">
        <v>62</v>
      </c>
      <c r="C71" s="308">
        <v>21.701000000000001</v>
      </c>
      <c r="D71" s="303">
        <v>17.817</v>
      </c>
      <c r="E71" s="303">
        <v>18.788</v>
      </c>
      <c r="F71" s="327">
        <f t="shared" ref="F71:F102" si="23">E71/D71-1</f>
        <v>5.449851265645167E-2</v>
      </c>
      <c r="G71" s="354">
        <v>2517</v>
      </c>
      <c r="H71" s="360">
        <v>1761.9</v>
      </c>
      <c r="I71" s="360">
        <v>1977</v>
      </c>
      <c r="J71" s="327">
        <f t="shared" si="20"/>
        <v>0.12208411374084793</v>
      </c>
      <c r="K71" s="378">
        <v>49</v>
      </c>
      <c r="L71" s="360">
        <v>34.299999999999997</v>
      </c>
      <c r="M71" s="360">
        <v>24</v>
      </c>
      <c r="N71" s="327">
        <f t="shared" si="21"/>
        <v>-0.30029154518950429</v>
      </c>
      <c r="O71" s="5">
        <v>30</v>
      </c>
      <c r="P71" s="794"/>
      <c r="Q71" s="7"/>
      <c r="R71" s="392"/>
      <c r="S71" s="6"/>
      <c r="T71" s="35"/>
      <c r="U71" s="196"/>
      <c r="V71" s="204"/>
      <c r="W71" s="61"/>
    </row>
    <row r="72" spans="1:23" s="23" customFormat="1" ht="27.75" customHeight="1" x14ac:dyDescent="0.2">
      <c r="A72" s="218">
        <v>70</v>
      </c>
      <c r="B72" s="24" t="s">
        <v>227</v>
      </c>
      <c r="C72" s="309">
        <v>26.876999999999999</v>
      </c>
      <c r="D72" s="302">
        <v>21.797000000000001</v>
      </c>
      <c r="E72" s="302">
        <v>20.509</v>
      </c>
      <c r="F72" s="326">
        <f t="shared" si="23"/>
        <v>-5.9090700555122222E-2</v>
      </c>
      <c r="G72" s="352">
        <v>4115</v>
      </c>
      <c r="H72" s="361">
        <v>2880.5</v>
      </c>
      <c r="I72" s="361">
        <v>12024</v>
      </c>
      <c r="J72" s="326">
        <f t="shared" si="20"/>
        <v>3.1742752994271823</v>
      </c>
      <c r="K72" s="379">
        <v>138</v>
      </c>
      <c r="L72" s="361">
        <v>96.6</v>
      </c>
      <c r="M72" s="361">
        <v>50</v>
      </c>
      <c r="N72" s="326">
        <f t="shared" si="21"/>
        <v>-0.48240165631469978</v>
      </c>
      <c r="O72" s="22">
        <v>14.913</v>
      </c>
      <c r="P72" s="793"/>
      <c r="Q72" s="26">
        <v>39</v>
      </c>
      <c r="R72" s="389"/>
      <c r="S72" s="25"/>
      <c r="T72" s="34"/>
      <c r="U72" s="146"/>
      <c r="V72" s="203"/>
      <c r="W72" s="61"/>
    </row>
    <row r="73" spans="1:23" s="2" customFormat="1" ht="27.75" customHeight="1" x14ac:dyDescent="0.2">
      <c r="A73" s="218">
        <v>71</v>
      </c>
      <c r="B73" s="149" t="s">
        <v>63</v>
      </c>
      <c r="C73" s="308">
        <v>33.767000000000003</v>
      </c>
      <c r="D73" s="303">
        <v>27.154</v>
      </c>
      <c r="E73" s="303">
        <v>32.033000000000001</v>
      </c>
      <c r="F73" s="327">
        <f t="shared" si="23"/>
        <v>0.17967886867496508</v>
      </c>
      <c r="G73" s="354">
        <v>394</v>
      </c>
      <c r="H73" s="360">
        <v>275.8</v>
      </c>
      <c r="I73" s="360">
        <v>720</v>
      </c>
      <c r="J73" s="327">
        <f t="shared" si="20"/>
        <v>1.6105873821609862</v>
      </c>
      <c r="K73" s="378">
        <v>6</v>
      </c>
      <c r="L73" s="360">
        <v>4.2</v>
      </c>
      <c r="M73" s="360">
        <v>79</v>
      </c>
      <c r="N73" s="327">
        <f t="shared" si="21"/>
        <v>17.80952380952381</v>
      </c>
      <c r="O73" s="5"/>
      <c r="P73" s="794">
        <v>84.536000000000001</v>
      </c>
      <c r="Q73" s="7"/>
      <c r="R73" s="392">
        <f t="shared" ref="R73" si="24">Q73/P73-1</f>
        <v>-1</v>
      </c>
      <c r="S73" s="5"/>
      <c r="T73" s="138"/>
      <c r="U73" s="196"/>
      <c r="V73" s="210"/>
      <c r="W73" s="61"/>
    </row>
    <row r="74" spans="1:23" s="23" customFormat="1" ht="27.75" customHeight="1" x14ac:dyDescent="0.2">
      <c r="A74" s="218">
        <v>72</v>
      </c>
      <c r="B74" s="24" t="s">
        <v>64</v>
      </c>
      <c r="C74" s="309">
        <v>74.052999999999997</v>
      </c>
      <c r="D74" s="302">
        <v>59.405000000000001</v>
      </c>
      <c r="E74" s="302">
        <v>71.159000000000006</v>
      </c>
      <c r="F74" s="326">
        <f t="shared" si="23"/>
        <v>0.19786213281710308</v>
      </c>
      <c r="G74" s="352">
        <v>3768</v>
      </c>
      <c r="H74" s="361">
        <v>2637.6</v>
      </c>
      <c r="I74" s="361">
        <v>3499</v>
      </c>
      <c r="J74" s="326">
        <f t="shared" si="20"/>
        <v>0.32658477403700337</v>
      </c>
      <c r="K74" s="379">
        <v>74</v>
      </c>
      <c r="L74" s="361">
        <v>51.8</v>
      </c>
      <c r="M74" s="361">
        <v>122</v>
      </c>
      <c r="N74" s="326">
        <f t="shared" si="21"/>
        <v>1.3552123552123554</v>
      </c>
      <c r="O74" s="22">
        <v>194</v>
      </c>
      <c r="P74" s="793"/>
      <c r="Q74" s="26"/>
      <c r="R74" s="326"/>
      <c r="S74" s="25"/>
      <c r="T74" s="34"/>
      <c r="U74" s="197"/>
      <c r="V74" s="203"/>
      <c r="W74" s="61"/>
    </row>
    <row r="75" spans="1:23" s="2" customFormat="1" ht="27.75" customHeight="1" x14ac:dyDescent="0.2">
      <c r="A75" s="218">
        <v>73</v>
      </c>
      <c r="B75" s="149" t="s">
        <v>65</v>
      </c>
      <c r="C75" s="308">
        <v>64.290999999999997</v>
      </c>
      <c r="D75" s="303">
        <v>51.442999999999998</v>
      </c>
      <c r="E75" s="303">
        <v>50.802999999999997</v>
      </c>
      <c r="F75" s="327">
        <f t="shared" si="23"/>
        <v>-1.2440954065664922E-2</v>
      </c>
      <c r="G75" s="354">
        <v>4960</v>
      </c>
      <c r="H75" s="360">
        <v>3472</v>
      </c>
      <c r="I75" s="360">
        <v>2703</v>
      </c>
      <c r="J75" s="327">
        <f t="shared" si="20"/>
        <v>-0.22148617511520741</v>
      </c>
      <c r="K75" s="378">
        <v>149</v>
      </c>
      <c r="L75" s="360">
        <v>104.3</v>
      </c>
      <c r="M75" s="360">
        <v>117</v>
      </c>
      <c r="N75" s="327">
        <f t="shared" si="21"/>
        <v>0.12176414189837015</v>
      </c>
      <c r="O75" s="6"/>
      <c r="P75" s="794"/>
      <c r="Q75" s="7"/>
      <c r="R75" s="327"/>
      <c r="S75" s="6"/>
      <c r="T75" s="35"/>
      <c r="U75" s="198"/>
      <c r="V75" s="204"/>
      <c r="W75" s="61"/>
    </row>
    <row r="76" spans="1:23" s="23" customFormat="1" ht="27.75" customHeight="1" x14ac:dyDescent="0.2">
      <c r="A76" s="218">
        <v>74</v>
      </c>
      <c r="B76" s="24" t="s">
        <v>66</v>
      </c>
      <c r="C76" s="309">
        <v>12.237</v>
      </c>
      <c r="D76" s="302">
        <v>10.050000000000001</v>
      </c>
      <c r="E76" s="302">
        <v>24.381</v>
      </c>
      <c r="F76" s="326">
        <f t="shared" si="23"/>
        <v>1.4259701492537311</v>
      </c>
      <c r="G76" s="352">
        <v>3455</v>
      </c>
      <c r="H76" s="361">
        <v>2418.5</v>
      </c>
      <c r="I76" s="361">
        <v>1349</v>
      </c>
      <c r="J76" s="326">
        <f t="shared" si="20"/>
        <v>-0.44221624974157536</v>
      </c>
      <c r="K76" s="379">
        <v>60</v>
      </c>
      <c r="L76" s="361">
        <v>42</v>
      </c>
      <c r="M76" s="361">
        <v>29</v>
      </c>
      <c r="N76" s="326">
        <f t="shared" si="21"/>
        <v>-0.30952380952380953</v>
      </c>
      <c r="O76" s="25"/>
      <c r="P76" s="793"/>
      <c r="Q76" s="26"/>
      <c r="R76" s="326"/>
      <c r="S76" s="25"/>
      <c r="T76" s="34"/>
      <c r="U76" s="197"/>
      <c r="V76" s="203"/>
      <c r="W76" s="61"/>
    </row>
    <row r="77" spans="1:23" s="2" customFormat="1" ht="27.75" customHeight="1" x14ac:dyDescent="0.2">
      <c r="A77" s="218">
        <v>75</v>
      </c>
      <c r="B77" s="149" t="s">
        <v>67</v>
      </c>
      <c r="C77" s="308">
        <v>55.48</v>
      </c>
      <c r="D77" s="303">
        <v>44.561</v>
      </c>
      <c r="E77" s="303">
        <v>49.057000000000002</v>
      </c>
      <c r="F77" s="327">
        <f t="shared" si="23"/>
        <v>0.10089540180875667</v>
      </c>
      <c r="G77" s="354">
        <v>4429</v>
      </c>
      <c r="H77" s="360">
        <v>3100.3</v>
      </c>
      <c r="I77" s="360">
        <v>2483</v>
      </c>
      <c r="J77" s="327">
        <f t="shared" si="20"/>
        <v>-0.19910976357126731</v>
      </c>
      <c r="K77" s="378">
        <v>64</v>
      </c>
      <c r="L77" s="360">
        <v>44.8</v>
      </c>
      <c r="M77" s="360">
        <v>57</v>
      </c>
      <c r="N77" s="327">
        <f t="shared" si="21"/>
        <v>0.2723214285714286</v>
      </c>
      <c r="O77" s="5">
        <v>68</v>
      </c>
      <c r="P77" s="794"/>
      <c r="Q77" s="7"/>
      <c r="R77" s="327"/>
      <c r="S77" s="6"/>
      <c r="T77" s="35"/>
      <c r="U77" s="198"/>
      <c r="V77" s="204"/>
      <c r="W77" s="61"/>
    </row>
    <row r="78" spans="1:23" s="23" customFormat="1" ht="27.75" customHeight="1" x14ac:dyDescent="0.2">
      <c r="A78" s="218">
        <v>76</v>
      </c>
      <c r="B78" s="24" t="s">
        <v>68</v>
      </c>
      <c r="C78" s="309">
        <v>62.860999999999997</v>
      </c>
      <c r="D78" s="302">
        <v>50.412999999999997</v>
      </c>
      <c r="E78" s="302">
        <v>55.884999999999998</v>
      </c>
      <c r="F78" s="326">
        <f t="shared" si="23"/>
        <v>0.10854343125781041</v>
      </c>
      <c r="G78" s="352">
        <v>6157</v>
      </c>
      <c r="H78" s="361">
        <v>4309.8999999999996</v>
      </c>
      <c r="I78" s="361">
        <v>3111</v>
      </c>
      <c r="J78" s="326">
        <f t="shared" si="20"/>
        <v>-0.27817350750597458</v>
      </c>
      <c r="K78" s="379">
        <v>94</v>
      </c>
      <c r="L78" s="361">
        <v>65.8</v>
      </c>
      <c r="M78" s="361">
        <v>60</v>
      </c>
      <c r="N78" s="326">
        <f t="shared" si="21"/>
        <v>-8.8145896656534939E-2</v>
      </c>
      <c r="O78" s="22">
        <v>70</v>
      </c>
      <c r="P78" s="793"/>
      <c r="Q78" s="26"/>
      <c r="R78" s="326"/>
      <c r="S78" s="25"/>
      <c r="T78" s="34"/>
      <c r="U78" s="197"/>
      <c r="V78" s="203"/>
      <c r="W78" s="61"/>
    </row>
    <row r="79" spans="1:23" s="2" customFormat="1" ht="27.75" customHeight="1" x14ac:dyDescent="0.2">
      <c r="A79" s="218">
        <v>77</v>
      </c>
      <c r="B79" s="149" t="s">
        <v>140</v>
      </c>
      <c r="C79" s="308">
        <v>49.103999999999999</v>
      </c>
      <c r="D79" s="303">
        <v>48.710999999999999</v>
      </c>
      <c r="E79" s="303">
        <v>40.554000000000002</v>
      </c>
      <c r="F79" s="327">
        <f t="shared" si="23"/>
        <v>-0.16745704255712257</v>
      </c>
      <c r="G79" s="354">
        <v>3528</v>
      </c>
      <c r="H79" s="360">
        <v>2469.6</v>
      </c>
      <c r="I79" s="360">
        <v>1398</v>
      </c>
      <c r="J79" s="327">
        <f t="shared" si="20"/>
        <v>-0.43391642371234207</v>
      </c>
      <c r="K79" s="378">
        <v>166</v>
      </c>
      <c r="L79" s="360">
        <v>116.2</v>
      </c>
      <c r="M79" s="360">
        <v>58</v>
      </c>
      <c r="N79" s="327">
        <f t="shared" si="21"/>
        <v>-0.50086058519793464</v>
      </c>
      <c r="O79" s="5">
        <v>46</v>
      </c>
      <c r="P79" s="794"/>
      <c r="Q79" s="7"/>
      <c r="R79" s="327"/>
      <c r="S79" s="6"/>
      <c r="T79" s="35"/>
      <c r="U79" s="198"/>
      <c r="V79" s="204"/>
      <c r="W79" s="61"/>
    </row>
    <row r="80" spans="1:23" s="23" customFormat="1" ht="27.75" customHeight="1" x14ac:dyDescent="0.2">
      <c r="A80" s="218">
        <v>78</v>
      </c>
      <c r="B80" s="24" t="s">
        <v>69</v>
      </c>
      <c r="C80" s="309">
        <v>58.682000000000002</v>
      </c>
      <c r="D80" s="302">
        <v>47.1</v>
      </c>
      <c r="E80" s="302">
        <v>52.073999999999998</v>
      </c>
      <c r="F80" s="326">
        <f t="shared" si="23"/>
        <v>0.10560509554140118</v>
      </c>
      <c r="G80" s="352">
        <v>3899</v>
      </c>
      <c r="H80" s="361">
        <v>2729.3</v>
      </c>
      <c r="I80" s="361">
        <v>1549</v>
      </c>
      <c r="J80" s="326">
        <f t="shared" si="20"/>
        <v>-0.43245520829516726</v>
      </c>
      <c r="K80" s="379">
        <v>69</v>
      </c>
      <c r="L80" s="361">
        <v>48.3</v>
      </c>
      <c r="M80" s="361">
        <v>59</v>
      </c>
      <c r="N80" s="326">
        <f t="shared" si="21"/>
        <v>0.22153209109730865</v>
      </c>
      <c r="O80" s="22">
        <v>71</v>
      </c>
      <c r="P80" s="793"/>
      <c r="Q80" s="26"/>
      <c r="R80" s="326"/>
      <c r="S80" s="25"/>
      <c r="T80" s="34"/>
      <c r="U80" s="197"/>
      <c r="V80" s="203"/>
      <c r="W80" s="61"/>
    </row>
    <row r="81" spans="1:23" s="2" customFormat="1" ht="27.75" customHeight="1" x14ac:dyDescent="0.2">
      <c r="A81" s="218">
        <v>79</v>
      </c>
      <c r="B81" s="149" t="s">
        <v>71</v>
      </c>
      <c r="C81" s="308">
        <v>52.902000000000001</v>
      </c>
      <c r="D81" s="303">
        <v>42.646999999999998</v>
      </c>
      <c r="E81" s="303">
        <v>41.01</v>
      </c>
      <c r="F81" s="327">
        <f t="shared" si="23"/>
        <v>-3.8384880530869747E-2</v>
      </c>
      <c r="G81" s="354">
        <v>673</v>
      </c>
      <c r="H81" s="360">
        <v>471.1</v>
      </c>
      <c r="I81" s="360">
        <v>2340</v>
      </c>
      <c r="J81" s="327">
        <f t="shared" si="20"/>
        <v>3.9670982806198261</v>
      </c>
      <c r="K81" s="378">
        <v>138</v>
      </c>
      <c r="L81" s="360">
        <v>96.6</v>
      </c>
      <c r="M81" s="360">
        <v>72</v>
      </c>
      <c r="N81" s="327">
        <f t="shared" si="21"/>
        <v>-0.25465838509316763</v>
      </c>
      <c r="O81" s="6"/>
      <c r="P81" s="794"/>
      <c r="Q81" s="7"/>
      <c r="R81" s="327"/>
      <c r="S81" s="5"/>
      <c r="T81" s="138"/>
      <c r="U81" s="196"/>
      <c r="V81" s="210"/>
      <c r="W81" s="61"/>
    </row>
    <row r="82" spans="1:23" s="23" customFormat="1" ht="27.75" customHeight="1" x14ac:dyDescent="0.2">
      <c r="A82" s="218">
        <v>80</v>
      </c>
      <c r="B82" s="24" t="s">
        <v>70</v>
      </c>
      <c r="C82" s="309">
        <v>27.753</v>
      </c>
      <c r="D82" s="302">
        <v>22.510999999999999</v>
      </c>
      <c r="E82" s="302">
        <v>24.172000000000001</v>
      </c>
      <c r="F82" s="326">
        <f t="shared" si="23"/>
        <v>7.3786148993825407E-2</v>
      </c>
      <c r="G82" s="352">
        <v>2815</v>
      </c>
      <c r="H82" s="361">
        <v>1970.5</v>
      </c>
      <c r="I82" s="361">
        <v>1273</v>
      </c>
      <c r="J82" s="326">
        <f t="shared" si="20"/>
        <v>-0.35397107333164168</v>
      </c>
      <c r="K82" s="379">
        <v>20</v>
      </c>
      <c r="L82" s="361">
        <v>14</v>
      </c>
      <c r="M82" s="361">
        <v>13</v>
      </c>
      <c r="N82" s="326">
        <f t="shared" si="21"/>
        <v>-7.1428571428571397E-2</v>
      </c>
      <c r="O82" s="22">
        <v>38</v>
      </c>
      <c r="P82" s="793">
        <v>30.4</v>
      </c>
      <c r="Q82" s="26">
        <v>29</v>
      </c>
      <c r="R82" s="389">
        <f t="shared" ref="R82" si="25">Q82/P82-1</f>
        <v>-4.6052631578947345E-2</v>
      </c>
      <c r="S82" s="25"/>
      <c r="T82" s="34"/>
      <c r="U82" s="69"/>
      <c r="V82" s="203"/>
      <c r="W82" s="61"/>
    </row>
    <row r="83" spans="1:23" s="2" customFormat="1" ht="27.75" customHeight="1" x14ac:dyDescent="0.2">
      <c r="A83" s="218">
        <v>81</v>
      </c>
      <c r="B83" s="149" t="s">
        <v>72</v>
      </c>
      <c r="C83" s="308">
        <v>42.564999999999998</v>
      </c>
      <c r="D83" s="303">
        <v>34.392000000000003</v>
      </c>
      <c r="E83" s="303">
        <v>16.936</v>
      </c>
      <c r="F83" s="331">
        <f t="shared" si="23"/>
        <v>-0.50755989765061649</v>
      </c>
      <c r="G83" s="354">
        <v>3100</v>
      </c>
      <c r="H83" s="360">
        <v>2170</v>
      </c>
      <c r="I83" s="360">
        <v>825</v>
      </c>
      <c r="J83" s="331">
        <f t="shared" si="20"/>
        <v>-0.6198156682027649</v>
      </c>
      <c r="K83" s="378">
        <v>53</v>
      </c>
      <c r="L83" s="360">
        <v>37.1</v>
      </c>
      <c r="M83" s="360">
        <v>27</v>
      </c>
      <c r="N83" s="331">
        <f t="shared" si="21"/>
        <v>-0.27223719676549873</v>
      </c>
      <c r="O83" s="6"/>
      <c r="P83" s="794"/>
      <c r="Q83" s="7"/>
      <c r="R83" s="331"/>
      <c r="S83" s="6"/>
      <c r="T83" s="35"/>
      <c r="U83" s="199"/>
      <c r="V83" s="208"/>
      <c r="W83" s="61"/>
    </row>
    <row r="84" spans="1:23" s="23" customFormat="1" ht="27.75" customHeight="1" x14ac:dyDescent="0.2">
      <c r="A84" s="218">
        <v>82</v>
      </c>
      <c r="B84" s="24" t="s">
        <v>73</v>
      </c>
      <c r="C84" s="309">
        <v>41.643000000000001</v>
      </c>
      <c r="D84" s="302">
        <v>33.082000000000001</v>
      </c>
      <c r="E84" s="302">
        <v>29.722999999999999</v>
      </c>
      <c r="F84" s="326">
        <f t="shared" si="23"/>
        <v>-0.10153557826008108</v>
      </c>
      <c r="G84" s="352">
        <v>8098</v>
      </c>
      <c r="H84" s="361">
        <v>5668.6</v>
      </c>
      <c r="I84" s="361">
        <v>2183</v>
      </c>
      <c r="J84" s="326">
        <f t="shared" si="20"/>
        <v>-0.61489609427371839</v>
      </c>
      <c r="K84" s="379">
        <v>189</v>
      </c>
      <c r="L84" s="361">
        <v>132.30000000000001</v>
      </c>
      <c r="M84" s="361">
        <v>221.5</v>
      </c>
      <c r="N84" s="326">
        <f t="shared" si="21"/>
        <v>0.67422524565381692</v>
      </c>
      <c r="O84" s="22"/>
      <c r="P84" s="793"/>
      <c r="Q84" s="26"/>
      <c r="R84" s="326"/>
      <c r="S84" s="25"/>
      <c r="T84" s="34"/>
      <c r="U84" s="69"/>
      <c r="V84" s="203"/>
      <c r="W84" s="61"/>
    </row>
    <row r="85" spans="1:23" s="2" customFormat="1" ht="27.75" customHeight="1" x14ac:dyDescent="0.2">
      <c r="A85" s="218">
        <v>83</v>
      </c>
      <c r="B85" s="149" t="s">
        <v>74</v>
      </c>
      <c r="C85" s="308">
        <v>48.954000000000001</v>
      </c>
      <c r="D85" s="303">
        <v>39.427</v>
      </c>
      <c r="E85" s="303">
        <v>31.824000000000002</v>
      </c>
      <c r="F85" s="331">
        <f t="shared" si="23"/>
        <v>-0.1928373956933066</v>
      </c>
      <c r="G85" s="354">
        <v>1668</v>
      </c>
      <c r="H85" s="360">
        <v>1167.5999999999999</v>
      </c>
      <c r="I85" s="360">
        <v>893</v>
      </c>
      <c r="J85" s="331">
        <f t="shared" si="20"/>
        <v>-0.23518328194587179</v>
      </c>
      <c r="K85" s="378">
        <v>110</v>
      </c>
      <c r="L85" s="360">
        <v>77</v>
      </c>
      <c r="M85" s="360">
        <v>60</v>
      </c>
      <c r="N85" s="331">
        <f t="shared" si="21"/>
        <v>-0.22077922077922074</v>
      </c>
      <c r="O85" s="6"/>
      <c r="P85" s="794"/>
      <c r="Q85" s="7"/>
      <c r="R85" s="331"/>
      <c r="S85" s="6"/>
      <c r="T85" s="35"/>
      <c r="U85" s="199"/>
      <c r="V85" s="208"/>
      <c r="W85" s="61"/>
    </row>
    <row r="86" spans="1:23" s="23" customFormat="1" ht="27.75" customHeight="1" x14ac:dyDescent="0.2">
      <c r="A86" s="218">
        <v>84</v>
      </c>
      <c r="B86" s="24" t="s">
        <v>75</v>
      </c>
      <c r="C86" s="309">
        <v>30.068999999999999</v>
      </c>
      <c r="D86" s="302">
        <v>24.414999999999999</v>
      </c>
      <c r="E86" s="302">
        <v>26.108000000000001</v>
      </c>
      <c r="F86" s="326">
        <f t="shared" si="23"/>
        <v>6.9342617243497884E-2</v>
      </c>
      <c r="G86" s="352">
        <v>1398</v>
      </c>
      <c r="H86" s="361">
        <v>978.6</v>
      </c>
      <c r="I86" s="361">
        <v>831</v>
      </c>
      <c r="J86" s="326">
        <f t="shared" si="20"/>
        <v>-0.15082771305947273</v>
      </c>
      <c r="K86" s="379">
        <v>33</v>
      </c>
      <c r="L86" s="361">
        <v>23.1</v>
      </c>
      <c r="M86" s="361">
        <v>28</v>
      </c>
      <c r="N86" s="326">
        <f t="shared" si="21"/>
        <v>0.21212121212121215</v>
      </c>
      <c r="O86" s="22">
        <v>41.25</v>
      </c>
      <c r="P86" s="793"/>
      <c r="Q86" s="26"/>
      <c r="R86" s="326"/>
      <c r="S86" s="25"/>
      <c r="T86" s="34"/>
      <c r="U86" s="69"/>
      <c r="V86" s="203"/>
      <c r="W86" s="61"/>
    </row>
    <row r="87" spans="1:23" s="2" customFormat="1" ht="27.75" customHeight="1" x14ac:dyDescent="0.2">
      <c r="A87" s="218">
        <v>85</v>
      </c>
      <c r="B87" s="149" t="s">
        <v>76</v>
      </c>
      <c r="C87" s="308">
        <v>86.156999999999996</v>
      </c>
      <c r="D87" s="303">
        <v>68.951999999999998</v>
      </c>
      <c r="E87" s="303">
        <v>62.265999999999998</v>
      </c>
      <c r="F87" s="331">
        <f t="shared" si="23"/>
        <v>-9.6966005337046024E-2</v>
      </c>
      <c r="G87" s="354">
        <v>2205</v>
      </c>
      <c r="H87" s="360">
        <v>1543.5</v>
      </c>
      <c r="I87" s="360">
        <v>616</v>
      </c>
      <c r="J87" s="331">
        <f t="shared" si="20"/>
        <v>-0.60090702947845798</v>
      </c>
      <c r="K87" s="378">
        <v>126</v>
      </c>
      <c r="L87" s="360">
        <v>88.2</v>
      </c>
      <c r="M87" s="360"/>
      <c r="N87" s="331">
        <f t="shared" si="21"/>
        <v>-1</v>
      </c>
      <c r="O87" s="6"/>
      <c r="P87" s="794"/>
      <c r="Q87" s="7"/>
      <c r="R87" s="331"/>
      <c r="S87" s="5"/>
      <c r="T87" s="138"/>
      <c r="U87" s="196"/>
      <c r="V87" s="208"/>
      <c r="W87" s="61"/>
    </row>
    <row r="88" spans="1:23" s="23" customFormat="1" ht="27.75" customHeight="1" x14ac:dyDescent="0.2">
      <c r="A88" s="218">
        <v>86</v>
      </c>
      <c r="B88" s="24" t="s">
        <v>77</v>
      </c>
      <c r="C88" s="309">
        <v>51.015000000000001</v>
      </c>
      <c r="D88" s="302">
        <v>41.063000000000002</v>
      </c>
      <c r="E88" s="302">
        <v>30.616</v>
      </c>
      <c r="F88" s="326">
        <f t="shared" si="23"/>
        <v>-0.25441394929742112</v>
      </c>
      <c r="G88" s="352">
        <v>1400</v>
      </c>
      <c r="H88" s="361">
        <v>980</v>
      </c>
      <c r="I88" s="361">
        <v>630</v>
      </c>
      <c r="J88" s="326">
        <f t="shared" si="20"/>
        <v>-0.3571428571428571</v>
      </c>
      <c r="K88" s="379">
        <v>89</v>
      </c>
      <c r="L88" s="361">
        <v>62.3</v>
      </c>
      <c r="M88" s="361">
        <v>37</v>
      </c>
      <c r="N88" s="326">
        <f t="shared" si="21"/>
        <v>-0.406099518459069</v>
      </c>
      <c r="O88" s="25"/>
      <c r="P88" s="793"/>
      <c r="Q88" s="26"/>
      <c r="R88" s="326"/>
      <c r="S88" s="22"/>
      <c r="T88" s="139"/>
      <c r="U88" s="146"/>
      <c r="V88" s="211"/>
      <c r="W88" s="61"/>
    </row>
    <row r="89" spans="1:23" s="2" customFormat="1" ht="27.75" customHeight="1" x14ac:dyDescent="0.2">
      <c r="A89" s="218">
        <v>87</v>
      </c>
      <c r="B89" s="149" t="s">
        <v>78</v>
      </c>
      <c r="C89" s="308">
        <v>58.326000000000001</v>
      </c>
      <c r="D89" s="303">
        <v>46.865000000000002</v>
      </c>
      <c r="E89" s="303">
        <v>47.582999999999998</v>
      </c>
      <c r="F89" s="331">
        <f t="shared" si="23"/>
        <v>1.5320601728368688E-2</v>
      </c>
      <c r="G89" s="354">
        <v>3187</v>
      </c>
      <c r="H89" s="360">
        <v>2230.9</v>
      </c>
      <c r="I89" s="360">
        <v>1289.2</v>
      </c>
      <c r="J89" s="331">
        <f t="shared" si="20"/>
        <v>-0.42211663454211301</v>
      </c>
      <c r="K89" s="378">
        <v>49</v>
      </c>
      <c r="L89" s="360">
        <v>34.299999999999997</v>
      </c>
      <c r="M89" s="360">
        <v>45</v>
      </c>
      <c r="N89" s="331">
        <f t="shared" si="21"/>
        <v>0.31195335276967939</v>
      </c>
      <c r="O89" s="5">
        <v>83.272000000000006</v>
      </c>
      <c r="P89" s="794"/>
      <c r="Q89" s="7"/>
      <c r="R89" s="331"/>
      <c r="S89" s="6"/>
      <c r="T89" s="30"/>
      <c r="U89" s="199"/>
      <c r="V89" s="208"/>
      <c r="W89" s="61"/>
    </row>
    <row r="90" spans="1:23" s="23" customFormat="1" ht="27.75" customHeight="1" x14ac:dyDescent="0.2">
      <c r="A90" s="218">
        <v>88</v>
      </c>
      <c r="B90" s="24" t="s">
        <v>79</v>
      </c>
      <c r="C90" s="309">
        <v>15.316000000000001</v>
      </c>
      <c r="D90" s="302">
        <v>15.132</v>
      </c>
      <c r="E90" s="302">
        <v>19.664999999999999</v>
      </c>
      <c r="F90" s="326">
        <f t="shared" si="23"/>
        <v>0.29956383822363208</v>
      </c>
      <c r="G90" s="352">
        <v>3360</v>
      </c>
      <c r="H90" s="361">
        <v>2352</v>
      </c>
      <c r="I90" s="361">
        <v>918</v>
      </c>
      <c r="J90" s="326">
        <f t="shared" si="20"/>
        <v>-0.60969387755102034</v>
      </c>
      <c r="K90" s="379">
        <v>39</v>
      </c>
      <c r="L90" s="361">
        <v>27.3</v>
      </c>
      <c r="M90" s="361">
        <v>20</v>
      </c>
      <c r="N90" s="326">
        <f t="shared" si="21"/>
        <v>-0.26739926739926745</v>
      </c>
      <c r="O90" s="22"/>
      <c r="P90" s="793"/>
      <c r="Q90" s="26"/>
      <c r="R90" s="326"/>
      <c r="S90" s="25"/>
      <c r="T90" s="29"/>
      <c r="U90" s="69"/>
      <c r="V90" s="203"/>
      <c r="W90" s="61"/>
    </row>
    <row r="91" spans="1:23" s="2" customFormat="1" ht="27.75" customHeight="1" x14ac:dyDescent="0.2">
      <c r="A91" s="218">
        <v>89</v>
      </c>
      <c r="B91" s="149" t="s">
        <v>80</v>
      </c>
      <c r="C91" s="308">
        <v>14.297000000000001</v>
      </c>
      <c r="D91" s="303">
        <v>13.739000000000001</v>
      </c>
      <c r="E91" s="303">
        <v>24.021000000000001</v>
      </c>
      <c r="F91" s="331">
        <f t="shared" si="23"/>
        <v>0.74838052259989807</v>
      </c>
      <c r="G91" s="354">
        <v>1620</v>
      </c>
      <c r="H91" s="360">
        <v>1134</v>
      </c>
      <c r="I91" s="360">
        <v>1600</v>
      </c>
      <c r="J91" s="331">
        <f t="shared" si="20"/>
        <v>0.41093474426807752</v>
      </c>
      <c r="K91" s="378">
        <v>27</v>
      </c>
      <c r="L91" s="360">
        <v>18.899999999999999</v>
      </c>
      <c r="M91" s="360">
        <v>28</v>
      </c>
      <c r="N91" s="331">
        <f t="shared" si="21"/>
        <v>0.48148148148148162</v>
      </c>
      <c r="O91" s="6">
        <v>10</v>
      </c>
      <c r="P91" s="794">
        <v>8</v>
      </c>
      <c r="Q91" s="7">
        <v>13</v>
      </c>
      <c r="R91" s="392">
        <f t="shared" ref="R91" si="26">Q91/P91-1</f>
        <v>0.625</v>
      </c>
      <c r="S91" s="6"/>
      <c r="T91" s="30"/>
      <c r="U91" s="199"/>
      <c r="V91" s="208"/>
      <c r="W91" s="61"/>
    </row>
    <row r="92" spans="1:23" s="23" customFormat="1" ht="27.75" customHeight="1" x14ac:dyDescent="0.2">
      <c r="A92" s="218">
        <v>90</v>
      </c>
      <c r="B92" s="24" t="s">
        <v>81</v>
      </c>
      <c r="C92" s="309">
        <v>46.982999999999997</v>
      </c>
      <c r="D92" s="302">
        <v>37.71</v>
      </c>
      <c r="E92" s="302">
        <v>17.827999999999999</v>
      </c>
      <c r="F92" s="326">
        <f t="shared" si="23"/>
        <v>-0.52723415539644658</v>
      </c>
      <c r="G92" s="352">
        <v>2645</v>
      </c>
      <c r="H92" s="361">
        <v>1851.5</v>
      </c>
      <c r="I92" s="361">
        <v>1598</v>
      </c>
      <c r="J92" s="326">
        <f t="shared" si="20"/>
        <v>-0.13691601404266807</v>
      </c>
      <c r="K92" s="379">
        <v>46</v>
      </c>
      <c r="L92" s="361">
        <v>32.200000000000003</v>
      </c>
      <c r="M92" s="361">
        <v>34</v>
      </c>
      <c r="N92" s="326">
        <f t="shared" si="21"/>
        <v>5.5900621118012417E-2</v>
      </c>
      <c r="O92" s="25"/>
      <c r="P92" s="793"/>
      <c r="Q92" s="26"/>
      <c r="R92" s="326"/>
      <c r="S92" s="25"/>
      <c r="T92" s="29"/>
      <c r="U92" s="69"/>
      <c r="V92" s="203"/>
      <c r="W92" s="61"/>
    </row>
    <row r="93" spans="1:23" s="2" customFormat="1" ht="27.75" customHeight="1" x14ac:dyDescent="0.2">
      <c r="A93" s="218">
        <v>91</v>
      </c>
      <c r="B93" s="149" t="s">
        <v>82</v>
      </c>
      <c r="C93" s="308">
        <v>24.263000000000002</v>
      </c>
      <c r="D93" s="303">
        <v>19.771999999999998</v>
      </c>
      <c r="E93" s="303">
        <v>23.236000000000001</v>
      </c>
      <c r="F93" s="331">
        <f t="shared" si="23"/>
        <v>0.17519724863443265</v>
      </c>
      <c r="G93" s="354">
        <v>2712</v>
      </c>
      <c r="H93" s="360">
        <v>1898.4</v>
      </c>
      <c r="I93" s="360">
        <v>965</v>
      </c>
      <c r="J93" s="331">
        <f t="shared" si="20"/>
        <v>-0.49167720185419306</v>
      </c>
      <c r="K93" s="378">
        <v>39</v>
      </c>
      <c r="L93" s="360">
        <v>27.3</v>
      </c>
      <c r="M93" s="360">
        <v>22</v>
      </c>
      <c r="N93" s="331">
        <f t="shared" si="21"/>
        <v>-0.19413919413919412</v>
      </c>
      <c r="O93" s="5"/>
      <c r="P93" s="794"/>
      <c r="Q93" s="7"/>
      <c r="R93" s="331"/>
      <c r="S93" s="6"/>
      <c r="T93" s="30"/>
      <c r="U93" s="199"/>
      <c r="V93" s="208"/>
      <c r="W93" s="61"/>
    </row>
    <row r="94" spans="1:23" s="23" customFormat="1" ht="27.75" customHeight="1" x14ac:dyDescent="0.2">
      <c r="A94" s="218">
        <v>92</v>
      </c>
      <c r="B94" s="24" t="s">
        <v>83</v>
      </c>
      <c r="C94" s="309">
        <v>80.869</v>
      </c>
      <c r="D94" s="302">
        <v>64.69</v>
      </c>
      <c r="E94" s="302">
        <v>57.213000000000001</v>
      </c>
      <c r="F94" s="326">
        <f t="shared" si="23"/>
        <v>-0.11558200649250261</v>
      </c>
      <c r="G94" s="352">
        <v>4229</v>
      </c>
      <c r="H94" s="361">
        <v>2960.3</v>
      </c>
      <c r="I94" s="361">
        <v>844.2</v>
      </c>
      <c r="J94" s="326">
        <f t="shared" si="20"/>
        <v>-0.71482620004729247</v>
      </c>
      <c r="K94" s="379">
        <v>98</v>
      </c>
      <c r="L94" s="361">
        <v>68.599999999999994</v>
      </c>
      <c r="M94" s="361">
        <v>40</v>
      </c>
      <c r="N94" s="326">
        <f t="shared" si="21"/>
        <v>-0.41690962099125362</v>
      </c>
      <c r="O94" s="25"/>
      <c r="P94" s="793"/>
      <c r="Q94" s="26"/>
      <c r="R94" s="326"/>
      <c r="S94" s="25"/>
      <c r="T94" s="29"/>
      <c r="U94" s="69"/>
      <c r="V94" s="203"/>
      <c r="W94" s="61"/>
    </row>
    <row r="95" spans="1:23" s="2" customFormat="1" ht="27.75" customHeight="1" x14ac:dyDescent="0.2">
      <c r="A95" s="218">
        <v>93</v>
      </c>
      <c r="B95" s="149" t="s">
        <v>84</v>
      </c>
      <c r="C95" s="308">
        <v>31.992000000000001</v>
      </c>
      <c r="D95" s="303">
        <v>26.097000000000001</v>
      </c>
      <c r="E95" s="303">
        <v>27.170999999999999</v>
      </c>
      <c r="F95" s="331">
        <f t="shared" si="23"/>
        <v>4.1154155650074742E-2</v>
      </c>
      <c r="G95" s="354">
        <v>3701</v>
      </c>
      <c r="H95" s="360">
        <v>2590.6999999999998</v>
      </c>
      <c r="I95" s="360">
        <v>1765</v>
      </c>
      <c r="J95" s="331">
        <f t="shared" si="20"/>
        <v>-0.31871694908711923</v>
      </c>
      <c r="K95" s="378">
        <v>61</v>
      </c>
      <c r="L95" s="360">
        <v>42.7</v>
      </c>
      <c r="M95" s="360">
        <v>34</v>
      </c>
      <c r="N95" s="331">
        <f t="shared" si="21"/>
        <v>-0.20374707259953162</v>
      </c>
      <c r="O95" s="6"/>
      <c r="P95" s="794"/>
      <c r="Q95" s="7"/>
      <c r="R95" s="331"/>
      <c r="S95" s="6"/>
      <c r="T95" s="30"/>
      <c r="U95" s="199"/>
      <c r="V95" s="208"/>
      <c r="W95" s="61"/>
    </row>
    <row r="96" spans="1:23" s="23" customFormat="1" ht="27.75" customHeight="1" x14ac:dyDescent="0.2">
      <c r="A96" s="218">
        <v>94</v>
      </c>
      <c r="B96" s="24" t="s">
        <v>85</v>
      </c>
      <c r="C96" s="309">
        <v>48.817999999999998</v>
      </c>
      <c r="D96" s="302">
        <v>39.279000000000003</v>
      </c>
      <c r="E96" s="302">
        <v>42.697000000000003</v>
      </c>
      <c r="F96" s="326">
        <f t="shared" si="23"/>
        <v>8.7018508617836554E-2</v>
      </c>
      <c r="G96" s="352">
        <v>3133</v>
      </c>
      <c r="H96" s="361">
        <v>2193.1</v>
      </c>
      <c r="I96" s="361">
        <v>2056</v>
      </c>
      <c r="J96" s="326">
        <f t="shared" si="20"/>
        <v>-6.2514249236240937E-2</v>
      </c>
      <c r="K96" s="379">
        <v>101</v>
      </c>
      <c r="L96" s="361">
        <v>70.7</v>
      </c>
      <c r="M96" s="361">
        <v>50</v>
      </c>
      <c r="N96" s="326">
        <f t="shared" si="21"/>
        <v>-0.29278642149929279</v>
      </c>
      <c r="O96" s="25"/>
      <c r="P96" s="793"/>
      <c r="Q96" s="26"/>
      <c r="R96" s="326"/>
      <c r="S96" s="25"/>
      <c r="T96" s="29"/>
      <c r="U96" s="69"/>
      <c r="V96" s="203"/>
      <c r="W96" s="61"/>
    </row>
    <row r="97" spans="1:23" s="2" customFormat="1" ht="27.75" customHeight="1" x14ac:dyDescent="0.2">
      <c r="A97" s="218">
        <v>95</v>
      </c>
      <c r="B97" s="149" t="s">
        <v>86</v>
      </c>
      <c r="C97" s="308">
        <v>62.871000000000002</v>
      </c>
      <c r="D97" s="303">
        <v>50.523000000000003</v>
      </c>
      <c r="E97" s="303">
        <v>53.408000000000001</v>
      </c>
      <c r="F97" s="331">
        <f t="shared" si="23"/>
        <v>5.7102705698394818E-2</v>
      </c>
      <c r="G97" s="354">
        <v>3120</v>
      </c>
      <c r="H97" s="360">
        <v>2184</v>
      </c>
      <c r="I97" s="360">
        <v>2664</v>
      </c>
      <c r="J97" s="331">
        <f t="shared" si="20"/>
        <v>0.21978021978021989</v>
      </c>
      <c r="K97" s="378">
        <v>95</v>
      </c>
      <c r="L97" s="360">
        <v>66.5</v>
      </c>
      <c r="M97" s="360">
        <v>70</v>
      </c>
      <c r="N97" s="331">
        <f t="shared" si="21"/>
        <v>5.2631578947368363E-2</v>
      </c>
      <c r="O97" s="5">
        <v>110</v>
      </c>
      <c r="P97" s="794"/>
      <c r="Q97" s="7"/>
      <c r="R97" s="331"/>
      <c r="S97" s="6"/>
      <c r="T97" s="30"/>
      <c r="U97" s="199"/>
      <c r="V97" s="208"/>
      <c r="W97" s="61"/>
    </row>
    <row r="98" spans="1:23" s="23" customFormat="1" ht="27.75" customHeight="1" x14ac:dyDescent="0.2">
      <c r="A98" s="218">
        <v>96</v>
      </c>
      <c r="B98" s="24" t="s">
        <v>87</v>
      </c>
      <c r="C98" s="309">
        <v>28.35</v>
      </c>
      <c r="D98" s="302">
        <v>22.89</v>
      </c>
      <c r="E98" s="302">
        <v>20.974</v>
      </c>
      <c r="F98" s="326">
        <f t="shared" si="23"/>
        <v>-8.3704674530362566E-2</v>
      </c>
      <c r="G98" s="352">
        <v>1677</v>
      </c>
      <c r="H98" s="361">
        <v>1173.9000000000001</v>
      </c>
      <c r="I98" s="361">
        <v>613</v>
      </c>
      <c r="J98" s="326">
        <f t="shared" si="20"/>
        <v>-0.47780901269273368</v>
      </c>
      <c r="K98" s="379">
        <v>33</v>
      </c>
      <c r="L98" s="361">
        <v>23.1</v>
      </c>
      <c r="M98" s="361">
        <v>20</v>
      </c>
      <c r="N98" s="326">
        <f t="shared" si="21"/>
        <v>-0.13419913419913421</v>
      </c>
      <c r="O98" s="25"/>
      <c r="P98" s="793"/>
      <c r="Q98" s="26"/>
      <c r="R98" s="326"/>
      <c r="S98" s="25"/>
      <c r="T98" s="29"/>
      <c r="U98" s="69"/>
      <c r="V98" s="203"/>
      <c r="W98" s="61"/>
    </row>
    <row r="99" spans="1:23" s="2" customFormat="1" ht="27.75" customHeight="1" x14ac:dyDescent="0.2">
      <c r="A99" s="218">
        <v>97</v>
      </c>
      <c r="B99" s="149" t="s">
        <v>88</v>
      </c>
      <c r="C99" s="308">
        <v>43.63</v>
      </c>
      <c r="D99" s="303">
        <v>35.201999999999998</v>
      </c>
      <c r="E99" s="303">
        <v>38.709000000000003</v>
      </c>
      <c r="F99" s="331">
        <f t="shared" si="23"/>
        <v>9.9625021305607797E-2</v>
      </c>
      <c r="G99" s="354">
        <v>2345</v>
      </c>
      <c r="H99" s="360">
        <v>1641.5</v>
      </c>
      <c r="I99" s="360">
        <v>1588</v>
      </c>
      <c r="J99" s="331">
        <f t="shared" si="20"/>
        <v>-3.2592141334145563E-2</v>
      </c>
      <c r="K99" s="378">
        <v>58</v>
      </c>
      <c r="L99" s="360">
        <v>40.6</v>
      </c>
      <c r="M99" s="360">
        <v>46</v>
      </c>
      <c r="N99" s="331">
        <f t="shared" si="21"/>
        <v>0.13300492610837433</v>
      </c>
      <c r="O99" s="6"/>
      <c r="P99" s="794"/>
      <c r="Q99" s="7"/>
      <c r="R99" s="331"/>
      <c r="S99" s="6"/>
      <c r="T99" s="35"/>
      <c r="U99" s="196"/>
      <c r="V99" s="185"/>
      <c r="W99" s="61"/>
    </row>
    <row r="100" spans="1:23" s="23" customFormat="1" ht="27.75" customHeight="1" x14ac:dyDescent="0.2">
      <c r="A100" s="218">
        <v>98</v>
      </c>
      <c r="B100" s="24" t="s">
        <v>89</v>
      </c>
      <c r="C100" s="309">
        <v>68.831999999999994</v>
      </c>
      <c r="D100" s="302">
        <v>55.258000000000003</v>
      </c>
      <c r="E100" s="302">
        <v>65.400000000000006</v>
      </c>
      <c r="F100" s="326">
        <f t="shared" si="23"/>
        <v>0.18353903507184488</v>
      </c>
      <c r="G100" s="352">
        <v>2236</v>
      </c>
      <c r="H100" s="361">
        <v>1565.2</v>
      </c>
      <c r="I100" s="361">
        <v>1957</v>
      </c>
      <c r="J100" s="326">
        <f t="shared" si="20"/>
        <v>0.25031944799386663</v>
      </c>
      <c r="K100" s="379">
        <v>125</v>
      </c>
      <c r="L100" s="361">
        <v>87.5</v>
      </c>
      <c r="M100" s="361">
        <v>147</v>
      </c>
      <c r="N100" s="326">
        <f t="shared" si="21"/>
        <v>0.67999999999999994</v>
      </c>
      <c r="O100" s="22">
        <v>19.152000000000001</v>
      </c>
      <c r="P100" s="793"/>
      <c r="Q100" s="26"/>
      <c r="R100" s="326"/>
      <c r="S100" s="22"/>
      <c r="T100" s="139"/>
      <c r="U100" s="146"/>
      <c r="V100" s="211"/>
      <c r="W100" s="61"/>
    </row>
    <row r="101" spans="1:23" s="2" customFormat="1" ht="27.75" customHeight="1" x14ac:dyDescent="0.2">
      <c r="A101" s="218">
        <v>99</v>
      </c>
      <c r="B101" s="149" t="s">
        <v>90</v>
      </c>
      <c r="C101" s="308">
        <v>51.3</v>
      </c>
      <c r="D101" s="303">
        <v>41.331000000000003</v>
      </c>
      <c r="E101" s="303">
        <v>38.386000000000003</v>
      </c>
      <c r="F101" s="327">
        <f t="shared" si="23"/>
        <v>-7.1254022404490525E-2</v>
      </c>
      <c r="G101" s="354">
        <v>6083</v>
      </c>
      <c r="H101" s="360">
        <v>4258.1000000000004</v>
      </c>
      <c r="I101" s="360">
        <v>3671</v>
      </c>
      <c r="J101" s="327">
        <f t="shared" si="20"/>
        <v>-0.13787839646790834</v>
      </c>
      <c r="K101" s="378">
        <v>180</v>
      </c>
      <c r="L101" s="360">
        <v>126</v>
      </c>
      <c r="M101" s="360">
        <v>112</v>
      </c>
      <c r="N101" s="327">
        <f t="shared" si="21"/>
        <v>-0.11111111111111116</v>
      </c>
      <c r="O101" s="5">
        <v>67.400999999999996</v>
      </c>
      <c r="P101" s="794"/>
      <c r="Q101" s="7"/>
      <c r="R101" s="327"/>
      <c r="S101" s="6"/>
      <c r="T101" s="28"/>
      <c r="U101" s="70"/>
      <c r="V101" s="204"/>
      <c r="W101" s="61"/>
    </row>
    <row r="102" spans="1:23" s="23" customFormat="1" ht="27.75" customHeight="1" x14ac:dyDescent="0.2">
      <c r="A102" s="218">
        <v>100</v>
      </c>
      <c r="B102" s="24" t="s">
        <v>91</v>
      </c>
      <c r="C102" s="309">
        <v>61.789000000000001</v>
      </c>
      <c r="D102" s="302">
        <v>49.613</v>
      </c>
      <c r="E102" s="302">
        <v>55.752000000000002</v>
      </c>
      <c r="F102" s="326">
        <f t="shared" si="23"/>
        <v>0.12373773003043564</v>
      </c>
      <c r="G102" s="352">
        <v>3830</v>
      </c>
      <c r="H102" s="361">
        <v>2681</v>
      </c>
      <c r="I102" s="361">
        <v>2781</v>
      </c>
      <c r="J102" s="326">
        <f t="shared" si="20"/>
        <v>3.7299515106303582E-2</v>
      </c>
      <c r="K102" s="379">
        <v>58</v>
      </c>
      <c r="L102" s="361">
        <v>40.6</v>
      </c>
      <c r="M102" s="361">
        <v>59</v>
      </c>
      <c r="N102" s="326">
        <f t="shared" si="21"/>
        <v>0.45320197044334964</v>
      </c>
      <c r="O102" s="22">
        <v>104.5</v>
      </c>
      <c r="P102" s="793"/>
      <c r="Q102" s="26"/>
      <c r="R102" s="326"/>
      <c r="S102" s="25"/>
      <c r="T102" s="29"/>
      <c r="U102" s="69"/>
      <c r="V102" s="203"/>
      <c r="W102" s="61"/>
    </row>
    <row r="103" spans="1:23" s="2" customFormat="1" ht="27.75" customHeight="1" x14ac:dyDescent="0.2">
      <c r="A103" s="218">
        <v>101</v>
      </c>
      <c r="B103" s="149" t="s">
        <v>92</v>
      </c>
      <c r="C103" s="308">
        <v>40.750999999999998</v>
      </c>
      <c r="D103" s="303">
        <v>32.817999999999998</v>
      </c>
      <c r="E103" s="303">
        <v>19.965</v>
      </c>
      <c r="F103" s="327">
        <f t="shared" ref="F103:F134" si="27">E103/D103-1</f>
        <v>-0.39164482905722464</v>
      </c>
      <c r="G103" s="354">
        <v>2170</v>
      </c>
      <c r="H103" s="360">
        <v>1519</v>
      </c>
      <c r="I103" s="360">
        <v>726</v>
      </c>
      <c r="J103" s="327">
        <f t="shared" si="20"/>
        <v>-0.52205398288347604</v>
      </c>
      <c r="K103" s="378">
        <v>85</v>
      </c>
      <c r="L103" s="360">
        <v>59.5</v>
      </c>
      <c r="M103" s="360">
        <v>69</v>
      </c>
      <c r="N103" s="327">
        <f t="shared" si="21"/>
        <v>0.15966386554621859</v>
      </c>
      <c r="O103" s="6"/>
      <c r="P103" s="794"/>
      <c r="Q103" s="7"/>
      <c r="R103" s="327"/>
      <c r="S103" s="6"/>
      <c r="T103" s="28"/>
      <c r="U103" s="70"/>
      <c r="V103" s="204"/>
      <c r="W103" s="61"/>
    </row>
    <row r="104" spans="1:23" s="23" customFormat="1" ht="27.75" customHeight="1" x14ac:dyDescent="0.2">
      <c r="A104" s="218">
        <v>102</v>
      </c>
      <c r="B104" s="24" t="s">
        <v>93</v>
      </c>
      <c r="C104" s="309">
        <v>58.18</v>
      </c>
      <c r="D104" s="302">
        <v>46.795999999999999</v>
      </c>
      <c r="E104" s="302">
        <v>50.576000000000001</v>
      </c>
      <c r="F104" s="326">
        <f t="shared" si="27"/>
        <v>8.0776134712368552E-2</v>
      </c>
      <c r="G104" s="352">
        <v>2245</v>
      </c>
      <c r="H104" s="361">
        <v>1571.5</v>
      </c>
      <c r="I104" s="361">
        <v>1627</v>
      </c>
      <c r="J104" s="326">
        <f t="shared" si="20"/>
        <v>3.5316576519249132E-2</v>
      </c>
      <c r="K104" s="379">
        <v>26</v>
      </c>
      <c r="L104" s="361">
        <v>18.2</v>
      </c>
      <c r="M104" s="371">
        <v>47</v>
      </c>
      <c r="N104" s="389">
        <f t="shared" si="21"/>
        <v>1.5824175824175826</v>
      </c>
      <c r="O104" s="22">
        <v>37</v>
      </c>
      <c r="P104" s="793"/>
      <c r="Q104" s="26"/>
      <c r="R104" s="326"/>
      <c r="S104" s="25"/>
      <c r="T104" s="29"/>
      <c r="U104" s="69"/>
      <c r="V104" s="203"/>
      <c r="W104" s="61"/>
    </row>
    <row r="105" spans="1:23" s="2" customFormat="1" ht="27.75" customHeight="1" x14ac:dyDescent="0.2">
      <c r="A105" s="218">
        <v>103</v>
      </c>
      <c r="B105" s="149" t="s">
        <v>94</v>
      </c>
      <c r="C105" s="308">
        <v>93.144999999999996</v>
      </c>
      <c r="D105" s="303">
        <v>74.647000000000006</v>
      </c>
      <c r="E105" s="303">
        <v>69.438999999999993</v>
      </c>
      <c r="F105" s="327">
        <f t="shared" si="27"/>
        <v>-6.976837649202261E-2</v>
      </c>
      <c r="G105" s="354">
        <v>4208</v>
      </c>
      <c r="H105" s="360">
        <v>2945.6</v>
      </c>
      <c r="I105" s="360">
        <v>3950</v>
      </c>
      <c r="J105" s="327">
        <f t="shared" si="20"/>
        <v>0.34098316132536666</v>
      </c>
      <c r="K105" s="378">
        <v>210</v>
      </c>
      <c r="L105" s="360">
        <v>147</v>
      </c>
      <c r="M105" s="360">
        <v>78</v>
      </c>
      <c r="N105" s="327">
        <f t="shared" si="21"/>
        <v>-0.46938775510204078</v>
      </c>
      <c r="O105" s="5">
        <v>56</v>
      </c>
      <c r="P105" s="794"/>
      <c r="Q105" s="7"/>
      <c r="R105" s="327"/>
      <c r="S105" s="6"/>
      <c r="T105" s="28"/>
      <c r="U105" s="70"/>
      <c r="V105" s="204"/>
      <c r="W105" s="61"/>
    </row>
    <row r="106" spans="1:23" s="23" customFormat="1" ht="27.75" customHeight="1" x14ac:dyDescent="0.2">
      <c r="A106" s="218">
        <v>104</v>
      </c>
      <c r="B106" s="24" t="s">
        <v>95</v>
      </c>
      <c r="C106" s="309">
        <v>37.854999999999997</v>
      </c>
      <c r="D106" s="302">
        <v>30.526</v>
      </c>
      <c r="E106" s="302">
        <v>28.84</v>
      </c>
      <c r="F106" s="326">
        <f t="shared" si="27"/>
        <v>-5.5231605844198395E-2</v>
      </c>
      <c r="G106" s="352">
        <v>1943</v>
      </c>
      <c r="H106" s="361">
        <v>1360.1</v>
      </c>
      <c r="I106" s="361">
        <v>461</v>
      </c>
      <c r="J106" s="326">
        <f t="shared" si="20"/>
        <v>-0.66105433424012938</v>
      </c>
      <c r="K106" s="379">
        <v>38</v>
      </c>
      <c r="L106" s="361">
        <v>26.6</v>
      </c>
      <c r="M106" s="361">
        <v>19</v>
      </c>
      <c r="N106" s="326">
        <f t="shared" si="21"/>
        <v>-0.2857142857142857</v>
      </c>
      <c r="O106" s="22">
        <v>26.738</v>
      </c>
      <c r="P106" s="793">
        <v>21.39</v>
      </c>
      <c r="Q106" s="26">
        <v>32.372999999999998</v>
      </c>
      <c r="R106" s="389">
        <f t="shared" ref="R106" si="28">Q106/P106-1</f>
        <v>0.51346423562412324</v>
      </c>
      <c r="S106" s="25"/>
      <c r="T106" s="29"/>
      <c r="U106" s="69"/>
      <c r="V106" s="203"/>
      <c r="W106" s="61"/>
    </row>
    <row r="107" spans="1:23" s="2" customFormat="1" ht="27.75" customHeight="1" x14ac:dyDescent="0.2">
      <c r="A107" s="218">
        <v>105</v>
      </c>
      <c r="B107" s="149" t="s">
        <v>96</v>
      </c>
      <c r="C107" s="308">
        <v>57.582999999999998</v>
      </c>
      <c r="D107" s="303">
        <v>46.274999999999999</v>
      </c>
      <c r="E107" s="303">
        <v>57.418999999999997</v>
      </c>
      <c r="F107" s="327">
        <f t="shared" si="27"/>
        <v>0.24082117774176126</v>
      </c>
      <c r="G107" s="354">
        <v>3983</v>
      </c>
      <c r="H107" s="360">
        <v>2788.1</v>
      </c>
      <c r="I107" s="360">
        <v>1137.2</v>
      </c>
      <c r="J107" s="327">
        <f t="shared" si="20"/>
        <v>-0.59212366844804709</v>
      </c>
      <c r="K107" s="378">
        <v>161</v>
      </c>
      <c r="L107" s="360">
        <v>112.7</v>
      </c>
      <c r="M107" s="360">
        <v>146</v>
      </c>
      <c r="N107" s="327">
        <f t="shared" si="21"/>
        <v>0.29547471162377992</v>
      </c>
      <c r="O107" s="5">
        <v>32</v>
      </c>
      <c r="P107" s="794"/>
      <c r="Q107" s="7"/>
      <c r="R107" s="327"/>
      <c r="S107" s="6"/>
      <c r="T107" s="28"/>
      <c r="U107" s="70"/>
      <c r="V107" s="204"/>
      <c r="W107" s="61"/>
    </row>
    <row r="108" spans="1:23" s="23" customFormat="1" ht="27.75" customHeight="1" x14ac:dyDescent="0.2">
      <c r="A108" s="218">
        <v>106</v>
      </c>
      <c r="B108" s="24" t="s">
        <v>97</v>
      </c>
      <c r="C108" s="309">
        <v>23.119</v>
      </c>
      <c r="D108" s="302">
        <v>18.905000000000001</v>
      </c>
      <c r="E108" s="302">
        <v>18.792000000000002</v>
      </c>
      <c r="F108" s="326">
        <f t="shared" si="27"/>
        <v>-5.977254694525258E-3</v>
      </c>
      <c r="G108" s="352">
        <v>1443</v>
      </c>
      <c r="H108" s="361">
        <v>1010.1</v>
      </c>
      <c r="I108" s="361">
        <v>377</v>
      </c>
      <c r="J108" s="326">
        <f t="shared" si="20"/>
        <v>-0.62676962676962678</v>
      </c>
      <c r="K108" s="379">
        <v>21</v>
      </c>
      <c r="L108" s="361">
        <v>14.7</v>
      </c>
      <c r="M108" s="361">
        <v>17</v>
      </c>
      <c r="N108" s="326">
        <f t="shared" si="21"/>
        <v>0.15646258503401356</v>
      </c>
      <c r="O108" s="25"/>
      <c r="P108" s="793"/>
      <c r="Q108" s="26"/>
      <c r="R108" s="326"/>
      <c r="S108" s="25"/>
      <c r="T108" s="29"/>
      <c r="U108" s="69"/>
      <c r="V108" s="203"/>
      <c r="W108" s="61"/>
    </row>
    <row r="109" spans="1:23" s="2" customFormat="1" ht="27.75" customHeight="1" x14ac:dyDescent="0.2">
      <c r="A109" s="218">
        <v>107</v>
      </c>
      <c r="B109" s="149" t="s">
        <v>98</v>
      </c>
      <c r="C109" s="308">
        <v>25.125</v>
      </c>
      <c r="D109" s="303">
        <v>20.434000000000001</v>
      </c>
      <c r="E109" s="303">
        <v>24.99</v>
      </c>
      <c r="F109" s="327">
        <f t="shared" si="27"/>
        <v>0.22296173044925105</v>
      </c>
      <c r="G109" s="365">
        <v>2870</v>
      </c>
      <c r="H109" s="360">
        <v>2009</v>
      </c>
      <c r="I109" s="360">
        <v>960.4</v>
      </c>
      <c r="J109" s="327">
        <f t="shared" si="20"/>
        <v>-0.52195121951219514</v>
      </c>
      <c r="K109" s="378">
        <v>48</v>
      </c>
      <c r="L109" s="360">
        <v>33.6</v>
      </c>
      <c r="M109" s="360">
        <v>28</v>
      </c>
      <c r="N109" s="327">
        <f t="shared" si="21"/>
        <v>-0.16666666666666674</v>
      </c>
      <c r="O109" s="6"/>
      <c r="P109" s="794"/>
      <c r="Q109" s="7"/>
      <c r="R109" s="392"/>
      <c r="S109" s="6"/>
      <c r="T109" s="28"/>
      <c r="U109" s="70"/>
      <c r="V109" s="204"/>
      <c r="W109" s="61"/>
    </row>
    <row r="110" spans="1:23" s="23" customFormat="1" ht="27.75" customHeight="1" x14ac:dyDescent="0.2">
      <c r="A110" s="218">
        <v>108</v>
      </c>
      <c r="B110" s="24" t="s">
        <v>99</v>
      </c>
      <c r="C110" s="309">
        <v>37.21</v>
      </c>
      <c r="D110" s="302">
        <v>30.106999999999999</v>
      </c>
      <c r="E110" s="302">
        <v>31.733000000000001</v>
      </c>
      <c r="F110" s="326">
        <f t="shared" si="27"/>
        <v>5.4007373700468264E-2</v>
      </c>
      <c r="G110" s="352">
        <v>3352</v>
      </c>
      <c r="H110" s="361">
        <v>2346.4</v>
      </c>
      <c r="I110" s="361">
        <v>676</v>
      </c>
      <c r="J110" s="326">
        <f t="shared" si="20"/>
        <v>-0.71189907944084552</v>
      </c>
      <c r="K110" s="379">
        <v>54</v>
      </c>
      <c r="L110" s="361">
        <v>37.799999999999997</v>
      </c>
      <c r="M110" s="361">
        <v>35</v>
      </c>
      <c r="N110" s="326">
        <f t="shared" si="21"/>
        <v>-7.4074074074073959E-2</v>
      </c>
      <c r="O110" s="25"/>
      <c r="P110" s="793"/>
      <c r="Q110" s="26"/>
      <c r="R110" s="326"/>
      <c r="S110" s="25"/>
      <c r="T110" s="29"/>
      <c r="U110" s="69"/>
      <c r="V110" s="203"/>
      <c r="W110" s="61"/>
    </row>
    <row r="111" spans="1:23" s="2" customFormat="1" ht="27.75" customHeight="1" x14ac:dyDescent="0.2">
      <c r="A111" s="218">
        <v>109</v>
      </c>
      <c r="B111" s="149" t="s">
        <v>100</v>
      </c>
      <c r="C111" s="308">
        <v>75.55</v>
      </c>
      <c r="D111" s="303">
        <v>60.594999999999999</v>
      </c>
      <c r="E111" s="303">
        <v>61.982999999999997</v>
      </c>
      <c r="F111" s="327">
        <f t="shared" si="27"/>
        <v>2.2906180377918917E-2</v>
      </c>
      <c r="G111" s="354">
        <v>3576</v>
      </c>
      <c r="H111" s="360">
        <v>2503.1999999999998</v>
      </c>
      <c r="I111" s="360">
        <v>4282</v>
      </c>
      <c r="J111" s="327">
        <f t="shared" si="20"/>
        <v>0.71061041866411001</v>
      </c>
      <c r="K111" s="378">
        <v>101</v>
      </c>
      <c r="L111" s="360">
        <v>70.7</v>
      </c>
      <c r="M111" s="360">
        <v>142</v>
      </c>
      <c r="N111" s="327">
        <f t="shared" si="21"/>
        <v>1.0084865629420086</v>
      </c>
      <c r="O111" s="5">
        <v>72</v>
      </c>
      <c r="P111" s="794"/>
      <c r="Q111" s="7"/>
      <c r="R111" s="327"/>
      <c r="S111" s="6"/>
      <c r="T111" s="28"/>
      <c r="U111" s="70"/>
      <c r="V111" s="204"/>
      <c r="W111" s="61"/>
    </row>
    <row r="112" spans="1:23" s="23" customFormat="1" ht="27.75" customHeight="1" x14ac:dyDescent="0.2">
      <c r="A112" s="218">
        <v>110</v>
      </c>
      <c r="B112" s="24" t="s">
        <v>101</v>
      </c>
      <c r="C112" s="309">
        <v>74.683999999999997</v>
      </c>
      <c r="D112" s="302">
        <v>59.725999999999999</v>
      </c>
      <c r="E112" s="302">
        <v>64.781999999999996</v>
      </c>
      <c r="F112" s="326">
        <f t="shared" si="27"/>
        <v>8.4653249840940248E-2</v>
      </c>
      <c r="G112" s="352">
        <v>6484</v>
      </c>
      <c r="H112" s="361">
        <v>4538.8</v>
      </c>
      <c r="I112" s="361">
        <v>1538</v>
      </c>
      <c r="J112" s="326">
        <f t="shared" si="20"/>
        <v>-0.66114391469110778</v>
      </c>
      <c r="K112" s="379">
        <v>152</v>
      </c>
      <c r="L112" s="361">
        <v>106.4</v>
      </c>
      <c r="M112" s="361">
        <v>44</v>
      </c>
      <c r="N112" s="326">
        <f t="shared" si="21"/>
        <v>-0.58646616541353391</v>
      </c>
      <c r="O112" s="22"/>
      <c r="P112" s="793"/>
      <c r="Q112" s="26"/>
      <c r="R112" s="326"/>
      <c r="S112" s="25"/>
      <c r="T112" s="29"/>
      <c r="U112" s="69"/>
      <c r="V112" s="203"/>
      <c r="W112" s="61"/>
    </row>
    <row r="113" spans="1:23" s="2" customFormat="1" ht="27.75" customHeight="1" x14ac:dyDescent="0.2">
      <c r="A113" s="218">
        <v>111</v>
      </c>
      <c r="B113" s="149" t="s">
        <v>102</v>
      </c>
      <c r="C113" s="308">
        <v>50.18</v>
      </c>
      <c r="D113" s="303">
        <v>40.4</v>
      </c>
      <c r="E113" s="303">
        <v>40.880000000000003</v>
      </c>
      <c r="F113" s="327">
        <f t="shared" si="27"/>
        <v>1.1881188118811892E-2</v>
      </c>
      <c r="G113" s="354">
        <v>2561</v>
      </c>
      <c r="H113" s="360">
        <v>1792.7</v>
      </c>
      <c r="I113" s="360">
        <v>1331.2</v>
      </c>
      <c r="J113" s="327">
        <f t="shared" si="20"/>
        <v>-0.25743292240754168</v>
      </c>
      <c r="K113" s="378">
        <v>45</v>
      </c>
      <c r="L113" s="360">
        <v>31.5</v>
      </c>
      <c r="M113" s="360">
        <v>58</v>
      </c>
      <c r="N113" s="327">
        <f t="shared" si="21"/>
        <v>0.84126984126984117</v>
      </c>
      <c r="O113" s="5">
        <v>57</v>
      </c>
      <c r="P113" s="794"/>
      <c r="Q113" s="7"/>
      <c r="R113" s="327"/>
      <c r="S113" s="6"/>
      <c r="T113" s="28"/>
      <c r="U113" s="70"/>
      <c r="V113" s="204"/>
      <c r="W113" s="61"/>
    </row>
    <row r="114" spans="1:23" s="23" customFormat="1" ht="27.75" customHeight="1" x14ac:dyDescent="0.2">
      <c r="A114" s="218">
        <v>112</v>
      </c>
      <c r="B114" s="24" t="s">
        <v>103</v>
      </c>
      <c r="C114" s="309">
        <v>54.86</v>
      </c>
      <c r="D114" s="302">
        <v>43.581000000000003</v>
      </c>
      <c r="E114" s="302">
        <v>41.732999999999997</v>
      </c>
      <c r="F114" s="326">
        <f t="shared" si="27"/>
        <v>-4.2403799821023047E-2</v>
      </c>
      <c r="G114" s="352">
        <v>3670</v>
      </c>
      <c r="H114" s="361">
        <v>2569</v>
      </c>
      <c r="I114" s="361">
        <v>2568</v>
      </c>
      <c r="J114" s="326">
        <f t="shared" si="20"/>
        <v>-3.8925652004673239E-4</v>
      </c>
      <c r="K114" s="379">
        <v>101</v>
      </c>
      <c r="L114" s="361">
        <v>70.7</v>
      </c>
      <c r="M114" s="361">
        <v>98</v>
      </c>
      <c r="N114" s="326">
        <f t="shared" si="21"/>
        <v>0.38613861386138604</v>
      </c>
      <c r="O114" s="22">
        <v>107.25</v>
      </c>
      <c r="P114" s="793"/>
      <c r="Q114" s="26"/>
      <c r="R114" s="326"/>
      <c r="S114" s="25"/>
      <c r="T114" s="29"/>
      <c r="U114" s="69"/>
      <c r="V114" s="203"/>
      <c r="W114" s="61"/>
    </row>
    <row r="115" spans="1:23" s="2" customFormat="1" ht="27.75" customHeight="1" x14ac:dyDescent="0.2">
      <c r="A115" s="218">
        <v>113</v>
      </c>
      <c r="B115" s="149" t="s">
        <v>104</v>
      </c>
      <c r="C115" s="308">
        <v>55.82</v>
      </c>
      <c r="D115" s="303">
        <v>44.831000000000003</v>
      </c>
      <c r="E115" s="303">
        <v>42.814</v>
      </c>
      <c r="F115" s="327">
        <f t="shared" si="27"/>
        <v>-4.4991189132519982E-2</v>
      </c>
      <c r="G115" s="354">
        <v>3142</v>
      </c>
      <c r="H115" s="360">
        <v>2199.4</v>
      </c>
      <c r="I115" s="360">
        <v>1816</v>
      </c>
      <c r="J115" s="327">
        <f t="shared" si="20"/>
        <v>-0.17432026916431753</v>
      </c>
      <c r="K115" s="378">
        <v>59</v>
      </c>
      <c r="L115" s="360">
        <v>41.3</v>
      </c>
      <c r="M115" s="360">
        <v>76</v>
      </c>
      <c r="N115" s="327">
        <f t="shared" si="21"/>
        <v>0.84019370460048437</v>
      </c>
      <c r="O115" s="5">
        <v>78</v>
      </c>
      <c r="P115" s="794"/>
      <c r="Q115" s="7"/>
      <c r="R115" s="327"/>
      <c r="S115" s="6"/>
      <c r="T115" s="28"/>
      <c r="U115" s="70"/>
      <c r="V115" s="204"/>
      <c r="W115" s="61"/>
    </row>
    <row r="116" spans="1:23" s="23" customFormat="1" ht="27.75" customHeight="1" x14ac:dyDescent="0.2">
      <c r="A116" s="218">
        <v>114</v>
      </c>
      <c r="B116" s="24" t="s">
        <v>105</v>
      </c>
      <c r="C116" s="309">
        <v>68.935000000000002</v>
      </c>
      <c r="D116" s="302">
        <v>55.006</v>
      </c>
      <c r="E116" s="302">
        <v>63.756</v>
      </c>
      <c r="F116" s="326">
        <f t="shared" si="27"/>
        <v>0.159073555612115</v>
      </c>
      <c r="G116" s="352">
        <v>4571</v>
      </c>
      <c r="H116" s="361">
        <v>3199.7</v>
      </c>
      <c r="I116" s="361">
        <v>2568</v>
      </c>
      <c r="J116" s="326">
        <f t="shared" si="20"/>
        <v>-0.19742475857111597</v>
      </c>
      <c r="K116" s="379">
        <v>104</v>
      </c>
      <c r="L116" s="361">
        <v>72.8</v>
      </c>
      <c r="M116" s="361">
        <v>102</v>
      </c>
      <c r="N116" s="326">
        <f t="shared" si="21"/>
        <v>0.40109890109890123</v>
      </c>
      <c r="O116" s="22"/>
      <c r="P116" s="793"/>
      <c r="Q116" s="26"/>
      <c r="R116" s="326"/>
      <c r="S116" s="25"/>
      <c r="T116" s="29"/>
      <c r="U116" s="69"/>
      <c r="V116" s="203"/>
      <c r="W116" s="61"/>
    </row>
    <row r="117" spans="1:23" s="2" customFormat="1" ht="27.75" customHeight="1" x14ac:dyDescent="0.2">
      <c r="A117" s="218">
        <v>115</v>
      </c>
      <c r="B117" s="149" t="s">
        <v>106</v>
      </c>
      <c r="C117" s="308">
        <v>64</v>
      </c>
      <c r="D117" s="303">
        <v>51.161000000000001</v>
      </c>
      <c r="E117" s="303">
        <v>42.98</v>
      </c>
      <c r="F117" s="327">
        <f t="shared" si="27"/>
        <v>-0.15990696037997698</v>
      </c>
      <c r="G117" s="354">
        <v>2227</v>
      </c>
      <c r="H117" s="360">
        <v>1558.9</v>
      </c>
      <c r="I117" s="360">
        <v>1599</v>
      </c>
      <c r="J117" s="327">
        <f t="shared" si="20"/>
        <v>2.5723266405798917E-2</v>
      </c>
      <c r="K117" s="378">
        <v>40</v>
      </c>
      <c r="L117" s="360">
        <v>28</v>
      </c>
      <c r="M117" s="360">
        <v>41</v>
      </c>
      <c r="N117" s="327">
        <f t="shared" si="21"/>
        <v>0.46428571428571419</v>
      </c>
      <c r="O117" s="5">
        <v>50</v>
      </c>
      <c r="P117" s="794"/>
      <c r="Q117" s="7"/>
      <c r="R117" s="327"/>
      <c r="S117" s="6"/>
      <c r="T117" s="28"/>
      <c r="U117" s="70"/>
      <c r="V117" s="204"/>
      <c r="W117" s="61"/>
    </row>
    <row r="118" spans="1:23" s="23" customFormat="1" ht="27.75" customHeight="1" x14ac:dyDescent="0.2">
      <c r="A118" s="218">
        <v>116</v>
      </c>
      <c r="B118" s="24" t="s">
        <v>107</v>
      </c>
      <c r="C118" s="309">
        <v>51.363999999999997</v>
      </c>
      <c r="D118" s="302">
        <v>41.423000000000002</v>
      </c>
      <c r="E118" s="302"/>
      <c r="F118" s="326"/>
      <c r="G118" s="352">
        <v>7132</v>
      </c>
      <c r="H118" s="361">
        <v>4992.3999999999996</v>
      </c>
      <c r="I118" s="361">
        <v>0</v>
      </c>
      <c r="J118" s="326"/>
      <c r="K118" s="379">
        <v>134</v>
      </c>
      <c r="L118" s="361">
        <v>93.8</v>
      </c>
      <c r="M118" s="361">
        <v>7</v>
      </c>
      <c r="N118" s="326"/>
      <c r="O118" s="22"/>
      <c r="P118" s="793"/>
      <c r="Q118" s="26"/>
      <c r="R118" s="326"/>
      <c r="S118" s="25"/>
      <c r="T118" s="29"/>
      <c r="U118" s="69"/>
      <c r="V118" s="203"/>
      <c r="W118" s="61"/>
    </row>
    <row r="119" spans="1:23" s="2" customFormat="1" ht="27.75" customHeight="1" x14ac:dyDescent="0.2">
      <c r="A119" s="218">
        <v>117</v>
      </c>
      <c r="B119" s="149" t="s">
        <v>108</v>
      </c>
      <c r="C119" s="308">
        <v>60.430999999999997</v>
      </c>
      <c r="D119" s="303">
        <v>47.850999999999999</v>
      </c>
      <c r="E119" s="303">
        <v>58.792999999999999</v>
      </c>
      <c r="F119" s="327">
        <f t="shared" si="27"/>
        <v>0.2286681574052789</v>
      </c>
      <c r="G119" s="354">
        <v>4650</v>
      </c>
      <c r="H119" s="360">
        <v>3255</v>
      </c>
      <c r="I119" s="360">
        <v>2376</v>
      </c>
      <c r="J119" s="327">
        <f t="shared" si="20"/>
        <v>-0.27004608294930876</v>
      </c>
      <c r="K119" s="378">
        <v>168</v>
      </c>
      <c r="L119" s="360">
        <v>117.6</v>
      </c>
      <c r="M119" s="360">
        <v>114.89</v>
      </c>
      <c r="N119" s="327">
        <f t="shared" si="21"/>
        <v>-2.3044217687074764E-2</v>
      </c>
      <c r="O119" s="5"/>
      <c r="P119" s="794"/>
      <c r="Q119" s="7"/>
      <c r="R119" s="327"/>
      <c r="S119" s="6"/>
      <c r="T119" s="28"/>
      <c r="U119" s="70"/>
      <c r="V119" s="204"/>
      <c r="W119" s="61"/>
    </row>
    <row r="120" spans="1:23" s="23" customFormat="1" ht="27.75" customHeight="1" x14ac:dyDescent="0.2">
      <c r="A120" s="218">
        <v>118</v>
      </c>
      <c r="B120" s="24" t="s">
        <v>109</v>
      </c>
      <c r="C120" s="309">
        <v>53.283000000000001</v>
      </c>
      <c r="D120" s="302">
        <v>42.56</v>
      </c>
      <c r="E120" s="302">
        <v>44.478000000000002</v>
      </c>
      <c r="F120" s="326">
        <f t="shared" si="27"/>
        <v>4.5065789473684115E-2</v>
      </c>
      <c r="G120" s="352">
        <v>3244</v>
      </c>
      <c r="H120" s="361">
        <v>2270.8000000000002</v>
      </c>
      <c r="I120" s="361">
        <v>3105</v>
      </c>
      <c r="J120" s="326">
        <f t="shared" si="20"/>
        <v>0.36735952087370083</v>
      </c>
      <c r="K120" s="379">
        <v>79</v>
      </c>
      <c r="L120" s="361">
        <v>55.3</v>
      </c>
      <c r="M120" s="361">
        <v>87</v>
      </c>
      <c r="N120" s="326">
        <f t="shared" si="21"/>
        <v>0.5732368896925859</v>
      </c>
      <c r="O120" s="22">
        <v>77</v>
      </c>
      <c r="P120" s="793"/>
      <c r="Q120" s="26"/>
      <c r="R120" s="326"/>
      <c r="S120" s="25"/>
      <c r="T120" s="29"/>
      <c r="U120" s="69"/>
      <c r="V120" s="203"/>
      <c r="W120" s="61"/>
    </row>
    <row r="121" spans="1:23" s="23" customFormat="1" ht="27.75" customHeight="1" x14ac:dyDescent="0.2">
      <c r="A121" s="218">
        <v>119</v>
      </c>
      <c r="B121" s="149" t="s">
        <v>110</v>
      </c>
      <c r="C121" s="308">
        <v>55.606999999999999</v>
      </c>
      <c r="D121" s="303">
        <v>44.661999999999999</v>
      </c>
      <c r="E121" s="303">
        <v>46.064999999999998</v>
      </c>
      <c r="F121" s="327">
        <f t="shared" si="27"/>
        <v>3.141372979266488E-2</v>
      </c>
      <c r="G121" s="354">
        <v>3459</v>
      </c>
      <c r="H121" s="360">
        <v>2421.3000000000002</v>
      </c>
      <c r="I121" s="360">
        <v>1730</v>
      </c>
      <c r="J121" s="327">
        <f t="shared" si="20"/>
        <v>-0.28550778507413377</v>
      </c>
      <c r="K121" s="378">
        <v>129</v>
      </c>
      <c r="L121" s="360">
        <v>90.3</v>
      </c>
      <c r="M121" s="360">
        <v>97</v>
      </c>
      <c r="N121" s="327">
        <f t="shared" si="21"/>
        <v>7.4197120708748621E-2</v>
      </c>
      <c r="O121" s="6"/>
      <c r="P121" s="794"/>
      <c r="Q121" s="7"/>
      <c r="R121" s="327"/>
      <c r="S121" s="6"/>
      <c r="T121" s="28"/>
      <c r="U121" s="70"/>
      <c r="V121" s="204"/>
      <c r="W121" s="61"/>
    </row>
    <row r="122" spans="1:23" s="23" customFormat="1" ht="27.75" customHeight="1" x14ac:dyDescent="0.2">
      <c r="A122" s="218">
        <v>120</v>
      </c>
      <c r="B122" s="24" t="s">
        <v>111</v>
      </c>
      <c r="C122" s="309">
        <v>65.465000000000003</v>
      </c>
      <c r="D122" s="302">
        <v>52.319000000000003</v>
      </c>
      <c r="E122" s="302">
        <v>53.127000000000002</v>
      </c>
      <c r="F122" s="326">
        <f t="shared" si="27"/>
        <v>1.5443720254592064E-2</v>
      </c>
      <c r="G122" s="352">
        <v>3924</v>
      </c>
      <c r="H122" s="361">
        <v>2746.8</v>
      </c>
      <c r="I122" s="361">
        <v>2286</v>
      </c>
      <c r="J122" s="326">
        <f t="shared" si="20"/>
        <v>-0.16775884665792928</v>
      </c>
      <c r="K122" s="379">
        <v>60</v>
      </c>
      <c r="L122" s="361">
        <v>42</v>
      </c>
      <c r="M122" s="361">
        <v>59</v>
      </c>
      <c r="N122" s="326">
        <f t="shared" si="21"/>
        <v>0.40476190476190466</v>
      </c>
      <c r="O122" s="22">
        <v>55</v>
      </c>
      <c r="P122" s="793"/>
      <c r="Q122" s="26"/>
      <c r="R122" s="326"/>
      <c r="S122" s="25"/>
      <c r="T122" s="29"/>
      <c r="U122" s="69"/>
      <c r="V122" s="203"/>
      <c r="W122" s="61"/>
    </row>
    <row r="123" spans="1:23" s="23" customFormat="1" ht="27.75" customHeight="1" x14ac:dyDescent="0.2">
      <c r="A123" s="218">
        <v>121</v>
      </c>
      <c r="B123" s="149" t="s">
        <v>112</v>
      </c>
      <c r="C123" s="308">
        <v>74.266000000000005</v>
      </c>
      <c r="D123" s="303">
        <v>59.335000000000001</v>
      </c>
      <c r="E123" s="303">
        <v>47.262999999999998</v>
      </c>
      <c r="F123" s="327">
        <f t="shared" si="27"/>
        <v>-0.2034549591303616</v>
      </c>
      <c r="G123" s="354">
        <v>6656</v>
      </c>
      <c r="H123" s="360">
        <v>4659.2</v>
      </c>
      <c r="I123" s="360">
        <v>2958</v>
      </c>
      <c r="J123" s="327">
        <f t="shared" si="20"/>
        <v>-0.36512706043956045</v>
      </c>
      <c r="K123" s="378">
        <v>166</v>
      </c>
      <c r="L123" s="360">
        <v>116.2</v>
      </c>
      <c r="M123" s="360">
        <v>159</v>
      </c>
      <c r="N123" s="327">
        <f t="shared" si="21"/>
        <v>0.36833046471600683</v>
      </c>
      <c r="O123" s="6"/>
      <c r="P123" s="794"/>
      <c r="Q123" s="7"/>
      <c r="R123" s="327"/>
      <c r="S123" s="6"/>
      <c r="T123" s="28"/>
      <c r="U123" s="70"/>
      <c r="V123" s="204"/>
      <c r="W123" s="61"/>
    </row>
    <row r="124" spans="1:23" s="23" customFormat="1" ht="27.75" customHeight="1" x14ac:dyDescent="0.2">
      <c r="A124" s="218">
        <v>122</v>
      </c>
      <c r="B124" s="24" t="s">
        <v>113</v>
      </c>
      <c r="C124" s="309">
        <v>35.347999999999999</v>
      </c>
      <c r="D124" s="302">
        <v>28.6</v>
      </c>
      <c r="E124" s="302">
        <v>26.882999999999999</v>
      </c>
      <c r="F124" s="326">
        <f t="shared" si="27"/>
        <v>-6.0034965034965082E-2</v>
      </c>
      <c r="G124" s="352">
        <v>3124</v>
      </c>
      <c r="H124" s="361">
        <v>2186.8000000000002</v>
      </c>
      <c r="I124" s="361">
        <v>536</v>
      </c>
      <c r="J124" s="326">
        <f t="shared" si="20"/>
        <v>-0.7548929943296141</v>
      </c>
      <c r="K124" s="379">
        <v>51</v>
      </c>
      <c r="L124" s="361">
        <v>35.700000000000003</v>
      </c>
      <c r="M124" s="361">
        <v>23</v>
      </c>
      <c r="N124" s="326">
        <f t="shared" si="21"/>
        <v>-0.35574229691876758</v>
      </c>
      <c r="O124" s="22">
        <v>5.0999999999999997E-2</v>
      </c>
      <c r="P124" s="793"/>
      <c r="Q124" s="26"/>
      <c r="R124" s="326"/>
      <c r="S124" s="25"/>
      <c r="T124" s="29"/>
      <c r="U124" s="69"/>
      <c r="V124" s="203"/>
      <c r="W124" s="61"/>
    </row>
    <row r="125" spans="1:23" s="23" customFormat="1" ht="27.75" customHeight="1" x14ac:dyDescent="0.2">
      <c r="A125" s="218">
        <v>123</v>
      </c>
      <c r="B125" s="149" t="s">
        <v>114</v>
      </c>
      <c r="C125" s="308">
        <v>66.957999999999998</v>
      </c>
      <c r="D125" s="303">
        <v>66.287999999999997</v>
      </c>
      <c r="E125" s="303">
        <v>51.095999999999997</v>
      </c>
      <c r="F125" s="327">
        <f t="shared" si="27"/>
        <v>-0.22918175235336713</v>
      </c>
      <c r="G125" s="354">
        <v>5742</v>
      </c>
      <c r="H125" s="360">
        <v>4019.4</v>
      </c>
      <c r="I125" s="360">
        <v>1109</v>
      </c>
      <c r="J125" s="327">
        <f t="shared" si="20"/>
        <v>-0.72408817236403444</v>
      </c>
      <c r="K125" s="378">
        <v>93</v>
      </c>
      <c r="L125" s="360">
        <v>65.099999999999994</v>
      </c>
      <c r="M125" s="360">
        <v>139</v>
      </c>
      <c r="N125" s="327">
        <f t="shared" si="21"/>
        <v>1.1351766513056836</v>
      </c>
      <c r="O125" s="5">
        <v>85.1</v>
      </c>
      <c r="P125" s="794"/>
      <c r="Q125" s="7"/>
      <c r="R125" s="327"/>
      <c r="S125" s="6"/>
      <c r="T125" s="28"/>
      <c r="U125" s="70"/>
      <c r="V125" s="204"/>
      <c r="W125" s="61"/>
    </row>
    <row r="126" spans="1:23" s="23" customFormat="1" ht="27.75" customHeight="1" x14ac:dyDescent="0.2">
      <c r="A126" s="218">
        <v>124</v>
      </c>
      <c r="B126" s="24" t="s">
        <v>115</v>
      </c>
      <c r="C126" s="309">
        <v>64.212999999999994</v>
      </c>
      <c r="D126" s="302">
        <v>44.222000000000001</v>
      </c>
      <c r="E126" s="302">
        <v>56.906999999999996</v>
      </c>
      <c r="F126" s="326">
        <f t="shared" si="27"/>
        <v>0.28684817511645777</v>
      </c>
      <c r="G126" s="352">
        <v>5180</v>
      </c>
      <c r="H126" s="361">
        <v>3626</v>
      </c>
      <c r="I126" s="361">
        <v>3180</v>
      </c>
      <c r="J126" s="326">
        <f t="shared" si="20"/>
        <v>-0.12300055157198009</v>
      </c>
      <c r="K126" s="379">
        <v>83</v>
      </c>
      <c r="L126" s="361">
        <v>58.1</v>
      </c>
      <c r="M126" s="361">
        <v>101</v>
      </c>
      <c r="N126" s="326">
        <f t="shared" si="21"/>
        <v>0.73838209982788294</v>
      </c>
      <c r="O126" s="22">
        <v>75.900000000000006</v>
      </c>
      <c r="P126" s="793"/>
      <c r="Q126" s="26"/>
      <c r="R126" s="326"/>
      <c r="S126" s="25"/>
      <c r="T126" s="29"/>
      <c r="U126" s="69"/>
      <c r="V126" s="203"/>
      <c r="W126" s="61"/>
    </row>
    <row r="127" spans="1:23" s="23" customFormat="1" ht="27.75" customHeight="1" x14ac:dyDescent="0.2">
      <c r="A127" s="218">
        <v>125</v>
      </c>
      <c r="B127" s="149" t="s">
        <v>116</v>
      </c>
      <c r="C127" s="308">
        <v>54.83</v>
      </c>
      <c r="D127" s="303">
        <v>54.226999999999997</v>
      </c>
      <c r="E127" s="303"/>
      <c r="F127" s="327">
        <f t="shared" si="27"/>
        <v>-1</v>
      </c>
      <c r="G127" s="354">
        <v>2992</v>
      </c>
      <c r="H127" s="360">
        <v>2094.4</v>
      </c>
      <c r="I127" s="360">
        <v>1525</v>
      </c>
      <c r="J127" s="327">
        <f t="shared" si="20"/>
        <v>-0.2718678380443087</v>
      </c>
      <c r="K127" s="378">
        <v>41.6</v>
      </c>
      <c r="L127" s="360">
        <v>29.12</v>
      </c>
      <c r="M127" s="360">
        <v>40</v>
      </c>
      <c r="N127" s="327">
        <f t="shared" si="21"/>
        <v>0.37362637362637363</v>
      </c>
      <c r="O127" s="6"/>
      <c r="P127" s="794"/>
      <c r="Q127" s="7"/>
      <c r="R127" s="327"/>
      <c r="S127" s="6"/>
      <c r="T127" s="28"/>
      <c r="U127" s="70"/>
      <c r="V127" s="204"/>
      <c r="W127" s="61"/>
    </row>
    <row r="128" spans="1:23" s="23" customFormat="1" ht="27.75" customHeight="1" x14ac:dyDescent="0.2">
      <c r="A128" s="218">
        <v>126</v>
      </c>
      <c r="B128" s="24" t="s">
        <v>117</v>
      </c>
      <c r="C128" s="309">
        <v>53.49</v>
      </c>
      <c r="D128" s="302">
        <v>42.637</v>
      </c>
      <c r="E128" s="302">
        <v>83.462999999999994</v>
      </c>
      <c r="F128" s="326">
        <f t="shared" si="27"/>
        <v>0.9575251542087857</v>
      </c>
      <c r="G128" s="352">
        <v>2707</v>
      </c>
      <c r="H128" s="361">
        <v>1894.9</v>
      </c>
      <c r="I128" s="361">
        <v>1707</v>
      </c>
      <c r="J128" s="326">
        <f t="shared" si="20"/>
        <v>-9.9160905588685511E-2</v>
      </c>
      <c r="K128" s="379">
        <v>44</v>
      </c>
      <c r="L128" s="361">
        <v>30.8</v>
      </c>
      <c r="M128" s="361">
        <v>51</v>
      </c>
      <c r="N128" s="326">
        <f t="shared" si="21"/>
        <v>0.6558441558441559</v>
      </c>
      <c r="O128" s="22">
        <v>54</v>
      </c>
      <c r="P128" s="793"/>
      <c r="Q128" s="26">
        <v>35</v>
      </c>
      <c r="R128" s="326"/>
      <c r="S128" s="25"/>
      <c r="T128" s="29"/>
      <c r="U128" s="69"/>
      <c r="V128" s="203"/>
      <c r="W128" s="61"/>
    </row>
    <row r="129" spans="1:23" s="23" customFormat="1" ht="27.75" customHeight="1" x14ac:dyDescent="0.2">
      <c r="A129" s="218">
        <v>127</v>
      </c>
      <c r="B129" s="149" t="s">
        <v>118</v>
      </c>
      <c r="C129" s="308">
        <v>72.605999999999995</v>
      </c>
      <c r="D129" s="303">
        <v>57.963000000000001</v>
      </c>
      <c r="E129" s="303">
        <v>45.212000000000003</v>
      </c>
      <c r="F129" s="327">
        <f t="shared" si="27"/>
        <v>-0.21998516294877768</v>
      </c>
      <c r="G129" s="354">
        <v>3982</v>
      </c>
      <c r="H129" s="360">
        <v>2787.4</v>
      </c>
      <c r="I129" s="360">
        <v>2585</v>
      </c>
      <c r="J129" s="327">
        <f t="shared" si="20"/>
        <v>-7.2612470402525719E-2</v>
      </c>
      <c r="K129" s="378">
        <v>71</v>
      </c>
      <c r="L129" s="360">
        <v>49.7</v>
      </c>
      <c r="M129" s="360">
        <v>79</v>
      </c>
      <c r="N129" s="327">
        <f t="shared" si="21"/>
        <v>0.58953722334004022</v>
      </c>
      <c r="O129" s="5">
        <v>99</v>
      </c>
      <c r="P129" s="794">
        <v>43.2</v>
      </c>
      <c r="Q129" s="7"/>
      <c r="R129" s="327">
        <f t="shared" ref="R129" si="29">Q129/P129-1</f>
        <v>-1</v>
      </c>
      <c r="S129" s="6"/>
      <c r="T129" s="28"/>
      <c r="U129" s="70"/>
      <c r="V129" s="204"/>
      <c r="W129" s="61"/>
    </row>
    <row r="130" spans="1:23" s="23" customFormat="1" ht="27.75" customHeight="1" x14ac:dyDescent="0.2">
      <c r="A130" s="218">
        <v>128</v>
      </c>
      <c r="B130" s="24" t="s">
        <v>119</v>
      </c>
      <c r="C130" s="309">
        <v>56.030999999999999</v>
      </c>
      <c r="D130" s="302">
        <v>44.817</v>
      </c>
      <c r="E130" s="310">
        <v>42.441000000000003</v>
      </c>
      <c r="F130" s="326">
        <f t="shared" si="27"/>
        <v>-5.3015596760157879E-2</v>
      </c>
      <c r="G130" s="352">
        <v>5361</v>
      </c>
      <c r="H130" s="361">
        <v>3752.7</v>
      </c>
      <c r="I130" s="361">
        <v>2181</v>
      </c>
      <c r="J130" s="326">
        <f t="shared" ref="J130:J160" si="30">I130/H130-1</f>
        <v>-0.41881845071548485</v>
      </c>
      <c r="K130" s="379">
        <v>115</v>
      </c>
      <c r="L130" s="361">
        <v>80.5</v>
      </c>
      <c r="M130" s="380">
        <v>66</v>
      </c>
      <c r="N130" s="326">
        <f t="shared" ref="N130:N159" si="31">M130/L130-1</f>
        <v>-0.18012422360248448</v>
      </c>
      <c r="O130" s="22">
        <v>118.8</v>
      </c>
      <c r="P130" s="793"/>
      <c r="Q130" s="26"/>
      <c r="R130" s="326"/>
      <c r="S130" s="25"/>
      <c r="T130" s="29"/>
      <c r="U130" s="69"/>
      <c r="V130" s="203"/>
      <c r="W130" s="61"/>
    </row>
    <row r="131" spans="1:23" s="23" customFormat="1" ht="27.75" customHeight="1" x14ac:dyDescent="0.2">
      <c r="A131" s="218">
        <v>129</v>
      </c>
      <c r="B131" s="149" t="s">
        <v>120</v>
      </c>
      <c r="C131" s="308">
        <v>69.715999999999994</v>
      </c>
      <c r="D131" s="303">
        <v>55.847999999999999</v>
      </c>
      <c r="E131" s="303">
        <v>65.367000000000004</v>
      </c>
      <c r="F131" s="327">
        <f t="shared" si="27"/>
        <v>0.1704447786850023</v>
      </c>
      <c r="G131" s="354">
        <v>6263</v>
      </c>
      <c r="H131" s="360">
        <v>4384.1000000000004</v>
      </c>
      <c r="I131" s="360">
        <v>2790</v>
      </c>
      <c r="J131" s="327">
        <f t="shared" si="30"/>
        <v>-0.36360940671973729</v>
      </c>
      <c r="K131" s="378">
        <v>112</v>
      </c>
      <c r="L131" s="360">
        <v>78.400000000000006</v>
      </c>
      <c r="M131" s="360">
        <v>51</v>
      </c>
      <c r="N131" s="327">
        <f t="shared" si="31"/>
        <v>-0.34948979591836737</v>
      </c>
      <c r="O131" s="5"/>
      <c r="P131" s="794"/>
      <c r="Q131" s="7"/>
      <c r="R131" s="327"/>
      <c r="S131" s="6"/>
      <c r="T131" s="28"/>
      <c r="U131" s="70"/>
      <c r="V131" s="204"/>
      <c r="W131" s="61"/>
    </row>
    <row r="132" spans="1:23" s="23" customFormat="1" ht="27.75" customHeight="1" x14ac:dyDescent="0.2">
      <c r="A132" s="218">
        <v>130</v>
      </c>
      <c r="B132" s="24" t="s">
        <v>121</v>
      </c>
      <c r="C132" s="309">
        <v>64.968000000000004</v>
      </c>
      <c r="D132" s="302">
        <v>52.136000000000003</v>
      </c>
      <c r="E132" s="302">
        <v>52.813000000000002</v>
      </c>
      <c r="F132" s="326">
        <f t="shared" si="27"/>
        <v>1.2985269295688218E-2</v>
      </c>
      <c r="G132" s="352">
        <v>2862</v>
      </c>
      <c r="H132" s="361">
        <v>2003.4</v>
      </c>
      <c r="I132" s="361">
        <v>3556</v>
      </c>
      <c r="J132" s="326">
        <f t="shared" si="30"/>
        <v>0.77498252969951076</v>
      </c>
      <c r="K132" s="379">
        <v>47</v>
      </c>
      <c r="L132" s="361">
        <v>32.9</v>
      </c>
      <c r="M132" s="361">
        <v>121</v>
      </c>
      <c r="N132" s="326">
        <f t="shared" si="31"/>
        <v>2.6778115501519757</v>
      </c>
      <c r="O132" s="22">
        <v>189.12899999999999</v>
      </c>
      <c r="P132" s="793"/>
      <c r="Q132" s="26"/>
      <c r="R132" s="326"/>
      <c r="S132" s="25"/>
      <c r="T132" s="29"/>
      <c r="U132" s="69"/>
      <c r="V132" s="203"/>
      <c r="W132" s="61"/>
    </row>
    <row r="133" spans="1:23" s="2" customFormat="1" ht="27.75" customHeight="1" x14ac:dyDescent="0.2">
      <c r="A133" s="218">
        <v>131</v>
      </c>
      <c r="B133" s="149" t="s">
        <v>122</v>
      </c>
      <c r="C133" s="308">
        <v>62.375999999999998</v>
      </c>
      <c r="D133" s="303">
        <v>49.978000000000002</v>
      </c>
      <c r="E133" s="303">
        <v>61.377000000000002</v>
      </c>
      <c r="F133" s="327">
        <f t="shared" si="27"/>
        <v>0.22808035535635685</v>
      </c>
      <c r="G133" s="354">
        <v>5236</v>
      </c>
      <c r="H133" s="360">
        <v>3665.2</v>
      </c>
      <c r="I133" s="360">
        <v>6171</v>
      </c>
      <c r="J133" s="327">
        <f t="shared" si="30"/>
        <v>0.68367346938775508</v>
      </c>
      <c r="K133" s="378">
        <v>155</v>
      </c>
      <c r="L133" s="360">
        <v>108.5</v>
      </c>
      <c r="M133" s="360">
        <v>50</v>
      </c>
      <c r="N133" s="327">
        <f t="shared" si="31"/>
        <v>-0.53917050691244239</v>
      </c>
      <c r="O133" s="5"/>
      <c r="P133" s="794">
        <v>151.303</v>
      </c>
      <c r="Q133" s="7"/>
      <c r="R133" s="327">
        <f t="shared" ref="R133" si="32">Q133/P133-1</f>
        <v>-1</v>
      </c>
      <c r="S133" s="6"/>
      <c r="T133" s="28"/>
      <c r="U133" s="70"/>
      <c r="V133" s="204"/>
      <c r="W133" s="61"/>
    </row>
    <row r="134" spans="1:23" s="23" customFormat="1" ht="27.75" customHeight="1" x14ac:dyDescent="0.2">
      <c r="A134" s="218">
        <v>132</v>
      </c>
      <c r="B134" s="24" t="s">
        <v>123</v>
      </c>
      <c r="C134" s="309">
        <v>61.795999999999999</v>
      </c>
      <c r="D134" s="302">
        <v>49.369</v>
      </c>
      <c r="E134" s="302">
        <v>45.290999999999997</v>
      </c>
      <c r="F134" s="326">
        <f t="shared" si="27"/>
        <v>-8.2602442828495715E-2</v>
      </c>
      <c r="G134" s="352">
        <v>3221</v>
      </c>
      <c r="H134" s="361">
        <v>2254.6999999999998</v>
      </c>
      <c r="I134" s="361">
        <v>1970</v>
      </c>
      <c r="J134" s="326">
        <f t="shared" si="30"/>
        <v>-0.12626957023107277</v>
      </c>
      <c r="K134" s="379">
        <v>33</v>
      </c>
      <c r="L134" s="361">
        <v>23.1</v>
      </c>
      <c r="M134" s="361">
        <v>59</v>
      </c>
      <c r="N134" s="326">
        <f t="shared" si="31"/>
        <v>1.554112554112554</v>
      </c>
      <c r="O134" s="22">
        <v>71.5</v>
      </c>
      <c r="P134" s="793"/>
      <c r="Q134" s="26"/>
      <c r="R134" s="326"/>
      <c r="S134" s="25"/>
      <c r="T134" s="29"/>
      <c r="U134" s="69"/>
      <c r="V134" s="203"/>
      <c r="W134" s="61"/>
    </row>
    <row r="135" spans="1:23" s="2" customFormat="1" ht="27.75" customHeight="1" x14ac:dyDescent="0.2">
      <c r="A135" s="218">
        <v>133</v>
      </c>
      <c r="B135" s="149" t="s">
        <v>124</v>
      </c>
      <c r="C135" s="308">
        <v>84.475999999999999</v>
      </c>
      <c r="D135" s="303">
        <v>67.686000000000007</v>
      </c>
      <c r="E135" s="303">
        <v>69.02</v>
      </c>
      <c r="F135" s="327">
        <f t="shared" ref="F135:F160" si="33">E135/D135-1</f>
        <v>1.9708654670094194E-2</v>
      </c>
      <c r="G135" s="354">
        <v>4183</v>
      </c>
      <c r="H135" s="360">
        <v>2928.1</v>
      </c>
      <c r="I135" s="360">
        <v>1908</v>
      </c>
      <c r="J135" s="327">
        <f t="shared" si="30"/>
        <v>-0.34838291041972613</v>
      </c>
      <c r="K135" s="378">
        <v>119</v>
      </c>
      <c r="L135" s="360">
        <v>83.3</v>
      </c>
      <c r="M135" s="360">
        <v>108</v>
      </c>
      <c r="N135" s="327">
        <f t="shared" si="31"/>
        <v>0.29651860744297731</v>
      </c>
      <c r="O135" s="5">
        <v>127</v>
      </c>
      <c r="P135" s="794"/>
      <c r="Q135" s="7">
        <v>32.5</v>
      </c>
      <c r="R135" s="327"/>
      <c r="S135" s="6"/>
      <c r="T135" s="28"/>
      <c r="U135" s="70"/>
      <c r="V135" s="204"/>
      <c r="W135" s="61"/>
    </row>
    <row r="136" spans="1:23" s="23" customFormat="1" ht="27.75" customHeight="1" x14ac:dyDescent="0.2">
      <c r="A136" s="218">
        <v>134</v>
      </c>
      <c r="B136" s="24" t="s">
        <v>125</v>
      </c>
      <c r="C136" s="309">
        <v>44.231999999999999</v>
      </c>
      <c r="D136" s="302">
        <v>35.68</v>
      </c>
      <c r="E136" s="302">
        <v>86.590999999999994</v>
      </c>
      <c r="F136" s="326">
        <f t="shared" si="33"/>
        <v>1.4268778026905826</v>
      </c>
      <c r="G136" s="352">
        <v>2272</v>
      </c>
      <c r="H136" s="361">
        <v>1590.4</v>
      </c>
      <c r="I136" s="361">
        <v>1228</v>
      </c>
      <c r="J136" s="326">
        <f t="shared" si="30"/>
        <v>-0.22786720321931597</v>
      </c>
      <c r="K136" s="379">
        <v>142</v>
      </c>
      <c r="L136" s="361">
        <v>99.4</v>
      </c>
      <c r="M136" s="361">
        <v>135</v>
      </c>
      <c r="N136" s="326">
        <f t="shared" si="31"/>
        <v>0.35814889336016087</v>
      </c>
      <c r="O136" s="22">
        <v>68.75</v>
      </c>
      <c r="P136" s="793"/>
      <c r="Q136" s="26"/>
      <c r="R136" s="326"/>
      <c r="S136" s="25"/>
      <c r="T136" s="29"/>
      <c r="U136" s="69"/>
      <c r="V136" s="203"/>
      <c r="W136" s="61"/>
    </row>
    <row r="137" spans="1:23" s="2" customFormat="1" ht="27.75" customHeight="1" x14ac:dyDescent="0.2">
      <c r="A137" s="218">
        <v>135</v>
      </c>
      <c r="B137" s="149" t="s">
        <v>126</v>
      </c>
      <c r="C137" s="308">
        <v>59.837000000000003</v>
      </c>
      <c r="D137" s="303">
        <v>108.997</v>
      </c>
      <c r="E137" s="303">
        <v>108.70699999999999</v>
      </c>
      <c r="F137" s="327">
        <f t="shared" si="33"/>
        <v>-2.660623686890573E-3</v>
      </c>
      <c r="G137" s="354">
        <v>4270</v>
      </c>
      <c r="H137" s="360">
        <v>7965</v>
      </c>
      <c r="I137" s="360">
        <v>5907</v>
      </c>
      <c r="J137" s="327">
        <f t="shared" si="30"/>
        <v>-0.25838041431261771</v>
      </c>
      <c r="K137" s="378">
        <v>119</v>
      </c>
      <c r="L137" s="360">
        <v>83.3</v>
      </c>
      <c r="M137" s="360">
        <v>134</v>
      </c>
      <c r="N137" s="327">
        <f t="shared" si="31"/>
        <v>0.60864345738295333</v>
      </c>
      <c r="O137" s="5">
        <v>95</v>
      </c>
      <c r="P137" s="794">
        <v>112</v>
      </c>
      <c r="Q137" s="7"/>
      <c r="R137" s="327"/>
      <c r="S137" s="6"/>
      <c r="T137" s="28"/>
      <c r="U137" s="70"/>
      <c r="V137" s="204"/>
      <c r="W137" s="61"/>
    </row>
    <row r="138" spans="1:23" s="23" customFormat="1" ht="27.75" customHeight="1" x14ac:dyDescent="0.2">
      <c r="A138" s="218">
        <v>136</v>
      </c>
      <c r="B138" s="24" t="s">
        <v>127</v>
      </c>
      <c r="C138" s="309">
        <v>67.638000000000005</v>
      </c>
      <c r="D138" s="302">
        <v>54.308999999999997</v>
      </c>
      <c r="E138" s="302">
        <v>40.402999999999999</v>
      </c>
      <c r="F138" s="326">
        <f t="shared" si="33"/>
        <v>-0.25605332449501927</v>
      </c>
      <c r="G138" s="352">
        <v>2817</v>
      </c>
      <c r="H138" s="361">
        <v>1971.9</v>
      </c>
      <c r="I138" s="361">
        <v>742.66666599999996</v>
      </c>
      <c r="J138" s="326">
        <f t="shared" si="30"/>
        <v>-0.62337508697195609</v>
      </c>
      <c r="K138" s="379">
        <v>57</v>
      </c>
      <c r="L138" s="361">
        <v>39.9</v>
      </c>
      <c r="M138" s="361">
        <v>53.5</v>
      </c>
      <c r="N138" s="326">
        <f t="shared" si="31"/>
        <v>0.34085213032581452</v>
      </c>
      <c r="O138" s="22">
        <v>50</v>
      </c>
      <c r="P138" s="793"/>
      <c r="Q138" s="26"/>
      <c r="R138" s="326"/>
      <c r="S138" s="25"/>
      <c r="T138" s="29"/>
      <c r="U138" s="69"/>
      <c r="V138" s="203"/>
      <c r="W138" s="61"/>
    </row>
    <row r="139" spans="1:23" s="2" customFormat="1" ht="27.75" customHeight="1" x14ac:dyDescent="0.2">
      <c r="A139" s="218">
        <v>137</v>
      </c>
      <c r="B139" s="149" t="s">
        <v>129</v>
      </c>
      <c r="C139" s="308">
        <v>54.9</v>
      </c>
      <c r="D139" s="303">
        <v>44.146000000000001</v>
      </c>
      <c r="E139" s="303">
        <v>84.462999999999994</v>
      </c>
      <c r="F139" s="327">
        <f t="shared" si="33"/>
        <v>0.91326507497848031</v>
      </c>
      <c r="G139" s="354">
        <v>4040</v>
      </c>
      <c r="H139" s="360">
        <v>2828</v>
      </c>
      <c r="I139" s="360">
        <v>3882</v>
      </c>
      <c r="J139" s="327">
        <f t="shared" si="30"/>
        <v>0.37270155586987275</v>
      </c>
      <c r="K139" s="378">
        <v>90</v>
      </c>
      <c r="L139" s="360">
        <v>63</v>
      </c>
      <c r="M139" s="360">
        <v>57</v>
      </c>
      <c r="N139" s="327">
        <f t="shared" si="31"/>
        <v>-9.5238095238095233E-2</v>
      </c>
      <c r="O139" s="5">
        <v>67</v>
      </c>
      <c r="P139" s="794"/>
      <c r="Q139" s="7"/>
      <c r="R139" s="327"/>
      <c r="S139" s="6"/>
      <c r="T139" s="28"/>
      <c r="U139" s="70"/>
      <c r="V139" s="204"/>
      <c r="W139" s="61"/>
    </row>
    <row r="140" spans="1:23" s="23" customFormat="1" ht="27.75" customHeight="1" x14ac:dyDescent="0.2">
      <c r="A140" s="218">
        <v>138</v>
      </c>
      <c r="B140" s="24" t="s">
        <v>128</v>
      </c>
      <c r="C140" s="309">
        <v>67.760000000000005</v>
      </c>
      <c r="D140" s="302">
        <v>54.241999999999997</v>
      </c>
      <c r="E140" s="310">
        <v>57.673999999999999</v>
      </c>
      <c r="F140" s="326">
        <f t="shared" si="33"/>
        <v>6.3272003244718267E-2</v>
      </c>
      <c r="G140" s="352">
        <v>6999</v>
      </c>
      <c r="H140" s="361">
        <v>4899.3</v>
      </c>
      <c r="I140" s="361">
        <v>6094</v>
      </c>
      <c r="J140" s="326">
        <f t="shared" si="30"/>
        <v>0.24385116241095672</v>
      </c>
      <c r="K140" s="379">
        <v>134</v>
      </c>
      <c r="L140" s="361">
        <v>93.8</v>
      </c>
      <c r="M140" s="380">
        <v>108</v>
      </c>
      <c r="N140" s="326">
        <f t="shared" si="31"/>
        <v>0.15138592750533042</v>
      </c>
      <c r="O140" s="22"/>
      <c r="P140" s="793"/>
      <c r="Q140" s="26"/>
      <c r="R140" s="326"/>
      <c r="S140" s="25"/>
      <c r="T140" s="29"/>
      <c r="U140" s="69"/>
      <c r="V140" s="203"/>
      <c r="W140" s="61"/>
    </row>
    <row r="141" spans="1:23" s="2" customFormat="1" ht="27.75" customHeight="1" x14ac:dyDescent="0.2">
      <c r="A141" s="218">
        <v>139</v>
      </c>
      <c r="B141" s="149" t="s">
        <v>130</v>
      </c>
      <c r="C141" s="308">
        <v>48.77</v>
      </c>
      <c r="D141" s="303">
        <v>39.201999999999998</v>
      </c>
      <c r="E141" s="303">
        <v>39.591000000000001</v>
      </c>
      <c r="F141" s="327">
        <f t="shared" si="33"/>
        <v>9.9229631141268815E-3</v>
      </c>
      <c r="G141" s="354">
        <v>1534</v>
      </c>
      <c r="H141" s="360">
        <v>1073.8</v>
      </c>
      <c r="I141" s="360">
        <v>2889</v>
      </c>
      <c r="J141" s="327">
        <f t="shared" si="30"/>
        <v>1.6904451480722669</v>
      </c>
      <c r="K141" s="378">
        <v>13</v>
      </c>
      <c r="L141" s="360">
        <v>9.1</v>
      </c>
      <c r="M141" s="360">
        <v>44</v>
      </c>
      <c r="N141" s="327">
        <f t="shared" si="31"/>
        <v>3.8351648351648358</v>
      </c>
      <c r="O141" s="5">
        <v>69</v>
      </c>
      <c r="P141" s="794"/>
      <c r="Q141" s="7"/>
      <c r="R141" s="327"/>
      <c r="S141" s="6"/>
      <c r="T141" s="28"/>
      <c r="U141" s="70"/>
      <c r="V141" s="204"/>
      <c r="W141" s="61"/>
    </row>
    <row r="142" spans="1:23" s="23" customFormat="1" ht="27.75" customHeight="1" x14ac:dyDescent="0.2">
      <c r="A142" s="218">
        <v>140</v>
      </c>
      <c r="B142" s="24" t="s">
        <v>131</v>
      </c>
      <c r="C142" s="309">
        <v>73.561000000000007</v>
      </c>
      <c r="D142" s="302">
        <v>58.896000000000001</v>
      </c>
      <c r="E142" s="302">
        <v>67.673000000000002</v>
      </c>
      <c r="F142" s="326">
        <f t="shared" si="33"/>
        <v>0.14902540070632986</v>
      </c>
      <c r="G142" s="352">
        <v>3517</v>
      </c>
      <c r="H142" s="361">
        <v>2461.9</v>
      </c>
      <c r="I142" s="361">
        <v>2640</v>
      </c>
      <c r="J142" s="326">
        <f t="shared" si="30"/>
        <v>7.2342499695357221E-2</v>
      </c>
      <c r="K142" s="379">
        <v>95</v>
      </c>
      <c r="L142" s="361">
        <v>66.5</v>
      </c>
      <c r="M142" s="361">
        <v>82</v>
      </c>
      <c r="N142" s="326">
        <f t="shared" si="31"/>
        <v>0.23308270676691722</v>
      </c>
      <c r="O142" s="22">
        <v>144.65</v>
      </c>
      <c r="P142" s="793"/>
      <c r="Q142" s="26"/>
      <c r="R142" s="326"/>
      <c r="S142" s="25"/>
      <c r="T142" s="29"/>
      <c r="U142" s="69"/>
      <c r="V142" s="203"/>
      <c r="W142" s="61"/>
    </row>
    <row r="143" spans="1:23" s="2" customFormat="1" ht="27.75" customHeight="1" x14ac:dyDescent="0.2">
      <c r="A143" s="218">
        <v>141</v>
      </c>
      <c r="B143" s="149" t="s">
        <v>132</v>
      </c>
      <c r="C143" s="308">
        <v>88.644000000000005</v>
      </c>
      <c r="D143" s="303">
        <v>71.14</v>
      </c>
      <c r="E143" s="303">
        <v>67.231999999999999</v>
      </c>
      <c r="F143" s="327">
        <f t="shared" si="33"/>
        <v>-5.4933933089682307E-2</v>
      </c>
      <c r="G143" s="354">
        <v>2943</v>
      </c>
      <c r="H143" s="360">
        <v>2060.1</v>
      </c>
      <c r="I143" s="360">
        <v>2387</v>
      </c>
      <c r="J143" s="327">
        <f t="shared" si="30"/>
        <v>0.15868161739721387</v>
      </c>
      <c r="K143" s="378">
        <v>86</v>
      </c>
      <c r="L143" s="360">
        <v>60.2</v>
      </c>
      <c r="M143" s="360">
        <v>109</v>
      </c>
      <c r="N143" s="327">
        <f t="shared" si="31"/>
        <v>0.81063122923588038</v>
      </c>
      <c r="O143" s="5">
        <v>134</v>
      </c>
      <c r="P143" s="794"/>
      <c r="Q143" s="7"/>
      <c r="R143" s="327"/>
      <c r="S143" s="6"/>
      <c r="T143" s="28"/>
      <c r="U143" s="70"/>
      <c r="V143" s="204"/>
      <c r="W143" s="61"/>
    </row>
    <row r="144" spans="1:23" s="23" customFormat="1" ht="27.75" customHeight="1" x14ac:dyDescent="0.2">
      <c r="A144" s="218">
        <v>142</v>
      </c>
      <c r="B144" s="24" t="s">
        <v>133</v>
      </c>
      <c r="C144" s="309">
        <v>71.149000000000001</v>
      </c>
      <c r="D144" s="302">
        <v>56.926000000000002</v>
      </c>
      <c r="E144" s="302">
        <v>64.09</v>
      </c>
      <c r="F144" s="326">
        <f t="shared" si="33"/>
        <v>0.12584759161016068</v>
      </c>
      <c r="G144" s="352">
        <v>7445</v>
      </c>
      <c r="H144" s="361">
        <v>5211.5</v>
      </c>
      <c r="I144" s="361">
        <v>4402</v>
      </c>
      <c r="J144" s="326">
        <f t="shared" si="30"/>
        <v>-0.15532955962774631</v>
      </c>
      <c r="K144" s="379">
        <v>130</v>
      </c>
      <c r="L144" s="361">
        <v>91</v>
      </c>
      <c r="M144" s="361">
        <v>136</v>
      </c>
      <c r="N144" s="326">
        <f t="shared" si="31"/>
        <v>0.49450549450549453</v>
      </c>
      <c r="O144" s="22">
        <v>270</v>
      </c>
      <c r="P144" s="793"/>
      <c r="Q144" s="26">
        <v>99</v>
      </c>
      <c r="R144" s="326"/>
      <c r="S144" s="25"/>
      <c r="T144" s="29"/>
      <c r="U144" s="69"/>
      <c r="V144" s="203"/>
      <c r="W144" s="61"/>
    </row>
    <row r="145" spans="1:23" s="2" customFormat="1" ht="27.75" customHeight="1" x14ac:dyDescent="0.2">
      <c r="A145" s="218">
        <v>143</v>
      </c>
      <c r="B145" s="149" t="s">
        <v>134</v>
      </c>
      <c r="C145" s="308">
        <v>82.153999999999996</v>
      </c>
      <c r="D145" s="303">
        <v>66.040000000000006</v>
      </c>
      <c r="E145" s="303">
        <v>61.917999999999999</v>
      </c>
      <c r="F145" s="327">
        <f t="shared" si="33"/>
        <v>-6.2416717141126732E-2</v>
      </c>
      <c r="G145" s="354">
        <v>6256</v>
      </c>
      <c r="H145" s="360">
        <v>4379.2</v>
      </c>
      <c r="I145" s="360">
        <v>1725</v>
      </c>
      <c r="J145" s="327">
        <f t="shared" si="30"/>
        <v>-0.60609243697478987</v>
      </c>
      <c r="K145" s="378">
        <v>184</v>
      </c>
      <c r="L145" s="360">
        <v>128.80000000000001</v>
      </c>
      <c r="M145" s="360">
        <v>82</v>
      </c>
      <c r="N145" s="327">
        <f t="shared" si="31"/>
        <v>-0.36335403726708082</v>
      </c>
      <c r="O145" s="5">
        <v>75</v>
      </c>
      <c r="P145" s="794"/>
      <c r="Q145" s="7">
        <v>92</v>
      </c>
      <c r="R145" s="327"/>
      <c r="S145" s="6"/>
      <c r="T145" s="28"/>
      <c r="U145" s="70"/>
      <c r="V145" s="204"/>
      <c r="W145" s="61"/>
    </row>
    <row r="146" spans="1:23" s="23" customFormat="1" ht="27.75" customHeight="1" x14ac:dyDescent="0.2">
      <c r="A146" s="218">
        <v>144</v>
      </c>
      <c r="B146" s="24" t="s">
        <v>135</v>
      </c>
      <c r="C146" s="309">
        <v>35.825000000000003</v>
      </c>
      <c r="D146" s="302">
        <v>29.036999999999999</v>
      </c>
      <c r="E146" s="302">
        <v>29.992000000000001</v>
      </c>
      <c r="F146" s="326">
        <f t="shared" si="33"/>
        <v>3.2889072562592547E-2</v>
      </c>
      <c r="G146" s="352">
        <v>2211</v>
      </c>
      <c r="H146" s="361">
        <v>1547.7</v>
      </c>
      <c r="I146" s="361">
        <v>1220</v>
      </c>
      <c r="J146" s="326">
        <f t="shared" si="30"/>
        <v>-0.21173354009174905</v>
      </c>
      <c r="K146" s="379">
        <v>263</v>
      </c>
      <c r="L146" s="361">
        <v>184.1</v>
      </c>
      <c r="M146" s="361">
        <v>57</v>
      </c>
      <c r="N146" s="326">
        <f t="shared" si="31"/>
        <v>-0.69038565996740897</v>
      </c>
      <c r="O146" s="22">
        <v>81</v>
      </c>
      <c r="P146" s="793">
        <v>112</v>
      </c>
      <c r="Q146" s="26"/>
      <c r="R146" s="326">
        <f t="shared" ref="R146" si="34">Q146/P146-1</f>
        <v>-1</v>
      </c>
      <c r="S146" s="25"/>
      <c r="T146" s="29"/>
      <c r="U146" s="69"/>
      <c r="V146" s="203"/>
      <c r="W146" s="61"/>
    </row>
    <row r="147" spans="1:23" s="2" customFormat="1" ht="27.75" customHeight="1" x14ac:dyDescent="0.2">
      <c r="A147" s="218">
        <v>145</v>
      </c>
      <c r="B147" s="149" t="s">
        <v>136</v>
      </c>
      <c r="C147" s="308">
        <v>81.394999999999996</v>
      </c>
      <c r="D147" s="303">
        <v>65.238</v>
      </c>
      <c r="E147" s="303">
        <v>72.691000000000003</v>
      </c>
      <c r="F147" s="327">
        <f t="shared" si="33"/>
        <v>0.11424323247187229</v>
      </c>
      <c r="G147" s="354">
        <v>3867</v>
      </c>
      <c r="H147" s="360">
        <v>2706.9</v>
      </c>
      <c r="I147" s="360">
        <v>1092</v>
      </c>
      <c r="J147" s="327">
        <f t="shared" si="30"/>
        <v>-0.59658650116369283</v>
      </c>
      <c r="K147" s="378">
        <v>123</v>
      </c>
      <c r="L147" s="360">
        <v>86.1</v>
      </c>
      <c r="M147" s="360">
        <v>64</v>
      </c>
      <c r="N147" s="327">
        <f t="shared" si="31"/>
        <v>-0.25667828106852497</v>
      </c>
      <c r="O147" s="5">
        <v>117</v>
      </c>
      <c r="P147" s="794"/>
      <c r="Q147" s="7">
        <v>87</v>
      </c>
      <c r="R147" s="327"/>
      <c r="S147" s="6"/>
      <c r="T147" s="28"/>
      <c r="U147" s="70"/>
      <c r="V147" s="204"/>
      <c r="W147" s="61"/>
    </row>
    <row r="148" spans="1:23" s="23" customFormat="1" ht="27.75" customHeight="1" x14ac:dyDescent="0.2">
      <c r="A148" s="218">
        <v>146</v>
      </c>
      <c r="B148" s="24" t="s">
        <v>141</v>
      </c>
      <c r="C148" s="309">
        <v>62.046999999999997</v>
      </c>
      <c r="D148" s="302">
        <v>49.868000000000002</v>
      </c>
      <c r="E148" s="302">
        <v>49</v>
      </c>
      <c r="F148" s="326">
        <f t="shared" si="33"/>
        <v>-1.7405951712521128E-2</v>
      </c>
      <c r="G148" s="352">
        <v>3320</v>
      </c>
      <c r="H148" s="361">
        <v>2324</v>
      </c>
      <c r="I148" s="361">
        <v>2485</v>
      </c>
      <c r="J148" s="326">
        <f t="shared" si="30"/>
        <v>6.9277108433734913E-2</v>
      </c>
      <c r="K148" s="379">
        <v>74</v>
      </c>
      <c r="L148" s="361">
        <v>51.8</v>
      </c>
      <c r="M148" s="361">
        <v>105</v>
      </c>
      <c r="N148" s="326">
        <f t="shared" si="31"/>
        <v>1.0270270270270272</v>
      </c>
      <c r="O148" s="22">
        <v>231</v>
      </c>
      <c r="P148" s="793"/>
      <c r="Q148" s="26"/>
      <c r="R148" s="326"/>
      <c r="S148" s="25"/>
      <c r="T148" s="29"/>
      <c r="U148" s="69"/>
      <c r="V148" s="203"/>
      <c r="W148" s="61"/>
    </row>
    <row r="149" spans="1:23" s="2" customFormat="1" ht="27.75" customHeight="1" x14ac:dyDescent="0.2">
      <c r="A149" s="218">
        <v>147</v>
      </c>
      <c r="B149" s="149" t="s">
        <v>137</v>
      </c>
      <c r="C149" s="308">
        <v>59.442</v>
      </c>
      <c r="D149" s="303">
        <v>47.703000000000003</v>
      </c>
      <c r="E149" s="303">
        <v>56.685000000000002</v>
      </c>
      <c r="F149" s="327">
        <f t="shared" si="33"/>
        <v>0.18829004465127985</v>
      </c>
      <c r="G149" s="354">
        <v>5090</v>
      </c>
      <c r="H149" s="360">
        <v>3563</v>
      </c>
      <c r="I149" s="360">
        <v>1931</v>
      </c>
      <c r="J149" s="327">
        <f t="shared" si="30"/>
        <v>-0.45804097670502386</v>
      </c>
      <c r="K149" s="378">
        <v>161</v>
      </c>
      <c r="L149" s="360">
        <v>112.7</v>
      </c>
      <c r="M149" s="360">
        <v>99</v>
      </c>
      <c r="N149" s="327">
        <f t="shared" si="31"/>
        <v>-0.12156166814551905</v>
      </c>
      <c r="O149" s="5">
        <v>125</v>
      </c>
      <c r="P149" s="794">
        <v>192</v>
      </c>
      <c r="Q149" s="7">
        <v>32</v>
      </c>
      <c r="R149" s="327">
        <f>Q149/P149-1</f>
        <v>-0.83333333333333337</v>
      </c>
      <c r="S149" s="6"/>
      <c r="T149" s="28"/>
      <c r="U149" s="70"/>
      <c r="V149" s="204"/>
      <c r="W149" s="61"/>
    </row>
    <row r="150" spans="1:23" s="23" customFormat="1" ht="27.75" customHeight="1" x14ac:dyDescent="0.2">
      <c r="A150" s="218">
        <v>148</v>
      </c>
      <c r="B150" s="24" t="s">
        <v>139</v>
      </c>
      <c r="C150" s="309">
        <v>57.582999999999998</v>
      </c>
      <c r="D150" s="302">
        <v>46.134999999999998</v>
      </c>
      <c r="E150" s="302">
        <v>49.755000000000003</v>
      </c>
      <c r="F150" s="326">
        <f t="shared" si="33"/>
        <v>7.8465373360789181E-2</v>
      </c>
      <c r="G150" s="352">
        <v>3907</v>
      </c>
      <c r="H150" s="361">
        <v>2734.9</v>
      </c>
      <c r="I150" s="361">
        <v>1757</v>
      </c>
      <c r="J150" s="326">
        <f t="shared" si="30"/>
        <v>-0.35756334783721533</v>
      </c>
      <c r="K150" s="379">
        <v>112</v>
      </c>
      <c r="L150" s="361">
        <v>78.400000000000006</v>
      </c>
      <c r="M150" s="361">
        <v>77</v>
      </c>
      <c r="N150" s="326">
        <f t="shared" si="31"/>
        <v>-1.7857142857142905E-2</v>
      </c>
      <c r="O150" s="25"/>
      <c r="P150" s="793"/>
      <c r="Q150" s="26"/>
      <c r="R150" s="326"/>
      <c r="S150" s="25"/>
      <c r="T150" s="29"/>
      <c r="U150" s="69"/>
      <c r="V150" s="203"/>
      <c r="W150" s="61"/>
    </row>
    <row r="151" spans="1:23" s="2" customFormat="1" ht="27.75" customHeight="1" thickBot="1" x14ac:dyDescent="0.25">
      <c r="A151" s="221">
        <v>149</v>
      </c>
      <c r="B151" s="148" t="s">
        <v>138</v>
      </c>
      <c r="C151" s="311">
        <v>73.775999999999996</v>
      </c>
      <c r="D151" s="312">
        <v>59.006999999999998</v>
      </c>
      <c r="E151" s="312">
        <v>55.222000000000001</v>
      </c>
      <c r="F151" s="335">
        <f t="shared" si="33"/>
        <v>-6.4144931957225371E-2</v>
      </c>
      <c r="G151" s="366">
        <v>4640</v>
      </c>
      <c r="H151" s="367">
        <v>3248</v>
      </c>
      <c r="I151" s="367">
        <v>5016</v>
      </c>
      <c r="J151" s="335">
        <f t="shared" si="30"/>
        <v>0.54433497536945818</v>
      </c>
      <c r="K151" s="381">
        <v>101</v>
      </c>
      <c r="L151" s="367">
        <v>70.7</v>
      </c>
      <c r="M151" s="367">
        <v>160</v>
      </c>
      <c r="N151" s="335">
        <f t="shared" si="31"/>
        <v>1.2630834512022631</v>
      </c>
      <c r="O151" s="50">
        <v>86.35</v>
      </c>
      <c r="P151" s="802">
        <v>100</v>
      </c>
      <c r="Q151" s="49"/>
      <c r="R151" s="335">
        <f t="shared" ref="R151" si="35">Q151/P151-1</f>
        <v>-1</v>
      </c>
      <c r="S151" s="51"/>
      <c r="T151" s="43"/>
      <c r="U151" s="86"/>
      <c r="V151" s="212"/>
      <c r="W151" s="61"/>
    </row>
    <row r="152" spans="1:23" s="56" customFormat="1" ht="15" thickBot="1" x14ac:dyDescent="0.25">
      <c r="A152" s="222">
        <v>150</v>
      </c>
      <c r="B152" s="81" t="s">
        <v>181</v>
      </c>
      <c r="C152" s="313">
        <v>82.680999999999997</v>
      </c>
      <c r="D152" s="314">
        <v>82.680999999999997</v>
      </c>
      <c r="E152" s="314">
        <v>74.44</v>
      </c>
      <c r="F152" s="336">
        <f t="shared" si="33"/>
        <v>-9.9672234249706726E-2</v>
      </c>
      <c r="G152" s="347">
        <v>20602</v>
      </c>
      <c r="H152" s="368">
        <v>20602</v>
      </c>
      <c r="I152" s="368">
        <v>19620</v>
      </c>
      <c r="J152" s="336">
        <f t="shared" si="30"/>
        <v>-4.7665275215998393E-2</v>
      </c>
      <c r="K152" s="382">
        <v>514</v>
      </c>
      <c r="L152" s="368">
        <v>548</v>
      </c>
      <c r="M152" s="383">
        <v>436</v>
      </c>
      <c r="N152" s="336">
        <f t="shared" si="31"/>
        <v>-0.20437956204379559</v>
      </c>
      <c r="O152" s="140">
        <v>18.486999999999998</v>
      </c>
      <c r="P152" s="803"/>
      <c r="Q152" s="82"/>
      <c r="R152" s="336"/>
      <c r="S152" s="84">
        <v>14</v>
      </c>
      <c r="T152" s="83">
        <v>11.2</v>
      </c>
      <c r="U152" s="200">
        <v>19</v>
      </c>
      <c r="V152" s="213">
        <f t="shared" ref="V152" si="36">U152/T152-1</f>
        <v>0.69642857142857162</v>
      </c>
      <c r="W152" s="61"/>
    </row>
    <row r="153" spans="1:23" s="59" customFormat="1" ht="27.75" customHeight="1" x14ac:dyDescent="0.2">
      <c r="A153" s="220">
        <v>151</v>
      </c>
      <c r="B153" s="79" t="s">
        <v>182</v>
      </c>
      <c r="C153" s="315">
        <v>251.02</v>
      </c>
      <c r="D153" s="316">
        <v>194.11199999999999</v>
      </c>
      <c r="E153" s="317">
        <v>236.57400000000001</v>
      </c>
      <c r="F153" s="337">
        <f t="shared" si="33"/>
        <v>0.21875</v>
      </c>
      <c r="G153" s="349">
        <v>5915</v>
      </c>
      <c r="H153" s="369">
        <v>4732</v>
      </c>
      <c r="I153" s="369">
        <v>5625</v>
      </c>
      <c r="J153" s="337">
        <f t="shared" si="30"/>
        <v>0.18871513102282322</v>
      </c>
      <c r="K153" s="384">
        <v>158</v>
      </c>
      <c r="L153" s="369">
        <v>126.4</v>
      </c>
      <c r="M153" s="385">
        <v>163</v>
      </c>
      <c r="N153" s="337">
        <f t="shared" si="31"/>
        <v>0.28955696202531644</v>
      </c>
      <c r="O153" s="39"/>
      <c r="P153" s="792"/>
      <c r="Q153" s="45"/>
      <c r="R153" s="337"/>
      <c r="S153" s="44"/>
      <c r="T153" s="80"/>
      <c r="U153" s="170"/>
      <c r="V153" s="183"/>
      <c r="W153" s="61"/>
    </row>
    <row r="154" spans="1:23" s="59" customFormat="1" ht="16.5" customHeight="1" x14ac:dyDescent="0.2">
      <c r="A154" s="218">
        <v>152</v>
      </c>
      <c r="B154" s="57" t="s">
        <v>183</v>
      </c>
      <c r="C154" s="309">
        <v>65.108000000000004</v>
      </c>
      <c r="D154" s="302">
        <v>64.08</v>
      </c>
      <c r="E154" s="302">
        <v>40.079000000000001</v>
      </c>
      <c r="F154" s="338">
        <f t="shared" si="33"/>
        <v>-0.37454744069912604</v>
      </c>
      <c r="G154" s="352">
        <v>1771</v>
      </c>
      <c r="H154" s="361">
        <v>3790.4</v>
      </c>
      <c r="I154" s="361">
        <v>4167</v>
      </c>
      <c r="J154" s="338">
        <f t="shared" si="30"/>
        <v>9.9356268467707842E-2</v>
      </c>
      <c r="K154" s="379">
        <v>42</v>
      </c>
      <c r="L154" s="361">
        <v>33.6</v>
      </c>
      <c r="M154" s="361">
        <v>46</v>
      </c>
      <c r="N154" s="338">
        <f t="shared" si="31"/>
        <v>0.36904761904761907</v>
      </c>
      <c r="O154" s="22"/>
      <c r="P154" s="793"/>
      <c r="Q154" s="26"/>
      <c r="R154" s="338"/>
      <c r="S154" s="25"/>
      <c r="T154" s="58"/>
      <c r="U154" s="169"/>
      <c r="V154" s="184"/>
      <c r="W154" s="61"/>
    </row>
    <row r="155" spans="1:23" s="59" customFormat="1" ht="27.75" customHeight="1" x14ac:dyDescent="0.2">
      <c r="A155" s="218">
        <v>153</v>
      </c>
      <c r="B155" s="66" t="s">
        <v>185</v>
      </c>
      <c r="C155" s="308">
        <v>59.255000000000003</v>
      </c>
      <c r="D155" s="303">
        <v>45.607999999999997</v>
      </c>
      <c r="E155" s="303">
        <v>44.615000000000002</v>
      </c>
      <c r="F155" s="339">
        <f t="shared" si="33"/>
        <v>-2.1772496053323875E-2</v>
      </c>
      <c r="G155" s="354">
        <v>903</v>
      </c>
      <c r="H155" s="360">
        <v>722.4</v>
      </c>
      <c r="I155" s="360">
        <v>689</v>
      </c>
      <c r="J155" s="339">
        <f t="shared" si="30"/>
        <v>-4.6234772978958949E-2</v>
      </c>
      <c r="K155" s="378">
        <v>31</v>
      </c>
      <c r="L155" s="360">
        <v>24.8</v>
      </c>
      <c r="M155" s="360">
        <v>24</v>
      </c>
      <c r="N155" s="339">
        <f t="shared" si="31"/>
        <v>-3.2258064516129115E-2</v>
      </c>
      <c r="O155" s="5"/>
      <c r="P155" s="794"/>
      <c r="Q155" s="7"/>
      <c r="R155" s="339"/>
      <c r="S155" s="6"/>
      <c r="T155" s="65"/>
      <c r="U155" s="142"/>
      <c r="V155" s="185"/>
      <c r="W155" s="61"/>
    </row>
    <row r="156" spans="1:23" s="61" customFormat="1" ht="26.25" customHeight="1" x14ac:dyDescent="0.2">
      <c r="A156" s="218">
        <v>154</v>
      </c>
      <c r="B156" s="60" t="s">
        <v>184</v>
      </c>
      <c r="C156" s="318">
        <v>15.262</v>
      </c>
      <c r="D156" s="319">
        <v>13.680999999999999</v>
      </c>
      <c r="E156" s="319">
        <v>12.443</v>
      </c>
      <c r="F156" s="340">
        <f t="shared" si="33"/>
        <v>-9.049046122359472E-2</v>
      </c>
      <c r="G156" s="370">
        <v>418</v>
      </c>
      <c r="H156" s="371">
        <v>334.4</v>
      </c>
      <c r="I156" s="371">
        <v>271</v>
      </c>
      <c r="J156" s="340">
        <f t="shared" si="30"/>
        <v>-0.18959330143540665</v>
      </c>
      <c r="K156" s="386">
        <v>11</v>
      </c>
      <c r="L156" s="371">
        <v>8.8000000000000007</v>
      </c>
      <c r="M156" s="371">
        <v>8</v>
      </c>
      <c r="N156" s="340">
        <f t="shared" si="31"/>
        <v>-9.0909090909090939E-2</v>
      </c>
      <c r="O156" s="141"/>
      <c r="P156" s="804"/>
      <c r="Q156" s="47"/>
      <c r="R156" s="340"/>
      <c r="S156" s="48"/>
      <c r="T156" s="19"/>
      <c r="U156" s="178"/>
      <c r="V156" s="186"/>
    </row>
    <row r="157" spans="1:23" s="61" customFormat="1" ht="29.25" thickBot="1" x14ac:dyDescent="0.25">
      <c r="A157" s="219">
        <v>155</v>
      </c>
      <c r="B157" s="67" t="s">
        <v>186</v>
      </c>
      <c r="C157" s="311">
        <v>32.457999999999998</v>
      </c>
      <c r="D157" s="312">
        <v>20.119</v>
      </c>
      <c r="E157" s="312">
        <v>28.134</v>
      </c>
      <c r="F157" s="341">
        <f t="shared" si="33"/>
        <v>0.39837964113524538</v>
      </c>
      <c r="G157" s="366">
        <v>1015</v>
      </c>
      <c r="H157" s="367">
        <v>812</v>
      </c>
      <c r="I157" s="367">
        <v>978</v>
      </c>
      <c r="J157" s="341">
        <f t="shared" si="30"/>
        <v>0.20443349753694573</v>
      </c>
      <c r="K157" s="381">
        <v>10</v>
      </c>
      <c r="L157" s="367">
        <v>8</v>
      </c>
      <c r="M157" s="367">
        <v>9</v>
      </c>
      <c r="N157" s="341">
        <f t="shared" si="31"/>
        <v>0.125</v>
      </c>
      <c r="O157" s="50"/>
      <c r="P157" s="802"/>
      <c r="Q157" s="49"/>
      <c r="R157" s="341"/>
      <c r="S157" s="51"/>
      <c r="T157" s="68"/>
      <c r="U157" s="179"/>
      <c r="V157" s="187"/>
    </row>
    <row r="158" spans="1:23" s="61" customFormat="1" x14ac:dyDescent="0.2">
      <c r="A158" s="220">
        <v>156</v>
      </c>
      <c r="B158" s="260" t="s">
        <v>238</v>
      </c>
      <c r="C158" s="306">
        <v>31.405999999999999</v>
      </c>
      <c r="D158" s="307">
        <v>16.882000000000001</v>
      </c>
      <c r="E158" s="307"/>
      <c r="F158" s="342"/>
      <c r="G158" s="358">
        <v>766</v>
      </c>
      <c r="H158" s="364">
        <v>612.79999999999995</v>
      </c>
      <c r="I158" s="364"/>
      <c r="J158" s="342"/>
      <c r="K158" s="377">
        <v>6</v>
      </c>
      <c r="L158" s="364">
        <v>8</v>
      </c>
      <c r="M158" s="364"/>
      <c r="N158" s="342"/>
      <c r="O158" s="53"/>
      <c r="P158" s="801"/>
      <c r="Q158" s="54"/>
      <c r="R158" s="342"/>
      <c r="S158" s="55"/>
      <c r="T158" s="250"/>
      <c r="U158" s="261"/>
      <c r="V158" s="249"/>
    </row>
    <row r="159" spans="1:23" s="61" customFormat="1" ht="15" thickBot="1" x14ac:dyDescent="0.25">
      <c r="A159" s="259">
        <v>157</v>
      </c>
      <c r="B159" s="262" t="s">
        <v>239</v>
      </c>
      <c r="C159" s="320"/>
      <c r="D159" s="321">
        <v>4.6360000000000001</v>
      </c>
      <c r="E159" s="321">
        <v>4.4329999999999998</v>
      </c>
      <c r="F159" s="343">
        <f t="shared" si="33"/>
        <v>-4.3787748058671361E-2</v>
      </c>
      <c r="G159" s="372">
        <v>38.399000000000001</v>
      </c>
      <c r="H159" s="373">
        <v>81824</v>
      </c>
      <c r="I159" s="373">
        <v>4011.82</v>
      </c>
      <c r="J159" s="343">
        <f t="shared" si="30"/>
        <v>-0.95097013101290573</v>
      </c>
      <c r="K159" s="387"/>
      <c r="L159" s="373">
        <v>1449.87</v>
      </c>
      <c r="M159" s="373">
        <v>75</v>
      </c>
      <c r="N159" s="343">
        <f t="shared" si="31"/>
        <v>-0.94827122431666289</v>
      </c>
      <c r="O159" s="255"/>
      <c r="P159" s="805"/>
      <c r="Q159" s="253"/>
      <c r="R159" s="343"/>
      <c r="S159" s="256"/>
      <c r="T159" s="257"/>
      <c r="U159" s="258"/>
      <c r="V159" s="254"/>
    </row>
    <row r="160" spans="1:23" ht="15.75" thickBot="1" x14ac:dyDescent="0.25">
      <c r="A160" s="190"/>
      <c r="B160" s="190"/>
      <c r="C160" s="322">
        <f>SUM(C3:C159)</f>
        <v>11266.645000000004</v>
      </c>
      <c r="D160" s="323">
        <f>SUM(D3:D159)</f>
        <v>9116.2890000000007</v>
      </c>
      <c r="E160" s="323">
        <f>SUM(E3:E159)</f>
        <v>9686.4291600000033</v>
      </c>
      <c r="F160" s="344">
        <f t="shared" si="33"/>
        <v>6.2540816773141161E-2</v>
      </c>
      <c r="G160" s="374">
        <f>SUM(G3:G159)</f>
        <v>473699.27566699998</v>
      </c>
      <c r="H160" s="375">
        <f>SUM(H3:H159)</f>
        <v>442247.92400000012</v>
      </c>
      <c r="I160" s="376">
        <f>SUM(I3:I159)</f>
        <v>371996.88669000007</v>
      </c>
      <c r="J160" s="346">
        <f t="shared" si="30"/>
        <v>-0.15884989730330545</v>
      </c>
      <c r="K160" s="374">
        <f>SUM(K3:K159)</f>
        <v>11880.45</v>
      </c>
      <c r="L160" s="375">
        <f>SUM(L3:L159)</f>
        <v>10350.444</v>
      </c>
      <c r="M160" s="375">
        <f>SUM(M3:M159)</f>
        <v>10323.89</v>
      </c>
      <c r="N160" s="346">
        <f>M160/L160-1</f>
        <v>-2.5654938087680268E-3</v>
      </c>
      <c r="O160" s="191">
        <f>SUM(O3:O159)</f>
        <v>4701.3640000000005</v>
      </c>
      <c r="P160" s="192">
        <f>SUM(P3:P159)</f>
        <v>1333.366</v>
      </c>
      <c r="Q160" s="192">
        <f>SUM(Q3:Q159)</f>
        <v>876.85300000000007</v>
      </c>
      <c r="R160" s="346">
        <f t="shared" ref="R160" si="37">Q160/P160-1</f>
        <v>-0.34237636177913633</v>
      </c>
      <c r="S160" s="191">
        <f>SUM(S3:S159)</f>
        <v>2048</v>
      </c>
      <c r="T160" s="194">
        <f>SUM(T3:T159)</f>
        <v>1638.4</v>
      </c>
      <c r="U160" s="192">
        <f>SUM(U3:U159)</f>
        <v>1570</v>
      </c>
      <c r="V160" s="193">
        <f t="shared" ref="V160" si="38">U160/T160-1</f>
        <v>-4.1748046875E-2</v>
      </c>
    </row>
  </sheetData>
  <mergeCells count="7">
    <mergeCell ref="A1:A2"/>
    <mergeCell ref="S1:V1"/>
    <mergeCell ref="B1:B2"/>
    <mergeCell ref="G1:J1"/>
    <mergeCell ref="K1:N1"/>
    <mergeCell ref="O1:R1"/>
    <mergeCell ref="C1:F1"/>
  </mergeCells>
  <pageMargins left="0.55118110236220474" right="0.23622047244094491" top="0.74803149606299213" bottom="0.55118110236220474" header="0.31496062992125984" footer="0.31496062992125984"/>
  <pageSetup paperSize="9" scale="45" fitToHeight="0" orientation="landscape" r:id="rId1"/>
  <rowBreaks count="3" manualBreakCount="3">
    <brk id="59" max="16383" man="1"/>
    <brk id="104" max="16383" man="1"/>
    <brk id="145" max="16383" man="1"/>
  </rowBreaks>
  <ignoredErrors>
    <ignoredError sqref="F160:J160 K160:N160 O160:R16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2"/>
  <sheetViews>
    <sheetView showOutlineSymbols="0" showWhiteSpace="0" view="pageBreakPreview" zoomScale="70" zoomScaleNormal="55" zoomScaleSheetLayoutView="70" workbookViewId="0">
      <pane xSplit="2" topLeftCell="C1" activePane="topRight" state="frozen"/>
      <selection activeCell="A7" sqref="A7"/>
      <selection pane="topRight" activeCell="M20" sqref="M20"/>
    </sheetView>
  </sheetViews>
  <sheetFormatPr defaultRowHeight="14.25" x14ac:dyDescent="0.2"/>
  <cols>
    <col min="1" max="1" width="4.75" style="237" customWidth="1"/>
    <col min="2" max="2" width="55.625" style="11" customWidth="1"/>
    <col min="3" max="3" width="10.25" bestFit="1" customWidth="1"/>
    <col min="4" max="4" width="11.25" bestFit="1" customWidth="1"/>
    <col min="5" max="5" width="10.25" bestFit="1" customWidth="1"/>
    <col min="6" max="6" width="9.375" style="8" customWidth="1"/>
    <col min="7" max="7" width="10.375" style="1" customWidth="1"/>
    <col min="8" max="8" width="10.125" style="1" customWidth="1"/>
    <col min="9" max="9" width="10.75" style="1" customWidth="1"/>
    <col min="10" max="10" width="10.5" style="8" customWidth="1"/>
    <col min="11" max="12" width="9.125" customWidth="1"/>
    <col min="13" max="13" width="9" customWidth="1"/>
    <col min="14" max="14" width="9.375" style="8" customWidth="1"/>
    <col min="15" max="16" width="8.5" customWidth="1"/>
    <col min="17" max="17" width="9" customWidth="1"/>
    <col min="18" max="18" width="9" style="8" customWidth="1"/>
    <col min="19" max="19" width="8.25" customWidth="1"/>
    <col min="20" max="20" width="8.5" customWidth="1"/>
    <col min="21" max="21" width="8.75" customWidth="1"/>
    <col min="22" max="22" width="9.75" style="8" customWidth="1"/>
    <col min="23" max="83" width="9" style="23"/>
  </cols>
  <sheetData>
    <row r="1" spans="1:83" ht="29.25" customHeight="1" x14ac:dyDescent="0.2">
      <c r="A1" s="808" t="s">
        <v>237</v>
      </c>
      <c r="B1" s="806" t="s">
        <v>226</v>
      </c>
      <c r="C1" s="813" t="s">
        <v>213</v>
      </c>
      <c r="D1" s="814"/>
      <c r="E1" s="814"/>
      <c r="F1" s="815"/>
      <c r="G1" s="810" t="s">
        <v>214</v>
      </c>
      <c r="H1" s="811"/>
      <c r="I1" s="811"/>
      <c r="J1" s="811"/>
      <c r="K1" s="813" t="s">
        <v>215</v>
      </c>
      <c r="L1" s="814"/>
      <c r="M1" s="814"/>
      <c r="N1" s="815"/>
      <c r="O1" s="814" t="s">
        <v>216</v>
      </c>
      <c r="P1" s="814"/>
      <c r="Q1" s="814"/>
      <c r="R1" s="815"/>
      <c r="S1" s="813" t="s">
        <v>205</v>
      </c>
      <c r="T1" s="814"/>
      <c r="U1" s="814"/>
      <c r="V1" s="815"/>
    </row>
    <row r="2" spans="1:83" s="4" customFormat="1" ht="45.75" thickBot="1" x14ac:dyDescent="0.25">
      <c r="A2" s="809"/>
      <c r="B2" s="807"/>
      <c r="C2" s="75" t="s">
        <v>251</v>
      </c>
      <c r="D2" s="76" t="s">
        <v>252</v>
      </c>
      <c r="E2" s="76" t="s">
        <v>253</v>
      </c>
      <c r="F2" s="76" t="s">
        <v>236</v>
      </c>
      <c r="G2" s="75" t="s">
        <v>251</v>
      </c>
      <c r="H2" s="76" t="s">
        <v>252</v>
      </c>
      <c r="I2" s="76" t="s">
        <v>253</v>
      </c>
      <c r="J2" s="76" t="s">
        <v>236</v>
      </c>
      <c r="K2" s="75" t="s">
        <v>251</v>
      </c>
      <c r="L2" s="76" t="s">
        <v>252</v>
      </c>
      <c r="M2" s="76" t="s">
        <v>253</v>
      </c>
      <c r="N2" s="76" t="s">
        <v>236</v>
      </c>
      <c r="O2" s="75" t="s">
        <v>251</v>
      </c>
      <c r="P2" s="76" t="s">
        <v>252</v>
      </c>
      <c r="Q2" s="76" t="s">
        <v>253</v>
      </c>
      <c r="R2" s="76" t="s">
        <v>236</v>
      </c>
      <c r="S2" s="75" t="s">
        <v>251</v>
      </c>
      <c r="T2" s="76" t="s">
        <v>252</v>
      </c>
      <c r="U2" s="76" t="s">
        <v>253</v>
      </c>
      <c r="V2" s="77" t="s">
        <v>236</v>
      </c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</row>
    <row r="3" spans="1:83" s="788" customFormat="1" ht="20.100000000000001" customHeight="1" x14ac:dyDescent="0.2">
      <c r="A3" s="238">
        <v>1</v>
      </c>
      <c r="B3" s="168" t="s">
        <v>233</v>
      </c>
      <c r="C3" s="461"/>
      <c r="D3" s="462">
        <v>3.4569999999999999</v>
      </c>
      <c r="E3" s="462"/>
      <c r="F3" s="485"/>
      <c r="G3" s="393"/>
      <c r="H3" s="394">
        <v>505.3</v>
      </c>
      <c r="I3" s="394"/>
      <c r="J3" s="507"/>
      <c r="K3" s="420"/>
      <c r="L3" s="421">
        <v>8</v>
      </c>
      <c r="M3" s="421"/>
      <c r="N3" s="485"/>
      <c r="O3" s="434"/>
      <c r="P3" s="435"/>
      <c r="Q3" s="435"/>
      <c r="R3" s="485"/>
      <c r="S3" s="450"/>
      <c r="T3" s="421"/>
      <c r="U3" s="451"/>
      <c r="V3" s="513"/>
      <c r="W3" s="787"/>
      <c r="X3" s="787"/>
      <c r="Y3" s="787"/>
      <c r="Z3" s="787"/>
      <c r="AA3" s="787"/>
      <c r="AB3" s="787"/>
      <c r="AC3" s="787"/>
      <c r="AD3" s="787"/>
      <c r="AE3" s="787"/>
      <c r="AF3" s="787"/>
      <c r="AG3" s="787"/>
      <c r="AH3" s="787"/>
      <c r="AI3" s="787"/>
      <c r="AJ3" s="787"/>
      <c r="AK3" s="787"/>
      <c r="AL3" s="787"/>
      <c r="AM3" s="787"/>
      <c r="AN3" s="787"/>
      <c r="AO3" s="787"/>
      <c r="AP3" s="787"/>
      <c r="AQ3" s="787"/>
      <c r="AR3" s="787"/>
      <c r="AS3" s="787"/>
      <c r="AT3" s="787"/>
      <c r="AU3" s="787"/>
      <c r="AV3" s="787"/>
      <c r="AW3" s="787"/>
      <c r="AX3" s="787"/>
      <c r="AY3" s="787"/>
      <c r="AZ3" s="787"/>
      <c r="BA3" s="787"/>
      <c r="BB3" s="787"/>
      <c r="BC3" s="787"/>
      <c r="BD3" s="787"/>
      <c r="BE3" s="787"/>
      <c r="BF3" s="787"/>
      <c r="BG3" s="787"/>
      <c r="BH3" s="787"/>
      <c r="BI3" s="787"/>
      <c r="BJ3" s="787"/>
      <c r="BK3" s="787"/>
      <c r="BL3" s="787"/>
      <c r="BM3" s="787"/>
      <c r="BN3" s="787"/>
      <c r="BO3" s="787"/>
      <c r="BP3" s="787"/>
      <c r="BQ3" s="787"/>
      <c r="BR3" s="787"/>
      <c r="BS3" s="787"/>
      <c r="BT3" s="787"/>
      <c r="BU3" s="787"/>
      <c r="BV3" s="787"/>
      <c r="BW3" s="787"/>
      <c r="BX3" s="787"/>
      <c r="BY3" s="787"/>
      <c r="BZ3" s="787"/>
      <c r="CA3" s="787"/>
      <c r="CB3" s="787"/>
      <c r="CC3" s="787"/>
      <c r="CD3" s="787"/>
      <c r="CE3" s="787"/>
    </row>
    <row r="4" spans="1:83" s="787" customFormat="1" ht="20.100000000000001" customHeight="1" thickBot="1" x14ac:dyDescent="0.25">
      <c r="A4" s="239">
        <v>2</v>
      </c>
      <c r="B4" s="42" t="s">
        <v>234</v>
      </c>
      <c r="C4" s="463"/>
      <c r="D4" s="464"/>
      <c r="E4" s="464"/>
      <c r="F4" s="486"/>
      <c r="G4" s="395"/>
      <c r="H4" s="396"/>
      <c r="I4" s="396"/>
      <c r="J4" s="508"/>
      <c r="K4" s="422"/>
      <c r="L4" s="423"/>
      <c r="M4" s="423"/>
      <c r="N4" s="486"/>
      <c r="O4" s="436"/>
      <c r="P4" s="437"/>
      <c r="Q4" s="437"/>
      <c r="R4" s="486"/>
      <c r="S4" s="452"/>
      <c r="T4" s="423"/>
      <c r="U4" s="453"/>
      <c r="V4" s="514"/>
    </row>
    <row r="5" spans="1:83" s="787" customFormat="1" ht="20.100000000000001" customHeight="1" x14ac:dyDescent="0.2">
      <c r="A5" s="240">
        <v>3</v>
      </c>
      <c r="B5" s="147" t="s">
        <v>159</v>
      </c>
      <c r="C5" s="315">
        <v>201.39</v>
      </c>
      <c r="D5" s="465">
        <v>203.001</v>
      </c>
      <c r="E5" s="466">
        <v>158.29</v>
      </c>
      <c r="F5" s="498">
        <f>E5/D5-1</f>
        <v>-0.22025014655100228</v>
      </c>
      <c r="G5" s="397">
        <v>15718</v>
      </c>
      <c r="H5" s="398">
        <v>20490</v>
      </c>
      <c r="I5" s="399">
        <v>25933.3</v>
      </c>
      <c r="J5" s="509">
        <f>I5/H5-1</f>
        <v>0.26565641776476334</v>
      </c>
      <c r="K5" s="424">
        <v>582</v>
      </c>
      <c r="L5" s="398">
        <v>610</v>
      </c>
      <c r="M5" s="399">
        <v>765.6</v>
      </c>
      <c r="N5" s="498">
        <f t="shared" ref="N5:N20" si="0">M5/L5-1</f>
        <v>0.25508196721311482</v>
      </c>
      <c r="O5" s="438"/>
      <c r="P5" s="398"/>
      <c r="Q5" s="399"/>
      <c r="R5" s="487"/>
      <c r="S5" s="454"/>
      <c r="T5" s="455"/>
      <c r="U5" s="456"/>
      <c r="V5" s="515"/>
    </row>
    <row r="6" spans="1:83" s="787" customFormat="1" ht="20.100000000000001" customHeight="1" x14ac:dyDescent="0.2">
      <c r="A6" s="241">
        <v>4</v>
      </c>
      <c r="B6" s="24" t="s">
        <v>164</v>
      </c>
      <c r="C6" s="467">
        <v>294.94400000000002</v>
      </c>
      <c r="D6" s="468">
        <v>297.303</v>
      </c>
      <c r="E6" s="468">
        <v>207.98099999999999</v>
      </c>
      <c r="F6" s="488">
        <f t="shared" ref="F6:F20" si="1">E6/D6-1</f>
        <v>-0.30044096426877631</v>
      </c>
      <c r="G6" s="400">
        <v>54972</v>
      </c>
      <c r="H6" s="401">
        <v>43977.599999999999</v>
      </c>
      <c r="I6" s="401">
        <v>20642.8</v>
      </c>
      <c r="J6" s="510">
        <f t="shared" ref="J6:J19" si="2">I6/H6-1</f>
        <v>-0.53060649057702103</v>
      </c>
      <c r="K6" s="425">
        <v>1755</v>
      </c>
      <c r="L6" s="426">
        <v>1404</v>
      </c>
      <c r="M6" s="426">
        <v>994.1</v>
      </c>
      <c r="N6" s="488">
        <f t="shared" si="0"/>
        <v>-0.29195156695156699</v>
      </c>
      <c r="O6" s="439"/>
      <c r="P6" s="440"/>
      <c r="Q6" s="440"/>
      <c r="R6" s="488"/>
      <c r="S6" s="457">
        <v>29</v>
      </c>
      <c r="T6" s="426">
        <v>36</v>
      </c>
      <c r="U6" s="458"/>
      <c r="V6" s="516">
        <f t="shared" ref="V6:V20" si="3">U6/T6-1</f>
        <v>-1</v>
      </c>
    </row>
    <row r="7" spans="1:83" s="787" customFormat="1" ht="20.100000000000001" customHeight="1" thickBot="1" x14ac:dyDescent="0.25">
      <c r="A7" s="242">
        <v>5</v>
      </c>
      <c r="B7" s="148" t="s">
        <v>166</v>
      </c>
      <c r="C7" s="469">
        <v>208.80600000000001</v>
      </c>
      <c r="D7" s="470">
        <v>210.47499999999999</v>
      </c>
      <c r="E7" s="470">
        <v>197.17</v>
      </c>
      <c r="F7" s="499">
        <f t="shared" si="1"/>
        <v>-6.3214158451122548E-2</v>
      </c>
      <c r="G7" s="402">
        <v>15662</v>
      </c>
      <c r="H7" s="403">
        <v>12529.6</v>
      </c>
      <c r="I7" s="403">
        <v>12588.4</v>
      </c>
      <c r="J7" s="489">
        <f t="shared" si="2"/>
        <v>4.6928872430085367E-3</v>
      </c>
      <c r="K7" s="427">
        <v>291</v>
      </c>
      <c r="L7" s="403">
        <v>232.8</v>
      </c>
      <c r="M7" s="403">
        <v>317</v>
      </c>
      <c r="N7" s="499">
        <f t="shared" si="0"/>
        <v>0.36168384879725068</v>
      </c>
      <c r="O7" s="441">
        <v>151.47</v>
      </c>
      <c r="P7" s="403">
        <v>121.18600000000001</v>
      </c>
      <c r="Q7" s="403"/>
      <c r="R7" s="489">
        <f t="shared" ref="R7:R8" si="4">Q7/P7-1</f>
        <v>-1</v>
      </c>
      <c r="S7" s="427">
        <v>68</v>
      </c>
      <c r="T7" s="403">
        <v>68</v>
      </c>
      <c r="U7" s="459">
        <v>51</v>
      </c>
      <c r="V7" s="517">
        <f t="shared" si="3"/>
        <v>-0.25</v>
      </c>
    </row>
    <row r="8" spans="1:83" s="788" customFormat="1" ht="24" customHeight="1" x14ac:dyDescent="0.2">
      <c r="A8" s="243">
        <v>6</v>
      </c>
      <c r="B8" s="165" t="s">
        <v>191</v>
      </c>
      <c r="C8" s="471">
        <v>463.85599999999999</v>
      </c>
      <c r="D8" s="472">
        <v>467.56700000000001</v>
      </c>
      <c r="E8" s="472">
        <v>527.72900000000004</v>
      </c>
      <c r="F8" s="500">
        <f t="shared" si="1"/>
        <v>0.12867032959982216</v>
      </c>
      <c r="G8" s="404">
        <v>32842</v>
      </c>
      <c r="H8" s="405">
        <v>35366</v>
      </c>
      <c r="I8" s="406">
        <v>46285.8</v>
      </c>
      <c r="J8" s="511">
        <f t="shared" si="2"/>
        <v>0.30876548097042367</v>
      </c>
      <c r="K8" s="428">
        <v>1785</v>
      </c>
      <c r="L8" s="405">
        <v>1428</v>
      </c>
      <c r="M8" s="405">
        <v>2061</v>
      </c>
      <c r="N8" s="500">
        <f t="shared" si="0"/>
        <v>0.44327731092436973</v>
      </c>
      <c r="O8" s="442">
        <v>586.16999999999996</v>
      </c>
      <c r="P8" s="405">
        <v>468.93</v>
      </c>
      <c r="Q8" s="405"/>
      <c r="R8" s="490">
        <f t="shared" si="4"/>
        <v>-1</v>
      </c>
      <c r="S8" s="428">
        <v>1211</v>
      </c>
      <c r="T8" s="405">
        <v>2522</v>
      </c>
      <c r="U8" s="406">
        <v>1017</v>
      </c>
      <c r="V8" s="518">
        <f t="shared" si="3"/>
        <v>-0.59674861221252973</v>
      </c>
      <c r="W8" s="787"/>
      <c r="X8" s="787"/>
      <c r="Y8" s="787"/>
      <c r="Z8" s="787"/>
      <c r="AA8" s="787"/>
      <c r="AB8" s="787"/>
      <c r="AC8" s="787"/>
      <c r="AD8" s="787"/>
      <c r="AE8" s="787"/>
      <c r="AF8" s="787"/>
      <c r="AG8" s="787"/>
      <c r="AH8" s="787"/>
      <c r="AI8" s="787"/>
      <c r="AJ8" s="787"/>
      <c r="AK8" s="787"/>
      <c r="AL8" s="787"/>
      <c r="AM8" s="787"/>
      <c r="AN8" s="787"/>
      <c r="AO8" s="787"/>
      <c r="AP8" s="787"/>
      <c r="AQ8" s="787"/>
      <c r="AR8" s="787"/>
      <c r="AS8" s="787"/>
      <c r="AT8" s="787"/>
      <c r="AU8" s="787"/>
      <c r="AV8" s="787"/>
      <c r="AW8" s="787"/>
      <c r="AX8" s="787"/>
      <c r="AY8" s="787"/>
      <c r="AZ8" s="787"/>
      <c r="BA8" s="787"/>
      <c r="BB8" s="787"/>
      <c r="BC8" s="787"/>
      <c r="BD8" s="787"/>
      <c r="BE8" s="787"/>
      <c r="BF8" s="787"/>
      <c r="BG8" s="787"/>
      <c r="BH8" s="787"/>
      <c r="BI8" s="787"/>
      <c r="BJ8" s="787"/>
      <c r="BK8" s="787"/>
      <c r="BL8" s="787"/>
      <c r="BM8" s="787"/>
      <c r="BN8" s="787"/>
      <c r="BO8" s="787"/>
      <c r="BP8" s="787"/>
      <c r="BQ8" s="787"/>
      <c r="BR8" s="787"/>
      <c r="BS8" s="787"/>
      <c r="BT8" s="787"/>
      <c r="BU8" s="787"/>
      <c r="BV8" s="787"/>
      <c r="BW8" s="787"/>
      <c r="BX8" s="787"/>
      <c r="BY8" s="787"/>
      <c r="BZ8" s="787"/>
      <c r="CA8" s="787"/>
      <c r="CB8" s="787"/>
      <c r="CC8" s="787"/>
      <c r="CD8" s="787"/>
      <c r="CE8" s="787"/>
    </row>
    <row r="9" spans="1:83" s="788" customFormat="1" ht="20.100000000000001" customHeight="1" x14ac:dyDescent="0.2">
      <c r="A9" s="244">
        <v>7</v>
      </c>
      <c r="B9" s="149" t="s">
        <v>160</v>
      </c>
      <c r="C9" s="473">
        <v>363.10700000000003</v>
      </c>
      <c r="D9" s="474">
        <v>366.01299999999998</v>
      </c>
      <c r="E9" s="474">
        <v>322.51100000000002</v>
      </c>
      <c r="F9" s="501">
        <f t="shared" si="1"/>
        <v>-0.11885370191769129</v>
      </c>
      <c r="G9" s="407">
        <v>49526</v>
      </c>
      <c r="H9" s="408">
        <v>39620.800000000003</v>
      </c>
      <c r="I9" s="409">
        <v>49802</v>
      </c>
      <c r="J9" s="491">
        <f t="shared" si="2"/>
        <v>0.25696603804062512</v>
      </c>
      <c r="K9" s="407">
        <v>1910</v>
      </c>
      <c r="L9" s="408">
        <v>1528</v>
      </c>
      <c r="M9" s="408">
        <v>1555</v>
      </c>
      <c r="N9" s="501">
        <f t="shared" si="0"/>
        <v>1.7670157068062853E-2</v>
      </c>
      <c r="O9" s="443"/>
      <c r="P9" s="408"/>
      <c r="Q9" s="408"/>
      <c r="R9" s="491"/>
      <c r="S9" s="407">
        <v>124</v>
      </c>
      <c r="T9" s="408">
        <v>235</v>
      </c>
      <c r="U9" s="409">
        <v>58</v>
      </c>
      <c r="V9" s="519">
        <f t="shared" si="3"/>
        <v>-0.7531914893617021</v>
      </c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787"/>
      <c r="AK9" s="787"/>
      <c r="AL9" s="787"/>
      <c r="AM9" s="787"/>
      <c r="AN9" s="787"/>
      <c r="AO9" s="787"/>
      <c r="AP9" s="787"/>
      <c r="AQ9" s="787"/>
      <c r="AR9" s="787"/>
      <c r="AS9" s="787"/>
      <c r="AT9" s="787"/>
      <c r="AU9" s="787"/>
      <c r="AV9" s="787"/>
      <c r="AW9" s="787"/>
      <c r="AX9" s="787"/>
      <c r="AY9" s="787"/>
      <c r="AZ9" s="787"/>
      <c r="BA9" s="787"/>
      <c r="BB9" s="787"/>
      <c r="BC9" s="787"/>
      <c r="BD9" s="787"/>
      <c r="BE9" s="787"/>
      <c r="BF9" s="787"/>
      <c r="BG9" s="787"/>
      <c r="BH9" s="787"/>
      <c r="BI9" s="787"/>
      <c r="BJ9" s="787"/>
      <c r="BK9" s="787"/>
      <c r="BL9" s="787"/>
      <c r="BM9" s="787"/>
      <c r="BN9" s="787"/>
      <c r="BO9" s="787"/>
      <c r="BP9" s="787"/>
      <c r="BQ9" s="787"/>
      <c r="BR9" s="787"/>
      <c r="BS9" s="787"/>
      <c r="BT9" s="787"/>
      <c r="BU9" s="787"/>
      <c r="BV9" s="787"/>
      <c r="BW9" s="787"/>
      <c r="BX9" s="787"/>
      <c r="BY9" s="787"/>
      <c r="BZ9" s="787"/>
      <c r="CA9" s="787"/>
      <c r="CB9" s="787"/>
      <c r="CC9" s="787"/>
      <c r="CD9" s="787"/>
      <c r="CE9" s="787"/>
    </row>
    <row r="10" spans="1:83" s="788" customFormat="1" ht="20.100000000000001" customHeight="1" x14ac:dyDescent="0.2">
      <c r="A10" s="241">
        <v>8</v>
      </c>
      <c r="B10" s="24" t="s">
        <v>231</v>
      </c>
      <c r="C10" s="467">
        <v>204.447</v>
      </c>
      <c r="D10" s="475">
        <v>206.084</v>
      </c>
      <c r="E10" s="475">
        <v>130.85599999999999</v>
      </c>
      <c r="F10" s="502">
        <f t="shared" si="1"/>
        <v>-0.36503561654470995</v>
      </c>
      <c r="G10" s="400">
        <v>-11663</v>
      </c>
      <c r="H10" s="410">
        <v>0</v>
      </c>
      <c r="I10" s="411">
        <v>2782</v>
      </c>
      <c r="J10" s="388"/>
      <c r="K10" s="425">
        <v>137</v>
      </c>
      <c r="L10" s="410">
        <v>109.6</v>
      </c>
      <c r="M10" s="410">
        <v>1131</v>
      </c>
      <c r="N10" s="502">
        <f t="shared" si="0"/>
        <v>9.3193430656934311</v>
      </c>
      <c r="O10" s="439"/>
      <c r="P10" s="410"/>
      <c r="Q10" s="410"/>
      <c r="R10" s="388"/>
      <c r="S10" s="425"/>
      <c r="T10" s="410"/>
      <c r="U10" s="411"/>
      <c r="V10" s="520"/>
      <c r="W10" s="787"/>
      <c r="X10" s="787"/>
      <c r="Y10" s="787"/>
      <c r="Z10" s="787"/>
      <c r="AA10" s="787"/>
      <c r="AB10" s="787"/>
      <c r="AC10" s="787"/>
      <c r="AD10" s="787"/>
      <c r="AE10" s="787"/>
      <c r="AF10" s="787"/>
      <c r="AG10" s="787"/>
      <c r="AH10" s="787"/>
      <c r="AI10" s="787"/>
      <c r="AJ10" s="787"/>
      <c r="AK10" s="787"/>
      <c r="AL10" s="787"/>
      <c r="AM10" s="787"/>
      <c r="AN10" s="787"/>
      <c r="AO10" s="787"/>
      <c r="AP10" s="787"/>
      <c r="AQ10" s="787"/>
      <c r="AR10" s="787"/>
      <c r="AS10" s="787"/>
      <c r="AT10" s="787"/>
      <c r="AU10" s="787"/>
      <c r="AV10" s="787"/>
      <c r="AW10" s="787"/>
      <c r="AX10" s="787"/>
      <c r="AY10" s="787"/>
      <c r="AZ10" s="787"/>
      <c r="BA10" s="787"/>
      <c r="BB10" s="787"/>
      <c r="BC10" s="787"/>
      <c r="BD10" s="787"/>
      <c r="BE10" s="787"/>
      <c r="BF10" s="787"/>
      <c r="BG10" s="787"/>
      <c r="BH10" s="787"/>
      <c r="BI10" s="787"/>
      <c r="BJ10" s="787"/>
      <c r="BK10" s="787"/>
      <c r="BL10" s="787"/>
      <c r="BM10" s="787"/>
      <c r="BN10" s="787"/>
      <c r="BO10" s="787"/>
      <c r="BP10" s="787"/>
      <c r="BQ10" s="787"/>
      <c r="BR10" s="787"/>
      <c r="BS10" s="787"/>
      <c r="BT10" s="787"/>
      <c r="BU10" s="787"/>
      <c r="BV10" s="787"/>
      <c r="BW10" s="787"/>
      <c r="BX10" s="787"/>
      <c r="BY10" s="787"/>
      <c r="BZ10" s="787"/>
      <c r="CA10" s="787"/>
      <c r="CB10" s="787"/>
      <c r="CC10" s="787"/>
      <c r="CD10" s="787"/>
      <c r="CE10" s="787"/>
    </row>
    <row r="11" spans="1:83" s="788" customFormat="1" ht="20.100000000000001" customHeight="1" x14ac:dyDescent="0.2">
      <c r="A11" s="245">
        <v>9</v>
      </c>
      <c r="B11" s="10" t="s">
        <v>167</v>
      </c>
      <c r="C11" s="476">
        <v>49.201999999999998</v>
      </c>
      <c r="D11" s="474">
        <v>49.594999999999999</v>
      </c>
      <c r="E11" s="474">
        <v>82.442999999999998</v>
      </c>
      <c r="F11" s="501">
        <f t="shared" si="1"/>
        <v>0.66232483113217056</v>
      </c>
      <c r="G11" s="407">
        <v>10437</v>
      </c>
      <c r="H11" s="408">
        <v>11689.4</v>
      </c>
      <c r="I11" s="409">
        <v>7804</v>
      </c>
      <c r="J11" s="491">
        <f t="shared" si="2"/>
        <v>-0.3323866066692901</v>
      </c>
      <c r="K11" s="429">
        <v>1104</v>
      </c>
      <c r="L11" s="408">
        <v>1237</v>
      </c>
      <c r="M11" s="408">
        <v>643</v>
      </c>
      <c r="N11" s="501">
        <f t="shared" si="0"/>
        <v>-0.48019401778496362</v>
      </c>
      <c r="O11" s="444"/>
      <c r="P11" s="408"/>
      <c r="Q11" s="408"/>
      <c r="R11" s="492"/>
      <c r="S11" s="429"/>
      <c r="T11" s="408"/>
      <c r="U11" s="409"/>
      <c r="V11" s="521"/>
      <c r="W11" s="787"/>
      <c r="X11" s="787"/>
      <c r="Y11" s="787"/>
      <c r="Z11" s="787"/>
      <c r="AA11" s="787"/>
      <c r="AB11" s="787"/>
      <c r="AC11" s="787"/>
      <c r="AD11" s="787"/>
      <c r="AE11" s="787"/>
      <c r="AF11" s="787"/>
      <c r="AG11" s="787"/>
      <c r="AH11" s="787"/>
      <c r="AI11" s="787"/>
      <c r="AJ11" s="787"/>
      <c r="AK11" s="787"/>
      <c r="AL11" s="787"/>
      <c r="AM11" s="787"/>
      <c r="AN11" s="787"/>
      <c r="AO11" s="787"/>
      <c r="AP11" s="787"/>
      <c r="AQ11" s="787"/>
      <c r="AR11" s="787"/>
      <c r="AS11" s="787"/>
      <c r="AT11" s="787"/>
      <c r="AU11" s="787"/>
      <c r="AV11" s="787"/>
      <c r="AW11" s="787"/>
      <c r="AX11" s="787"/>
      <c r="AY11" s="787"/>
      <c r="AZ11" s="787"/>
      <c r="BA11" s="787"/>
      <c r="BB11" s="787"/>
      <c r="BC11" s="787"/>
      <c r="BD11" s="787"/>
      <c r="BE11" s="787"/>
      <c r="BF11" s="787"/>
      <c r="BG11" s="787"/>
      <c r="BH11" s="787"/>
      <c r="BI11" s="787"/>
      <c r="BJ11" s="787"/>
      <c r="BK11" s="787"/>
      <c r="BL11" s="787"/>
      <c r="BM11" s="787"/>
      <c r="BN11" s="787"/>
      <c r="BO11" s="787"/>
      <c r="BP11" s="787"/>
      <c r="BQ11" s="787"/>
      <c r="BR11" s="787"/>
      <c r="BS11" s="787"/>
      <c r="BT11" s="787"/>
      <c r="BU11" s="787"/>
      <c r="BV11" s="787"/>
      <c r="BW11" s="787"/>
      <c r="BX11" s="787"/>
      <c r="BY11" s="787"/>
      <c r="BZ11" s="787"/>
      <c r="CA11" s="787"/>
      <c r="CB11" s="787"/>
      <c r="CC11" s="787"/>
      <c r="CD11" s="787"/>
      <c r="CE11" s="787"/>
    </row>
    <row r="12" spans="1:83" s="788" customFormat="1" ht="20.100000000000001" customHeight="1" x14ac:dyDescent="0.2">
      <c r="A12" s="241">
        <v>10</v>
      </c>
      <c r="B12" s="24" t="s">
        <v>165</v>
      </c>
      <c r="C12" s="467">
        <v>323.10199999999998</v>
      </c>
      <c r="D12" s="475">
        <v>325.68700000000001</v>
      </c>
      <c r="E12" s="475">
        <v>293.49299999999999</v>
      </c>
      <c r="F12" s="502">
        <f t="shared" si="1"/>
        <v>-9.8849508884296888E-2</v>
      </c>
      <c r="G12" s="400">
        <v>26932</v>
      </c>
      <c r="H12" s="410">
        <v>21545.599999999999</v>
      </c>
      <c r="I12" s="411">
        <v>36808.1</v>
      </c>
      <c r="J12" s="388">
        <f t="shared" si="2"/>
        <v>0.70838129362839752</v>
      </c>
      <c r="K12" s="425">
        <v>788</v>
      </c>
      <c r="L12" s="410">
        <v>630.4</v>
      </c>
      <c r="M12" s="410">
        <v>908</v>
      </c>
      <c r="N12" s="502">
        <f t="shared" si="0"/>
        <v>0.44035532994923865</v>
      </c>
      <c r="O12" s="439"/>
      <c r="P12" s="410"/>
      <c r="Q12" s="410"/>
      <c r="R12" s="388"/>
      <c r="S12" s="425"/>
      <c r="T12" s="410"/>
      <c r="U12" s="411"/>
      <c r="V12" s="520"/>
      <c r="W12" s="787"/>
      <c r="X12" s="787"/>
      <c r="Y12" s="787"/>
      <c r="Z12" s="787"/>
      <c r="AA12" s="787"/>
      <c r="AB12" s="787"/>
      <c r="AC12" s="787"/>
      <c r="AD12" s="787"/>
      <c r="AE12" s="787"/>
      <c r="AF12" s="787"/>
      <c r="AG12" s="787"/>
      <c r="AH12" s="787"/>
      <c r="AI12" s="787"/>
      <c r="AJ12" s="787"/>
      <c r="AK12" s="787"/>
      <c r="AL12" s="787"/>
      <c r="AM12" s="787"/>
      <c r="AN12" s="787"/>
      <c r="AO12" s="787"/>
      <c r="AP12" s="787"/>
      <c r="AQ12" s="787"/>
      <c r="AR12" s="787"/>
      <c r="AS12" s="787"/>
      <c r="AT12" s="787"/>
      <c r="AU12" s="787"/>
      <c r="AV12" s="787"/>
      <c r="AW12" s="787"/>
      <c r="AX12" s="787"/>
      <c r="AY12" s="787"/>
      <c r="AZ12" s="787"/>
      <c r="BA12" s="787"/>
      <c r="BB12" s="787"/>
      <c r="BC12" s="787"/>
      <c r="BD12" s="787"/>
      <c r="BE12" s="787"/>
      <c r="BF12" s="787"/>
      <c r="BG12" s="787"/>
      <c r="BH12" s="787"/>
      <c r="BI12" s="787"/>
      <c r="BJ12" s="787"/>
      <c r="BK12" s="787"/>
      <c r="BL12" s="787"/>
      <c r="BM12" s="787"/>
      <c r="BN12" s="787"/>
      <c r="BO12" s="787"/>
      <c r="BP12" s="787"/>
      <c r="BQ12" s="787"/>
      <c r="BR12" s="787"/>
      <c r="BS12" s="787"/>
      <c r="BT12" s="787"/>
      <c r="BU12" s="787"/>
      <c r="BV12" s="787"/>
      <c r="BW12" s="787"/>
      <c r="BX12" s="787"/>
      <c r="BY12" s="787"/>
      <c r="BZ12" s="787"/>
      <c r="CA12" s="787"/>
      <c r="CB12" s="787"/>
      <c r="CC12" s="787"/>
      <c r="CD12" s="787"/>
      <c r="CE12" s="787"/>
    </row>
    <row r="13" spans="1:83" s="788" customFormat="1" ht="20.100000000000001" customHeight="1" x14ac:dyDescent="0.2">
      <c r="A13" s="246">
        <v>11</v>
      </c>
      <c r="B13" s="166" t="s">
        <v>163</v>
      </c>
      <c r="C13" s="477">
        <v>53.765999999999998</v>
      </c>
      <c r="D13" s="474">
        <v>54.195999999999998</v>
      </c>
      <c r="E13" s="474">
        <v>48.51</v>
      </c>
      <c r="F13" s="503">
        <f t="shared" si="1"/>
        <v>-0.1049154919182228</v>
      </c>
      <c r="G13" s="407">
        <v>1033</v>
      </c>
      <c r="H13" s="408">
        <v>826.4</v>
      </c>
      <c r="I13" s="409">
        <v>889</v>
      </c>
      <c r="J13" s="493">
        <f t="shared" si="2"/>
        <v>7.5750242013552738E-2</v>
      </c>
      <c r="K13" s="430">
        <v>17</v>
      </c>
      <c r="L13" s="408">
        <v>13.6</v>
      </c>
      <c r="M13" s="408">
        <v>15</v>
      </c>
      <c r="N13" s="503">
        <f t="shared" si="0"/>
        <v>0.10294117647058831</v>
      </c>
      <c r="O13" s="444"/>
      <c r="P13" s="408"/>
      <c r="Q13" s="409"/>
      <c r="R13" s="493"/>
      <c r="S13" s="430"/>
      <c r="T13" s="408"/>
      <c r="U13" s="409"/>
      <c r="V13" s="522"/>
      <c r="W13" s="787"/>
      <c r="X13" s="787"/>
      <c r="Y13" s="787"/>
      <c r="Z13" s="787"/>
      <c r="AA13" s="787"/>
      <c r="AB13" s="787"/>
      <c r="AC13" s="787"/>
      <c r="AD13" s="787"/>
      <c r="AE13" s="787"/>
      <c r="AF13" s="787"/>
      <c r="AG13" s="787"/>
      <c r="AH13" s="787"/>
      <c r="AI13" s="787"/>
      <c r="AJ13" s="787"/>
      <c r="AK13" s="787"/>
      <c r="AL13" s="787"/>
      <c r="AM13" s="787"/>
      <c r="AN13" s="787"/>
      <c r="AO13" s="787"/>
      <c r="AP13" s="787"/>
      <c r="AQ13" s="787"/>
      <c r="AR13" s="787"/>
      <c r="AS13" s="787"/>
      <c r="AT13" s="787"/>
      <c r="AU13" s="787"/>
      <c r="AV13" s="787"/>
      <c r="AW13" s="787"/>
      <c r="AX13" s="787"/>
      <c r="AY13" s="787"/>
      <c r="AZ13" s="787"/>
      <c r="BA13" s="787"/>
      <c r="BB13" s="787"/>
      <c r="BC13" s="787"/>
      <c r="BD13" s="787"/>
      <c r="BE13" s="787"/>
      <c r="BF13" s="787"/>
      <c r="BG13" s="787"/>
      <c r="BH13" s="787"/>
      <c r="BI13" s="787"/>
      <c r="BJ13" s="787"/>
      <c r="BK13" s="787"/>
      <c r="BL13" s="787"/>
      <c r="BM13" s="787"/>
      <c r="BN13" s="787"/>
      <c r="BO13" s="787"/>
      <c r="BP13" s="787"/>
      <c r="BQ13" s="787"/>
      <c r="BR13" s="787"/>
      <c r="BS13" s="787"/>
      <c r="BT13" s="787"/>
      <c r="BU13" s="787"/>
      <c r="BV13" s="787"/>
      <c r="BW13" s="787"/>
      <c r="BX13" s="787"/>
      <c r="BY13" s="787"/>
      <c r="BZ13" s="787"/>
      <c r="CA13" s="787"/>
      <c r="CB13" s="787"/>
      <c r="CC13" s="787"/>
      <c r="CD13" s="787"/>
      <c r="CE13" s="787"/>
    </row>
    <row r="14" spans="1:83" s="787" customFormat="1" ht="20.100000000000001" customHeight="1" thickBot="1" x14ac:dyDescent="0.25">
      <c r="A14" s="288">
        <v>12</v>
      </c>
      <c r="B14" s="289" t="s">
        <v>235</v>
      </c>
      <c r="C14" s="478"/>
      <c r="D14" s="479"/>
      <c r="E14" s="479"/>
      <c r="F14" s="504"/>
      <c r="G14" s="412">
        <v>4243</v>
      </c>
      <c r="H14" s="413">
        <v>3394.4</v>
      </c>
      <c r="I14" s="414"/>
      <c r="J14" s="494"/>
      <c r="K14" s="431"/>
      <c r="L14" s="413"/>
      <c r="M14" s="413"/>
      <c r="N14" s="504"/>
      <c r="O14" s="445"/>
      <c r="P14" s="413"/>
      <c r="Q14" s="414"/>
      <c r="R14" s="494"/>
      <c r="S14" s="431"/>
      <c r="T14" s="413"/>
      <c r="U14" s="414"/>
      <c r="V14" s="523"/>
    </row>
    <row r="15" spans="1:83" s="788" customFormat="1" ht="20.100000000000001" customHeight="1" x14ac:dyDescent="0.2">
      <c r="A15" s="240">
        <v>13</v>
      </c>
      <c r="B15" s="147" t="s">
        <v>193</v>
      </c>
      <c r="C15" s="480">
        <v>138.357</v>
      </c>
      <c r="D15" s="465">
        <v>139.464</v>
      </c>
      <c r="E15" s="465">
        <v>107.998</v>
      </c>
      <c r="F15" s="505">
        <f t="shared" si="1"/>
        <v>-0.22562094877531114</v>
      </c>
      <c r="G15" s="415">
        <v>50841</v>
      </c>
      <c r="H15" s="398">
        <v>40672.800000000003</v>
      </c>
      <c r="I15" s="398">
        <v>25177.200000000001</v>
      </c>
      <c r="J15" s="495">
        <f t="shared" si="2"/>
        <v>-0.3809818846993569</v>
      </c>
      <c r="K15" s="432">
        <v>200</v>
      </c>
      <c r="L15" s="398">
        <v>160</v>
      </c>
      <c r="M15" s="398">
        <v>94</v>
      </c>
      <c r="N15" s="505">
        <f t="shared" si="0"/>
        <v>-0.41249999999999998</v>
      </c>
      <c r="O15" s="446"/>
      <c r="P15" s="398"/>
      <c r="Q15" s="447"/>
      <c r="R15" s="495"/>
      <c r="S15" s="432">
        <v>832</v>
      </c>
      <c r="T15" s="398">
        <v>837</v>
      </c>
      <c r="U15" s="447">
        <v>1049</v>
      </c>
      <c r="V15" s="524">
        <f>U15/T15-1</f>
        <v>0.25328554360812428</v>
      </c>
      <c r="W15" s="787"/>
      <c r="X15" s="787"/>
      <c r="Y15" s="787"/>
      <c r="Z15" s="787"/>
      <c r="AA15" s="787"/>
      <c r="AB15" s="787"/>
      <c r="AC15" s="787"/>
      <c r="AD15" s="787"/>
      <c r="AE15" s="787"/>
      <c r="AF15" s="787"/>
      <c r="AG15" s="787"/>
      <c r="AH15" s="787"/>
      <c r="AI15" s="787"/>
      <c r="AJ15" s="787"/>
      <c r="AK15" s="787"/>
      <c r="AL15" s="787"/>
      <c r="AM15" s="787"/>
      <c r="AN15" s="787"/>
      <c r="AO15" s="787"/>
      <c r="AP15" s="787"/>
      <c r="AQ15" s="787"/>
      <c r="AR15" s="787"/>
      <c r="AS15" s="787"/>
      <c r="AT15" s="787"/>
      <c r="AU15" s="787"/>
      <c r="AV15" s="787"/>
      <c r="AW15" s="787"/>
      <c r="AX15" s="787"/>
      <c r="AY15" s="787"/>
      <c r="AZ15" s="787"/>
      <c r="BA15" s="787"/>
      <c r="BB15" s="787"/>
      <c r="BC15" s="787"/>
      <c r="BD15" s="787"/>
      <c r="BE15" s="787"/>
      <c r="BF15" s="787"/>
      <c r="BG15" s="787"/>
      <c r="BH15" s="787"/>
      <c r="BI15" s="787"/>
      <c r="BJ15" s="787"/>
      <c r="BK15" s="787"/>
      <c r="BL15" s="787"/>
      <c r="BM15" s="787"/>
      <c r="BN15" s="787"/>
      <c r="BO15" s="787"/>
      <c r="BP15" s="787"/>
      <c r="BQ15" s="787"/>
      <c r="BR15" s="787"/>
      <c r="BS15" s="787"/>
      <c r="BT15" s="787"/>
      <c r="BU15" s="787"/>
      <c r="BV15" s="787"/>
      <c r="BW15" s="787"/>
      <c r="BX15" s="787"/>
      <c r="BY15" s="787"/>
      <c r="BZ15" s="787"/>
      <c r="CA15" s="787"/>
      <c r="CB15" s="787"/>
      <c r="CC15" s="787"/>
      <c r="CD15" s="787"/>
      <c r="CE15" s="787"/>
    </row>
    <row r="16" spans="1:83" s="787" customFormat="1" ht="20.100000000000001" customHeight="1" x14ac:dyDescent="0.2">
      <c r="A16" s="241">
        <v>14</v>
      </c>
      <c r="B16" s="24" t="s">
        <v>162</v>
      </c>
      <c r="C16" s="467">
        <v>147.52600000000001</v>
      </c>
      <c r="D16" s="475">
        <v>148.70500000000001</v>
      </c>
      <c r="E16" s="475">
        <v>117.89400000000001</v>
      </c>
      <c r="F16" s="502">
        <f t="shared" si="1"/>
        <v>-0.20719545408695073</v>
      </c>
      <c r="G16" s="400">
        <v>13566</v>
      </c>
      <c r="H16" s="410">
        <v>10852.8</v>
      </c>
      <c r="I16" s="410">
        <v>2608.1799999999998</v>
      </c>
      <c r="J16" s="388">
        <f t="shared" si="2"/>
        <v>-0.75967676544301932</v>
      </c>
      <c r="K16" s="425">
        <v>273</v>
      </c>
      <c r="L16" s="410">
        <v>218.4</v>
      </c>
      <c r="M16" s="410">
        <v>267.5</v>
      </c>
      <c r="N16" s="502">
        <f t="shared" si="0"/>
        <v>0.22481684981684968</v>
      </c>
      <c r="O16" s="439">
        <v>8.641</v>
      </c>
      <c r="P16" s="410">
        <v>6.91</v>
      </c>
      <c r="Q16" s="411">
        <v>-1.5230000000000001</v>
      </c>
      <c r="R16" s="388">
        <f>Q16/P16-1</f>
        <v>-1.2204052098408105</v>
      </c>
      <c r="S16" s="425"/>
      <c r="T16" s="410"/>
      <c r="U16" s="411"/>
      <c r="V16" s="520"/>
    </row>
    <row r="17" spans="1:83" s="788" customFormat="1" ht="24.75" customHeight="1" x14ac:dyDescent="0.2">
      <c r="A17" s="244">
        <v>15</v>
      </c>
      <c r="B17" s="149" t="s">
        <v>192</v>
      </c>
      <c r="C17" s="477">
        <v>74.186000000000007</v>
      </c>
      <c r="D17" s="474">
        <v>74.78</v>
      </c>
      <c r="E17" s="474">
        <v>90.117999999999995</v>
      </c>
      <c r="F17" s="501">
        <f t="shared" si="1"/>
        <v>0.20510831773201388</v>
      </c>
      <c r="G17" s="407">
        <v>7042</v>
      </c>
      <c r="H17" s="408">
        <v>5633.6</v>
      </c>
      <c r="I17" s="408">
        <v>7786.9</v>
      </c>
      <c r="J17" s="491">
        <f t="shared" si="2"/>
        <v>0.38222451008236291</v>
      </c>
      <c r="K17" s="430">
        <v>151</v>
      </c>
      <c r="L17" s="408">
        <v>120.8</v>
      </c>
      <c r="M17" s="408">
        <v>26</v>
      </c>
      <c r="N17" s="501">
        <f t="shared" si="0"/>
        <v>-0.78476821192052981</v>
      </c>
      <c r="O17" s="444">
        <v>2.875</v>
      </c>
      <c r="P17" s="408"/>
      <c r="Q17" s="408">
        <v>1.708</v>
      </c>
      <c r="R17" s="491"/>
      <c r="S17" s="430">
        <v>779</v>
      </c>
      <c r="T17" s="408">
        <v>785</v>
      </c>
      <c r="U17" s="409">
        <v>607</v>
      </c>
      <c r="V17" s="521">
        <f t="shared" si="3"/>
        <v>-0.22675159235668785</v>
      </c>
      <c r="W17" s="787"/>
      <c r="X17" s="787"/>
      <c r="Y17" s="787"/>
      <c r="Z17" s="787"/>
      <c r="AA17" s="787"/>
      <c r="AB17" s="787"/>
      <c r="AC17" s="787"/>
      <c r="AD17" s="787"/>
      <c r="AE17" s="787"/>
      <c r="AF17" s="787"/>
      <c r="AG17" s="787"/>
      <c r="AH17" s="787"/>
      <c r="AI17" s="787"/>
      <c r="AJ17" s="787"/>
      <c r="AK17" s="787"/>
      <c r="AL17" s="787"/>
      <c r="AM17" s="787"/>
      <c r="AN17" s="787"/>
      <c r="AO17" s="787"/>
      <c r="AP17" s="787"/>
      <c r="AQ17" s="787"/>
      <c r="AR17" s="787"/>
      <c r="AS17" s="787"/>
      <c r="AT17" s="787"/>
      <c r="AU17" s="787"/>
      <c r="AV17" s="787"/>
      <c r="AW17" s="787"/>
      <c r="AX17" s="787"/>
      <c r="AY17" s="787"/>
      <c r="AZ17" s="787"/>
      <c r="BA17" s="787"/>
      <c r="BB17" s="787"/>
      <c r="BC17" s="787"/>
      <c r="BD17" s="787"/>
      <c r="BE17" s="787"/>
      <c r="BF17" s="787"/>
      <c r="BG17" s="787"/>
      <c r="BH17" s="787"/>
      <c r="BI17" s="787"/>
      <c r="BJ17" s="787"/>
      <c r="BK17" s="787"/>
      <c r="BL17" s="787"/>
      <c r="BM17" s="787"/>
      <c r="BN17" s="787"/>
      <c r="BO17" s="787"/>
      <c r="BP17" s="787"/>
      <c r="BQ17" s="787"/>
      <c r="BR17" s="787"/>
      <c r="BS17" s="787"/>
      <c r="BT17" s="787"/>
      <c r="BU17" s="787"/>
      <c r="BV17" s="787"/>
      <c r="BW17" s="787"/>
      <c r="BX17" s="787"/>
      <c r="BY17" s="787"/>
      <c r="BZ17" s="787"/>
      <c r="CA17" s="787"/>
      <c r="CB17" s="787"/>
      <c r="CC17" s="787"/>
      <c r="CD17" s="787"/>
      <c r="CE17" s="787"/>
    </row>
    <row r="18" spans="1:83" s="787" customFormat="1" ht="20.100000000000001" customHeight="1" x14ac:dyDescent="0.2">
      <c r="A18" s="241">
        <v>16</v>
      </c>
      <c r="B18" s="24" t="s">
        <v>161</v>
      </c>
      <c r="C18" s="467">
        <v>83.906999999999996</v>
      </c>
      <c r="D18" s="475">
        <v>84.578000000000003</v>
      </c>
      <c r="E18" s="475">
        <v>77.89</v>
      </c>
      <c r="F18" s="502">
        <f>E18/D18-1</f>
        <v>-7.9074936744779944E-2</v>
      </c>
      <c r="G18" s="400">
        <v>7414</v>
      </c>
      <c r="H18" s="410">
        <v>5931.2</v>
      </c>
      <c r="I18" s="410">
        <v>640.4</v>
      </c>
      <c r="J18" s="388">
        <f t="shared" si="2"/>
        <v>-0.89202859455084971</v>
      </c>
      <c r="K18" s="425">
        <v>134</v>
      </c>
      <c r="L18" s="410">
        <v>107.2</v>
      </c>
      <c r="M18" s="410">
        <v>107.2</v>
      </c>
      <c r="N18" s="502">
        <f t="shared" si="0"/>
        <v>0</v>
      </c>
      <c r="O18" s="439"/>
      <c r="P18" s="410"/>
      <c r="Q18" s="410"/>
      <c r="R18" s="388"/>
      <c r="S18" s="425"/>
      <c r="T18" s="410"/>
      <c r="U18" s="411"/>
      <c r="V18" s="520"/>
    </row>
    <row r="19" spans="1:83" s="788" customFormat="1" ht="20.100000000000001" customHeight="1" thickBot="1" x14ac:dyDescent="0.25">
      <c r="A19" s="247">
        <v>17</v>
      </c>
      <c r="B19" s="223" t="s">
        <v>250</v>
      </c>
      <c r="C19" s="481">
        <v>170.66</v>
      </c>
      <c r="D19" s="482">
        <v>172.02500000000001</v>
      </c>
      <c r="E19" s="482">
        <v>122.086</v>
      </c>
      <c r="F19" s="506">
        <f t="shared" si="1"/>
        <v>-0.29030082836796978</v>
      </c>
      <c r="G19" s="416">
        <v>7031</v>
      </c>
      <c r="H19" s="417">
        <v>5624.8</v>
      </c>
      <c r="I19" s="417">
        <v>6668.95</v>
      </c>
      <c r="J19" s="496">
        <f t="shared" si="2"/>
        <v>0.18563326696060289</v>
      </c>
      <c r="K19" s="433">
        <v>232</v>
      </c>
      <c r="L19" s="417">
        <v>185.6</v>
      </c>
      <c r="M19" s="417">
        <v>252</v>
      </c>
      <c r="N19" s="506">
        <f t="shared" si="0"/>
        <v>0.35775862068965525</v>
      </c>
      <c r="O19" s="448"/>
      <c r="P19" s="417"/>
      <c r="Q19" s="417"/>
      <c r="R19" s="496"/>
      <c r="S19" s="433">
        <v>240</v>
      </c>
      <c r="T19" s="417">
        <v>242</v>
      </c>
      <c r="U19" s="460">
        <v>635</v>
      </c>
      <c r="V19" s="525">
        <f t="shared" si="3"/>
        <v>1.6239669421487601</v>
      </c>
      <c r="W19" s="787"/>
      <c r="X19" s="787"/>
      <c r="Y19" s="787"/>
      <c r="Z19" s="787"/>
      <c r="AA19" s="787"/>
      <c r="AB19" s="787"/>
      <c r="AC19" s="787"/>
      <c r="AD19" s="787"/>
      <c r="AE19" s="787"/>
      <c r="AF19" s="787"/>
      <c r="AG19" s="787"/>
      <c r="AH19" s="787"/>
      <c r="AI19" s="787"/>
      <c r="AJ19" s="787"/>
      <c r="AK19" s="787"/>
      <c r="AL19" s="787"/>
      <c r="AM19" s="787"/>
      <c r="AN19" s="787"/>
      <c r="AO19" s="787"/>
      <c r="AP19" s="787"/>
      <c r="AQ19" s="787"/>
      <c r="AR19" s="787"/>
      <c r="AS19" s="787"/>
      <c r="AT19" s="787"/>
      <c r="AU19" s="787"/>
      <c r="AV19" s="787"/>
      <c r="AW19" s="787"/>
      <c r="AX19" s="787"/>
      <c r="AY19" s="787"/>
      <c r="AZ19" s="787"/>
      <c r="BA19" s="787"/>
      <c r="BB19" s="787"/>
      <c r="BC19" s="787"/>
      <c r="BD19" s="787"/>
      <c r="BE19" s="787"/>
      <c r="BF19" s="787"/>
      <c r="BG19" s="787"/>
      <c r="BH19" s="787"/>
      <c r="BI19" s="787"/>
      <c r="BJ19" s="787"/>
      <c r="BK19" s="787"/>
      <c r="BL19" s="787"/>
      <c r="BM19" s="787"/>
      <c r="BN19" s="787"/>
      <c r="BO19" s="787"/>
      <c r="BP19" s="787"/>
      <c r="BQ19" s="787"/>
      <c r="BR19" s="787"/>
      <c r="BS19" s="787"/>
      <c r="BT19" s="787"/>
      <c r="BU19" s="787"/>
      <c r="BV19" s="787"/>
      <c r="BW19" s="787"/>
      <c r="BX19" s="787"/>
      <c r="BY19" s="787"/>
      <c r="BZ19" s="787"/>
      <c r="CA19" s="787"/>
      <c r="CB19" s="787"/>
      <c r="CC19" s="787"/>
      <c r="CD19" s="787"/>
      <c r="CE19" s="787"/>
    </row>
    <row r="20" spans="1:83" s="791" customFormat="1" ht="20.100000000000001" customHeight="1" thickBot="1" x14ac:dyDescent="0.25">
      <c r="A20" s="789"/>
      <c r="B20" s="790"/>
      <c r="C20" s="483">
        <f>SUM(C3:C19)</f>
        <v>2777.2560000000003</v>
      </c>
      <c r="D20" s="484">
        <f>SUM(D3:D19)</f>
        <v>2802.93</v>
      </c>
      <c r="E20" s="484">
        <f t="shared" ref="E20:U20" si="5">SUM(E3:E19)</f>
        <v>2484.9689999999996</v>
      </c>
      <c r="F20" s="497">
        <f t="shared" si="1"/>
        <v>-0.11343879440442683</v>
      </c>
      <c r="G20" s="418">
        <f t="shared" si="5"/>
        <v>285596</v>
      </c>
      <c r="H20" s="419">
        <f t="shared" si="5"/>
        <v>258660.29999999996</v>
      </c>
      <c r="I20" s="419">
        <f>SUM(I3:I19)</f>
        <v>246417.03</v>
      </c>
      <c r="J20" s="497">
        <f>I20/H20-1</f>
        <v>-4.7333394417310881E-2</v>
      </c>
      <c r="K20" s="418">
        <f t="shared" si="5"/>
        <v>9359</v>
      </c>
      <c r="L20" s="419">
        <f t="shared" si="5"/>
        <v>7993.4000000000005</v>
      </c>
      <c r="M20" s="419">
        <f t="shared" si="5"/>
        <v>9136.4000000000015</v>
      </c>
      <c r="N20" s="512">
        <f t="shared" si="0"/>
        <v>0.1429929691995897</v>
      </c>
      <c r="O20" s="449">
        <f t="shared" si="5"/>
        <v>749.15599999999995</v>
      </c>
      <c r="P20" s="419">
        <f t="shared" si="5"/>
        <v>597.02599999999995</v>
      </c>
      <c r="Q20" s="419">
        <f t="shared" si="5"/>
        <v>0.18499999999999983</v>
      </c>
      <c r="R20" s="497">
        <f>Q20/P20-1</f>
        <v>-0.99969013074807467</v>
      </c>
      <c r="S20" s="418">
        <f t="shared" si="5"/>
        <v>3283</v>
      </c>
      <c r="T20" s="419">
        <f>SUM(T3:T19)</f>
        <v>4725</v>
      </c>
      <c r="U20" s="419">
        <f t="shared" si="5"/>
        <v>3417</v>
      </c>
      <c r="V20" s="526">
        <f t="shared" si="3"/>
        <v>-0.27682539682539686</v>
      </c>
      <c r="W20" s="787"/>
      <c r="X20" s="787"/>
      <c r="Y20" s="787"/>
      <c r="Z20" s="787"/>
      <c r="AA20" s="787"/>
      <c r="AB20" s="787"/>
      <c r="AC20" s="787"/>
      <c r="AD20" s="787"/>
      <c r="AE20" s="787"/>
      <c r="AF20" s="787"/>
      <c r="AG20" s="787"/>
      <c r="AH20" s="787"/>
      <c r="AI20" s="787"/>
      <c r="AJ20" s="787"/>
      <c r="AK20" s="787"/>
      <c r="AL20" s="787"/>
      <c r="AM20" s="787"/>
      <c r="AN20" s="787"/>
      <c r="AO20" s="787"/>
      <c r="AP20" s="787"/>
      <c r="AQ20" s="787"/>
      <c r="AR20" s="787"/>
      <c r="AS20" s="787"/>
      <c r="AT20" s="787"/>
      <c r="AU20" s="787"/>
      <c r="AV20" s="787"/>
      <c r="AW20" s="787"/>
      <c r="AX20" s="787"/>
      <c r="AY20" s="787"/>
      <c r="AZ20" s="787"/>
      <c r="BA20" s="787"/>
      <c r="BB20" s="787"/>
      <c r="BC20" s="787"/>
      <c r="BD20" s="787"/>
      <c r="BE20" s="787"/>
      <c r="BF20" s="787"/>
      <c r="BG20" s="787"/>
      <c r="BH20" s="787"/>
      <c r="BI20" s="787"/>
      <c r="BJ20" s="787"/>
      <c r="BK20" s="787"/>
      <c r="BL20" s="787"/>
      <c r="BM20" s="787"/>
      <c r="BN20" s="787"/>
      <c r="BO20" s="787"/>
      <c r="BP20" s="787"/>
      <c r="BQ20" s="787"/>
      <c r="BR20" s="787"/>
      <c r="BS20" s="787"/>
      <c r="BT20" s="787"/>
      <c r="BU20" s="787"/>
      <c r="BV20" s="787"/>
      <c r="BW20" s="787"/>
      <c r="BX20" s="787"/>
      <c r="BY20" s="787"/>
      <c r="BZ20" s="787"/>
      <c r="CA20" s="787"/>
      <c r="CB20" s="787"/>
      <c r="CC20" s="787"/>
      <c r="CD20" s="787"/>
      <c r="CE20" s="787"/>
    </row>
    <row r="21" spans="1:83" ht="18" x14ac:dyDescent="0.25">
      <c r="F21" s="265"/>
      <c r="G21" s="263"/>
      <c r="H21" s="263"/>
      <c r="I21" s="263"/>
      <c r="J21" s="263"/>
      <c r="K21" s="263"/>
      <c r="L21" s="263"/>
      <c r="M21" s="264"/>
      <c r="N21" s="214"/>
      <c r="O21" s="201"/>
      <c r="P21" s="214"/>
    </row>
    <row r="22" spans="1:83" x14ac:dyDescent="0.2">
      <c r="F22" s="266"/>
      <c r="G22" s="214"/>
      <c r="H22" s="214"/>
      <c r="I22" s="214"/>
      <c r="J22" s="266"/>
      <c r="K22" s="267"/>
      <c r="L22" s="267"/>
      <c r="M22" s="267"/>
      <c r="N22" s="266"/>
      <c r="O22" s="267"/>
      <c r="P22" s="267"/>
    </row>
  </sheetData>
  <mergeCells count="7">
    <mergeCell ref="A1:A2"/>
    <mergeCell ref="G1:J1"/>
    <mergeCell ref="K1:N1"/>
    <mergeCell ref="O1:R1"/>
    <mergeCell ref="C1:F1"/>
    <mergeCell ref="B1:B2"/>
    <mergeCell ref="S1:V1"/>
  </mergeCells>
  <pageMargins left="0.62992125984251968" right="0.43307086614173229" top="0.94488188976377963" bottom="0.74803149606299213" header="0.31496062992125984" footer="0.31496062992125984"/>
  <pageSetup paperSize="9" scale="45" fitToHeight="0" orientation="landscape" r:id="rId1"/>
  <ignoredErrors>
    <ignoredError sqref="F20:H20 J20:R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showOutlineSymbols="0" showWhiteSpace="0" zoomScale="70" zoomScaleNormal="70" workbookViewId="0">
      <selection sqref="A1:XFD9"/>
    </sheetView>
  </sheetViews>
  <sheetFormatPr defaultRowHeight="14.25" x14ac:dyDescent="0.2"/>
  <cols>
    <col min="1" max="1" width="4.625" style="224" customWidth="1"/>
    <col min="2" max="2" width="52.875" style="11" customWidth="1"/>
    <col min="3" max="5" width="10.125" customWidth="1"/>
    <col min="6" max="6" width="10.125" style="128" customWidth="1"/>
    <col min="7" max="9" width="10.125" style="1" customWidth="1"/>
    <col min="10" max="10" width="10.125" style="128" customWidth="1"/>
    <col min="11" max="13" width="10.125" customWidth="1"/>
    <col min="14" max="14" width="10.125" style="128" customWidth="1"/>
    <col min="15" max="17" width="10.125" customWidth="1"/>
    <col min="18" max="18" width="10.125" style="128" customWidth="1"/>
    <col min="19" max="23" width="9" style="23"/>
  </cols>
  <sheetData>
    <row r="1" spans="1:23" ht="22.5" customHeight="1" x14ac:dyDescent="0.2">
      <c r="A1" s="808" t="s">
        <v>237</v>
      </c>
      <c r="B1" s="806" t="s">
        <v>226</v>
      </c>
      <c r="C1" s="813" t="s">
        <v>213</v>
      </c>
      <c r="D1" s="814"/>
      <c r="E1" s="814"/>
      <c r="F1" s="815"/>
      <c r="G1" s="810" t="s">
        <v>214</v>
      </c>
      <c r="H1" s="811"/>
      <c r="I1" s="811"/>
      <c r="J1" s="811"/>
      <c r="K1" s="813" t="s">
        <v>215</v>
      </c>
      <c r="L1" s="814"/>
      <c r="M1" s="814"/>
      <c r="N1" s="815"/>
      <c r="O1" s="813" t="s">
        <v>205</v>
      </c>
      <c r="P1" s="814"/>
      <c r="Q1" s="814"/>
      <c r="R1" s="815"/>
    </row>
    <row r="2" spans="1:23" s="12" customFormat="1" ht="42.75" customHeight="1" thickBot="1" x14ac:dyDescent="0.25">
      <c r="A2" s="809"/>
      <c r="B2" s="807"/>
      <c r="C2" s="75" t="s">
        <v>251</v>
      </c>
      <c r="D2" s="76" t="s">
        <v>252</v>
      </c>
      <c r="E2" s="76" t="s">
        <v>253</v>
      </c>
      <c r="F2" s="195" t="s">
        <v>236</v>
      </c>
      <c r="G2" s="75" t="s">
        <v>251</v>
      </c>
      <c r="H2" s="76" t="s">
        <v>252</v>
      </c>
      <c r="I2" s="76" t="s">
        <v>253</v>
      </c>
      <c r="J2" s="189" t="s">
        <v>236</v>
      </c>
      <c r="K2" s="75" t="s">
        <v>251</v>
      </c>
      <c r="L2" s="76" t="s">
        <v>252</v>
      </c>
      <c r="M2" s="76" t="s">
        <v>253</v>
      </c>
      <c r="N2" s="195" t="s">
        <v>236</v>
      </c>
      <c r="O2" s="75" t="s">
        <v>251</v>
      </c>
      <c r="P2" s="76" t="s">
        <v>252</v>
      </c>
      <c r="Q2" s="76" t="s">
        <v>253</v>
      </c>
      <c r="R2" s="195" t="s">
        <v>236</v>
      </c>
      <c r="S2" s="52"/>
      <c r="T2" s="52"/>
      <c r="U2" s="52"/>
      <c r="V2" s="52"/>
      <c r="W2" s="52"/>
    </row>
    <row r="3" spans="1:23" s="31" customFormat="1" ht="21.75" customHeight="1" x14ac:dyDescent="0.2">
      <c r="A3" s="225">
        <v>1</v>
      </c>
      <c r="B3" s="96" t="s">
        <v>223</v>
      </c>
      <c r="C3" s="564">
        <v>19.527999999999999</v>
      </c>
      <c r="D3" s="565">
        <v>15.622</v>
      </c>
      <c r="E3" s="565">
        <v>18.326000000000001</v>
      </c>
      <c r="F3" s="527">
        <f>E3/D3-1</f>
        <v>0.17308923313276159</v>
      </c>
      <c r="G3" s="596">
        <v>728</v>
      </c>
      <c r="H3" s="597">
        <v>692.01499999999999</v>
      </c>
      <c r="I3" s="597">
        <v>744</v>
      </c>
      <c r="J3" s="527">
        <f t="shared" ref="J3:J7" si="0">I3/H3-1</f>
        <v>7.5121204020144106E-2</v>
      </c>
      <c r="K3" s="596">
        <v>3.6</v>
      </c>
      <c r="L3" s="597">
        <v>3.4220000000000002</v>
      </c>
      <c r="M3" s="597">
        <v>15.96</v>
      </c>
      <c r="N3" s="527">
        <f t="shared" ref="N3:N4" si="1">M3/L3-1</f>
        <v>3.6639392168322615</v>
      </c>
      <c r="O3" s="635">
        <v>249</v>
      </c>
      <c r="P3" s="636">
        <v>236.69200000000001</v>
      </c>
      <c r="Q3" s="636">
        <v>198</v>
      </c>
      <c r="R3" s="527">
        <f t="shared" ref="R3:R4" si="2">Q3/P3-1</f>
        <v>-0.16346982576512936</v>
      </c>
      <c r="S3" s="89"/>
      <c r="T3" s="89"/>
      <c r="U3" s="89"/>
      <c r="V3" s="89"/>
      <c r="W3" s="89"/>
    </row>
    <row r="4" spans="1:23" s="23" customFormat="1" ht="21.75" customHeight="1" thickBot="1" x14ac:dyDescent="0.25">
      <c r="A4" s="229">
        <v>2</v>
      </c>
      <c r="B4" s="40" t="s">
        <v>148</v>
      </c>
      <c r="C4" s="566"/>
      <c r="D4" s="567"/>
      <c r="E4" s="567"/>
      <c r="F4" s="528"/>
      <c r="G4" s="598">
        <v>660</v>
      </c>
      <c r="H4" s="599">
        <v>528</v>
      </c>
      <c r="I4" s="599">
        <v>528</v>
      </c>
      <c r="J4" s="528">
        <f t="shared" si="0"/>
        <v>0</v>
      </c>
      <c r="K4" s="598">
        <v>2.4</v>
      </c>
      <c r="L4" s="632">
        <v>1.92</v>
      </c>
      <c r="M4" s="632">
        <v>3.04</v>
      </c>
      <c r="N4" s="528">
        <f t="shared" si="1"/>
        <v>0.58333333333333348</v>
      </c>
      <c r="O4" s="637">
        <v>462</v>
      </c>
      <c r="P4" s="414">
        <v>384</v>
      </c>
      <c r="Q4" s="414">
        <v>367</v>
      </c>
      <c r="R4" s="551">
        <f t="shared" si="2"/>
        <v>-4.427083333333337E-2</v>
      </c>
    </row>
    <row r="5" spans="1:23" s="2" customFormat="1" ht="21.75" customHeight="1" x14ac:dyDescent="0.2">
      <c r="A5" s="226">
        <v>3</v>
      </c>
      <c r="B5" s="9" t="s">
        <v>151</v>
      </c>
      <c r="C5" s="568">
        <v>40.9</v>
      </c>
      <c r="D5" s="569">
        <v>32.674999999999997</v>
      </c>
      <c r="E5" s="569">
        <v>31.718</v>
      </c>
      <c r="F5" s="529">
        <f>E5/D5-1</f>
        <v>-2.9288446824789482E-2</v>
      </c>
      <c r="G5" s="600">
        <v>2261</v>
      </c>
      <c r="H5" s="601">
        <v>1364</v>
      </c>
      <c r="I5" s="601">
        <v>1437.74</v>
      </c>
      <c r="J5" s="325">
        <f t="shared" si="0"/>
        <v>5.4061583577712513E-2</v>
      </c>
      <c r="K5" s="600">
        <v>22</v>
      </c>
      <c r="L5" s="601">
        <v>16.8</v>
      </c>
      <c r="M5" s="601">
        <v>17.91</v>
      </c>
      <c r="N5" s="529">
        <f t="shared" ref="N5" si="3">M5/L5-1</f>
        <v>6.6071428571428559E-2</v>
      </c>
      <c r="O5" s="454"/>
      <c r="P5" s="447"/>
      <c r="Q5" s="447"/>
      <c r="R5" s="552"/>
      <c r="S5" s="23"/>
      <c r="T5" s="23"/>
      <c r="U5" s="23"/>
      <c r="V5" s="23"/>
      <c r="W5" s="23"/>
    </row>
    <row r="6" spans="1:23" s="2" customFormat="1" ht="21.75" customHeight="1" x14ac:dyDescent="0.2">
      <c r="A6" s="227">
        <v>4</v>
      </c>
      <c r="B6" s="20" t="s">
        <v>152</v>
      </c>
      <c r="C6" s="294">
        <v>18.041</v>
      </c>
      <c r="D6" s="295">
        <v>17.149000000000001</v>
      </c>
      <c r="E6" s="295">
        <v>17</v>
      </c>
      <c r="F6" s="530">
        <f>E6/D6-1</f>
        <v>-8.6885532684122246E-3</v>
      </c>
      <c r="G6" s="602">
        <v>682</v>
      </c>
      <c r="H6" s="603">
        <v>545.6</v>
      </c>
      <c r="I6" s="411">
        <v>621</v>
      </c>
      <c r="J6" s="326">
        <f t="shared" si="0"/>
        <v>0.13819648093841641</v>
      </c>
      <c r="K6" s="625">
        <v>8</v>
      </c>
      <c r="L6" s="411">
        <v>5.6</v>
      </c>
      <c r="M6" s="411">
        <v>8</v>
      </c>
      <c r="N6" s="530">
        <f t="shared" ref="N6:N7" si="4">M6/L6-1</f>
        <v>0.4285714285714286</v>
      </c>
      <c r="O6" s="625"/>
      <c r="P6" s="411"/>
      <c r="Q6" s="411"/>
      <c r="R6" s="553"/>
      <c r="S6" s="23"/>
      <c r="T6" s="23"/>
      <c r="U6" s="23"/>
      <c r="V6" s="23"/>
      <c r="W6" s="23"/>
    </row>
    <row r="7" spans="1:23" s="2" customFormat="1" ht="21.75" customHeight="1" x14ac:dyDescent="0.2">
      <c r="A7" s="228">
        <v>5</v>
      </c>
      <c r="B7" s="10" t="s">
        <v>241</v>
      </c>
      <c r="C7" s="570">
        <v>37.566000000000003</v>
      </c>
      <c r="D7" s="571">
        <v>30.053000000000001</v>
      </c>
      <c r="E7" s="572">
        <v>35.674999999999997</v>
      </c>
      <c r="F7" s="531">
        <f>E7/D7-1</f>
        <v>0.18706951053139442</v>
      </c>
      <c r="G7" s="604">
        <v>997</v>
      </c>
      <c r="H7" s="605">
        <v>721.6</v>
      </c>
      <c r="I7" s="605">
        <v>722</v>
      </c>
      <c r="J7" s="327">
        <f t="shared" si="0"/>
        <v>5.5432372505537231E-4</v>
      </c>
      <c r="K7" s="604">
        <v>12</v>
      </c>
      <c r="L7" s="605">
        <v>9.6</v>
      </c>
      <c r="M7" s="460">
        <v>9</v>
      </c>
      <c r="N7" s="531">
        <f t="shared" si="4"/>
        <v>-6.25E-2</v>
      </c>
      <c r="O7" s="638"/>
      <c r="P7" s="460"/>
      <c r="Q7" s="460"/>
      <c r="R7" s="554"/>
      <c r="S7" s="23"/>
      <c r="T7" s="23"/>
      <c r="U7" s="23"/>
      <c r="V7" s="23"/>
      <c r="W7" s="23"/>
    </row>
    <row r="8" spans="1:23" s="23" customFormat="1" ht="21.75" customHeight="1" x14ac:dyDescent="0.2">
      <c r="A8" s="227">
        <v>6</v>
      </c>
      <c r="B8" s="20" t="s">
        <v>144</v>
      </c>
      <c r="C8" s="573">
        <v>10.432</v>
      </c>
      <c r="D8" s="574">
        <v>9.9160000000000004</v>
      </c>
      <c r="E8" s="574">
        <v>4.867</v>
      </c>
      <c r="F8" s="530">
        <f>E8/D8-1</f>
        <v>-0.50917708753529656</v>
      </c>
      <c r="G8" s="602">
        <v>330</v>
      </c>
      <c r="H8" s="603">
        <v>264</v>
      </c>
      <c r="I8" s="603">
        <v>265</v>
      </c>
      <c r="J8" s="326">
        <f t="shared" ref="J8:J9" si="5">I8/H8-1</f>
        <v>3.7878787878788955E-3</v>
      </c>
      <c r="K8" s="602">
        <v>11</v>
      </c>
      <c r="L8" s="603">
        <v>8</v>
      </c>
      <c r="M8" s="603">
        <v>8</v>
      </c>
      <c r="N8" s="530">
        <f t="shared" ref="N8:N9" si="6">M8/L8-1</f>
        <v>0</v>
      </c>
      <c r="O8" s="625"/>
      <c r="P8" s="411"/>
      <c r="Q8" s="411"/>
      <c r="R8" s="553"/>
    </row>
    <row r="9" spans="1:23" s="2" customFormat="1" ht="21.75" customHeight="1" x14ac:dyDescent="0.2">
      <c r="A9" s="228">
        <v>7</v>
      </c>
      <c r="B9" s="10" t="s">
        <v>242</v>
      </c>
      <c r="C9" s="570">
        <v>24.399000000000001</v>
      </c>
      <c r="D9" s="571">
        <v>19.518999999999998</v>
      </c>
      <c r="E9" s="571">
        <v>20.917000000000002</v>
      </c>
      <c r="F9" s="531">
        <f>E9/D9-1</f>
        <v>7.1622521645576365E-2</v>
      </c>
      <c r="G9" s="604">
        <v>475</v>
      </c>
      <c r="H9" s="605">
        <v>380</v>
      </c>
      <c r="I9" s="605">
        <v>360</v>
      </c>
      <c r="J9" s="327">
        <f t="shared" si="5"/>
        <v>-5.2631578947368474E-2</v>
      </c>
      <c r="K9" s="604">
        <v>19</v>
      </c>
      <c r="L9" s="605">
        <v>15.2</v>
      </c>
      <c r="M9" s="605">
        <v>17</v>
      </c>
      <c r="N9" s="531">
        <f t="shared" si="6"/>
        <v>0.11842105263157898</v>
      </c>
      <c r="O9" s="638"/>
      <c r="P9" s="460"/>
      <c r="Q9" s="460"/>
      <c r="R9" s="554"/>
      <c r="S9" s="23"/>
      <c r="T9" s="23"/>
      <c r="U9" s="23"/>
      <c r="V9" s="23"/>
      <c r="W9" s="23"/>
    </row>
    <row r="10" spans="1:23" s="2" customFormat="1" ht="25.5" customHeight="1" x14ac:dyDescent="0.2">
      <c r="A10" s="227">
        <v>8</v>
      </c>
      <c r="B10" s="20" t="s">
        <v>145</v>
      </c>
      <c r="C10" s="573"/>
      <c r="D10" s="574"/>
      <c r="E10" s="574"/>
      <c r="F10" s="530"/>
      <c r="G10" s="602">
        <v>966.11</v>
      </c>
      <c r="H10" s="603">
        <v>772.88800000000003</v>
      </c>
      <c r="I10" s="603">
        <v>749.61</v>
      </c>
      <c r="J10" s="326">
        <f t="shared" ref="J10:J13" si="7">I10/H10-1</f>
        <v>-3.0118206001387038E-2</v>
      </c>
      <c r="K10" s="602">
        <v>11</v>
      </c>
      <c r="L10" s="603">
        <v>8.1120000000000001</v>
      </c>
      <c r="M10" s="603">
        <v>10</v>
      </c>
      <c r="N10" s="530">
        <f t="shared" ref="N10:N13" si="8">M10/L10-1</f>
        <v>0.23274161735700205</v>
      </c>
      <c r="O10" s="625">
        <v>2317</v>
      </c>
      <c r="P10" s="411">
        <v>1853.2</v>
      </c>
      <c r="Q10" s="411">
        <v>2232</v>
      </c>
      <c r="R10" s="553">
        <f t="shared" ref="R10" si="9">Q10/P10-1</f>
        <v>0.20440319447442268</v>
      </c>
      <c r="S10" s="23"/>
      <c r="T10" s="23"/>
      <c r="U10" s="23"/>
      <c r="V10" s="23"/>
      <c r="W10" s="23"/>
    </row>
    <row r="11" spans="1:23" s="2" customFormat="1" ht="21.75" customHeight="1" x14ac:dyDescent="0.2">
      <c r="A11" s="228">
        <v>9</v>
      </c>
      <c r="B11" s="10" t="s">
        <v>146</v>
      </c>
      <c r="C11" s="575">
        <v>3.1120000000000001</v>
      </c>
      <c r="D11" s="576">
        <v>2.4900000000000002</v>
      </c>
      <c r="E11" s="297">
        <v>6.4630000000000001</v>
      </c>
      <c r="F11" s="531">
        <f t="shared" ref="F11:F16" si="10">E11/D11-1</f>
        <v>1.5955823293172688</v>
      </c>
      <c r="G11" s="606">
        <v>285</v>
      </c>
      <c r="H11" s="607">
        <v>228</v>
      </c>
      <c r="I11" s="607">
        <v>282</v>
      </c>
      <c r="J11" s="327">
        <f t="shared" si="7"/>
        <v>0.23684210526315796</v>
      </c>
      <c r="K11" s="606">
        <v>7</v>
      </c>
      <c r="L11" s="607">
        <v>4</v>
      </c>
      <c r="M11" s="409">
        <v>5</v>
      </c>
      <c r="N11" s="531">
        <f t="shared" si="8"/>
        <v>0.25</v>
      </c>
      <c r="O11" s="639"/>
      <c r="P11" s="409"/>
      <c r="Q11" s="409"/>
      <c r="R11" s="554"/>
      <c r="S11" s="23"/>
      <c r="T11" s="23"/>
      <c r="U11" s="23"/>
      <c r="V11" s="23"/>
      <c r="W11" s="23"/>
    </row>
    <row r="12" spans="1:23" ht="21.75" customHeight="1" thickBot="1" x14ac:dyDescent="0.25">
      <c r="A12" s="229">
        <v>10</v>
      </c>
      <c r="B12" s="40" t="s">
        <v>143</v>
      </c>
      <c r="C12" s="577">
        <v>8.0169999999999995</v>
      </c>
      <c r="D12" s="578">
        <v>7.4359999999999999</v>
      </c>
      <c r="E12" s="578">
        <v>6.2070000000000007</v>
      </c>
      <c r="F12" s="532">
        <f t="shared" si="10"/>
        <v>-0.1652770306616459</v>
      </c>
      <c r="G12" s="608">
        <v>280</v>
      </c>
      <c r="H12" s="609">
        <v>224</v>
      </c>
      <c r="I12" s="609">
        <v>202.53</v>
      </c>
      <c r="J12" s="329">
        <f t="shared" si="7"/>
        <v>-9.5848214285714328E-2</v>
      </c>
      <c r="K12" s="608">
        <v>5</v>
      </c>
      <c r="L12" s="609">
        <v>3.0720000000000001</v>
      </c>
      <c r="M12" s="609">
        <v>1.0999999999999996</v>
      </c>
      <c r="N12" s="532">
        <f t="shared" si="8"/>
        <v>-0.64192708333333348</v>
      </c>
      <c r="O12" s="640"/>
      <c r="P12" s="414"/>
      <c r="Q12" s="414"/>
      <c r="R12" s="555"/>
    </row>
    <row r="13" spans="1:23" s="2" customFormat="1" ht="21.75" customHeight="1" x14ac:dyDescent="0.2">
      <c r="A13" s="270">
        <v>11</v>
      </c>
      <c r="B13" s="271" t="s">
        <v>244</v>
      </c>
      <c r="C13" s="579">
        <v>49.588000000000001</v>
      </c>
      <c r="D13" s="580">
        <v>47.137</v>
      </c>
      <c r="E13" s="580">
        <v>38.567</v>
      </c>
      <c r="F13" s="533">
        <f t="shared" si="10"/>
        <v>-0.18181046736109641</v>
      </c>
      <c r="G13" s="610">
        <v>1694</v>
      </c>
      <c r="H13" s="611">
        <v>1355.2</v>
      </c>
      <c r="I13" s="612">
        <v>913</v>
      </c>
      <c r="J13" s="543">
        <f t="shared" si="7"/>
        <v>-0.32629870129870131</v>
      </c>
      <c r="K13" s="610">
        <v>24</v>
      </c>
      <c r="L13" s="611">
        <v>19.2</v>
      </c>
      <c r="M13" s="611">
        <v>10.613</v>
      </c>
      <c r="N13" s="533">
        <f t="shared" si="8"/>
        <v>-0.44723958333333336</v>
      </c>
      <c r="O13" s="641"/>
      <c r="P13" s="612"/>
      <c r="Q13" s="612"/>
      <c r="R13" s="556"/>
      <c r="S13" s="23"/>
      <c r="T13" s="23"/>
      <c r="U13" s="23"/>
      <c r="V13" s="23"/>
      <c r="W13" s="23"/>
    </row>
    <row r="14" spans="1:23" s="23" customFormat="1" ht="23.25" customHeight="1" x14ac:dyDescent="0.2">
      <c r="A14" s="268">
        <v>12</v>
      </c>
      <c r="B14" s="269" t="s">
        <v>157</v>
      </c>
      <c r="C14" s="581">
        <v>6</v>
      </c>
      <c r="D14" s="582">
        <v>5.7</v>
      </c>
      <c r="E14" s="582">
        <v>7.94</v>
      </c>
      <c r="F14" s="534">
        <f t="shared" si="10"/>
        <v>0.39298245614035099</v>
      </c>
      <c r="G14" s="613">
        <v>175</v>
      </c>
      <c r="H14" s="614">
        <v>140</v>
      </c>
      <c r="I14" s="614">
        <v>140</v>
      </c>
      <c r="J14" s="334">
        <f t="shared" ref="J14:J15" si="11">I14/H14-1</f>
        <v>0</v>
      </c>
      <c r="K14" s="619">
        <v>2</v>
      </c>
      <c r="L14" s="614">
        <v>1.6</v>
      </c>
      <c r="M14" s="614">
        <v>2</v>
      </c>
      <c r="N14" s="534">
        <f t="shared" ref="N14:N15" si="12">M14/L14-1</f>
        <v>0.25</v>
      </c>
      <c r="O14" s="634"/>
      <c r="P14" s="622"/>
      <c r="Q14" s="622"/>
      <c r="R14" s="342"/>
    </row>
    <row r="15" spans="1:23" s="2" customFormat="1" ht="21.75" customHeight="1" thickBot="1" x14ac:dyDescent="0.25">
      <c r="A15" s="272">
        <v>13</v>
      </c>
      <c r="B15" s="273" t="s">
        <v>245</v>
      </c>
      <c r="C15" s="583">
        <v>61.685000000000002</v>
      </c>
      <c r="D15" s="584">
        <v>58.636000000000003</v>
      </c>
      <c r="E15" s="584">
        <v>58.573999999999998</v>
      </c>
      <c r="F15" s="535">
        <f t="shared" si="10"/>
        <v>-1.0573708984242813E-3</v>
      </c>
      <c r="G15" s="615">
        <v>2035</v>
      </c>
      <c r="H15" s="616">
        <v>1628</v>
      </c>
      <c r="I15" s="616">
        <v>1621</v>
      </c>
      <c r="J15" s="544">
        <f t="shared" si="11"/>
        <v>-4.2997542997542659E-3</v>
      </c>
      <c r="K15" s="615">
        <v>29</v>
      </c>
      <c r="L15" s="616">
        <v>23.2</v>
      </c>
      <c r="M15" s="616">
        <v>21</v>
      </c>
      <c r="N15" s="535">
        <f t="shared" si="12"/>
        <v>-9.4827586206896575E-2</v>
      </c>
      <c r="O15" s="642">
        <v>1985</v>
      </c>
      <c r="P15" s="643">
        <v>609</v>
      </c>
      <c r="Q15" s="643">
        <v>154</v>
      </c>
      <c r="R15" s="557">
        <f t="shared" ref="R15:R16" si="13">Q15/P15-1</f>
        <v>-0.74712643678160917</v>
      </c>
      <c r="S15" s="23"/>
      <c r="T15" s="23"/>
      <c r="U15" s="23"/>
      <c r="V15" s="23"/>
      <c r="W15" s="23"/>
    </row>
    <row r="16" spans="1:23" s="2" customFormat="1" ht="21.75" customHeight="1" x14ac:dyDescent="0.2">
      <c r="A16" s="230">
        <v>14</v>
      </c>
      <c r="B16" s="98" t="s">
        <v>243</v>
      </c>
      <c r="C16" s="585">
        <v>64.25</v>
      </c>
      <c r="D16" s="586">
        <v>51.4</v>
      </c>
      <c r="E16" s="586">
        <v>49.542000000000002</v>
      </c>
      <c r="F16" s="536">
        <f t="shared" si="10"/>
        <v>-3.6147859922178949E-2</v>
      </c>
      <c r="G16" s="617">
        <v>2194</v>
      </c>
      <c r="H16" s="618">
        <v>1528.48</v>
      </c>
      <c r="I16" s="618">
        <v>1529</v>
      </c>
      <c r="J16" s="545">
        <f t="shared" ref="J16" si="14">I16/H16-1</f>
        <v>3.4020726473360519E-4</v>
      </c>
      <c r="K16" s="617">
        <v>13</v>
      </c>
      <c r="L16" s="618">
        <v>10.4</v>
      </c>
      <c r="M16" s="633">
        <v>12</v>
      </c>
      <c r="N16" s="536">
        <f t="shared" ref="N16" si="15">M16/L16-1</f>
        <v>0.15384615384615374</v>
      </c>
      <c r="O16" s="644">
        <v>774</v>
      </c>
      <c r="P16" s="633">
        <v>619.20000000000005</v>
      </c>
      <c r="Q16" s="633">
        <v>579</v>
      </c>
      <c r="R16" s="536">
        <f t="shared" si="13"/>
        <v>-6.4922480620155154E-2</v>
      </c>
      <c r="S16" s="23"/>
      <c r="T16" s="23"/>
      <c r="U16" s="23"/>
      <c r="V16" s="23"/>
      <c r="W16" s="23"/>
    </row>
    <row r="17" spans="1:23" s="23" customFormat="1" ht="21.75" customHeight="1" x14ac:dyDescent="0.2">
      <c r="A17" s="227">
        <v>15</v>
      </c>
      <c r="B17" s="27" t="s">
        <v>150</v>
      </c>
      <c r="C17" s="581">
        <v>5.7670000000000003</v>
      </c>
      <c r="D17" s="582">
        <v>4.6139999999999999</v>
      </c>
      <c r="E17" s="582">
        <v>5.24</v>
      </c>
      <c r="F17" s="537">
        <f t="shared" ref="F17:F22" si="16">E17/D17-1</f>
        <v>0.13567403554399671</v>
      </c>
      <c r="G17" s="619">
        <v>37</v>
      </c>
      <c r="H17" s="614">
        <v>30.4</v>
      </c>
      <c r="I17" s="614">
        <v>30</v>
      </c>
      <c r="J17" s="330">
        <f t="shared" ref="J17:J27" si="17">I17/H17-1</f>
        <v>-1.3157894736842035E-2</v>
      </c>
      <c r="K17" s="619">
        <v>1</v>
      </c>
      <c r="L17" s="614">
        <v>0.8</v>
      </c>
      <c r="M17" s="614"/>
      <c r="N17" s="537"/>
      <c r="O17" s="634"/>
      <c r="P17" s="622"/>
      <c r="Q17" s="622"/>
      <c r="R17" s="558"/>
    </row>
    <row r="18" spans="1:23" s="2" customFormat="1" ht="21.75" customHeight="1" thickBot="1" x14ac:dyDescent="0.25">
      <c r="A18" s="231">
        <v>16</v>
      </c>
      <c r="B18" s="99" t="s">
        <v>222</v>
      </c>
      <c r="C18" s="587">
        <v>11.521000000000001</v>
      </c>
      <c r="D18" s="588">
        <v>10.952</v>
      </c>
      <c r="E18" s="588">
        <v>12.571999999999999</v>
      </c>
      <c r="F18" s="538">
        <f t="shared" si="16"/>
        <v>0.14791818845872884</v>
      </c>
      <c r="G18" s="620">
        <v>360</v>
      </c>
      <c r="H18" s="621">
        <v>496.8</v>
      </c>
      <c r="I18" s="621">
        <v>497</v>
      </c>
      <c r="J18" s="546">
        <f t="shared" si="17"/>
        <v>4.0257648953301306E-4</v>
      </c>
      <c r="K18" s="620">
        <v>4</v>
      </c>
      <c r="L18" s="621">
        <v>3.2</v>
      </c>
      <c r="M18" s="621">
        <v>3</v>
      </c>
      <c r="N18" s="538">
        <f t="shared" ref="N18:N25" si="18">M18/L18-1</f>
        <v>-6.25E-2</v>
      </c>
      <c r="O18" s="645"/>
      <c r="P18" s="646"/>
      <c r="Q18" s="646"/>
      <c r="R18" s="559"/>
      <c r="S18" s="23"/>
      <c r="T18" s="23"/>
      <c r="U18" s="23"/>
      <c r="V18" s="23"/>
      <c r="W18" s="23"/>
    </row>
    <row r="19" spans="1:23" s="2" customFormat="1" ht="42" customHeight="1" x14ac:dyDescent="0.2">
      <c r="A19" s="232">
        <v>17</v>
      </c>
      <c r="B19" s="27" t="s">
        <v>149</v>
      </c>
      <c r="C19" s="300">
        <v>97.406000000000006</v>
      </c>
      <c r="D19" s="301">
        <v>81.10799999999999</v>
      </c>
      <c r="E19" s="301">
        <v>81.10799999999999</v>
      </c>
      <c r="F19" s="537">
        <f t="shared" si="16"/>
        <v>0</v>
      </c>
      <c r="G19" s="619">
        <v>2807</v>
      </c>
      <c r="H19" s="614">
        <v>1678.4</v>
      </c>
      <c r="I19" s="622">
        <v>1678</v>
      </c>
      <c r="J19" s="330">
        <f t="shared" si="17"/>
        <v>-2.3832221163022638E-4</v>
      </c>
      <c r="K19" s="634">
        <v>57</v>
      </c>
      <c r="L19" s="622">
        <v>31.327999999999999</v>
      </c>
      <c r="M19" s="622">
        <v>37</v>
      </c>
      <c r="N19" s="537">
        <f t="shared" si="18"/>
        <v>0.18105209397344235</v>
      </c>
      <c r="O19" s="634">
        <v>409</v>
      </c>
      <c r="P19" s="622">
        <v>352</v>
      </c>
      <c r="Q19" s="622">
        <v>561</v>
      </c>
      <c r="R19" s="558">
        <f t="shared" ref="R19" si="19">Q19/P19-1</f>
        <v>0.59375</v>
      </c>
      <c r="S19" s="23"/>
      <c r="T19" s="23"/>
      <c r="U19" s="23"/>
      <c r="V19" s="23"/>
      <c r="W19" s="23"/>
    </row>
    <row r="20" spans="1:23" s="2" customFormat="1" ht="21.75" customHeight="1" x14ac:dyDescent="0.2">
      <c r="A20" s="233">
        <v>18</v>
      </c>
      <c r="B20" s="155" t="s">
        <v>147</v>
      </c>
      <c r="C20" s="589">
        <v>81.960000000000008</v>
      </c>
      <c r="D20" s="590">
        <v>48.152999999999999</v>
      </c>
      <c r="E20" s="590">
        <v>48.152999999999999</v>
      </c>
      <c r="F20" s="539">
        <f t="shared" si="16"/>
        <v>0</v>
      </c>
      <c r="G20" s="623">
        <v>7251.9430000000002</v>
      </c>
      <c r="H20" s="624">
        <v>6465.6</v>
      </c>
      <c r="I20" s="624">
        <v>6466</v>
      </c>
      <c r="J20" s="547">
        <f t="shared" si="17"/>
        <v>6.1865874783517683E-5</v>
      </c>
      <c r="K20" s="623">
        <v>21.4</v>
      </c>
      <c r="L20" s="624">
        <v>28.8</v>
      </c>
      <c r="M20" s="624">
        <v>8</v>
      </c>
      <c r="N20" s="539">
        <f t="shared" si="18"/>
        <v>-0.72222222222222221</v>
      </c>
      <c r="O20" s="623"/>
      <c r="P20" s="624"/>
      <c r="Q20" s="624"/>
      <c r="R20" s="560"/>
      <c r="S20" s="23"/>
      <c r="T20" s="23"/>
      <c r="U20" s="23"/>
      <c r="V20" s="23"/>
      <c r="W20" s="23"/>
    </row>
    <row r="21" spans="1:23" s="2" customFormat="1" ht="21.75" customHeight="1" x14ac:dyDescent="0.2">
      <c r="A21" s="234">
        <v>19</v>
      </c>
      <c r="B21" s="130" t="s">
        <v>158</v>
      </c>
      <c r="C21" s="294">
        <v>62.67</v>
      </c>
      <c r="D21" s="295">
        <v>50.918999999999997</v>
      </c>
      <c r="E21" s="295">
        <v>50.798999999999999</v>
      </c>
      <c r="F21" s="540">
        <f t="shared" si="16"/>
        <v>-2.3566841454073506E-3</v>
      </c>
      <c r="G21" s="625">
        <v>3092</v>
      </c>
      <c r="H21" s="411">
        <v>2473.6</v>
      </c>
      <c r="I21" s="411">
        <v>2355</v>
      </c>
      <c r="J21" s="548">
        <f t="shared" si="17"/>
        <v>-4.7946313065976631E-2</v>
      </c>
      <c r="K21" s="625">
        <v>23</v>
      </c>
      <c r="L21" s="411">
        <v>18.399999999999999</v>
      </c>
      <c r="M21" s="411">
        <v>18</v>
      </c>
      <c r="N21" s="540">
        <f t="shared" si="18"/>
        <v>-2.1739130434782483E-2</v>
      </c>
      <c r="O21" s="625"/>
      <c r="P21" s="411"/>
      <c r="Q21" s="411"/>
      <c r="R21" s="561"/>
      <c r="S21" s="23"/>
      <c r="T21" s="23"/>
      <c r="U21" s="23"/>
      <c r="V21" s="23"/>
      <c r="W21" s="23"/>
    </row>
    <row r="22" spans="1:23" s="2" customFormat="1" ht="21.75" customHeight="1" thickBot="1" x14ac:dyDescent="0.25">
      <c r="A22" s="235">
        <v>20</v>
      </c>
      <c r="B22" s="137" t="s">
        <v>230</v>
      </c>
      <c r="C22" s="591">
        <v>234.84800000000001</v>
      </c>
      <c r="D22" s="592">
        <v>165.75200000000001</v>
      </c>
      <c r="E22" s="592">
        <v>135.45700000000002</v>
      </c>
      <c r="F22" s="541">
        <f t="shared" si="16"/>
        <v>-0.18277305854529646</v>
      </c>
      <c r="G22" s="626">
        <v>16000</v>
      </c>
      <c r="H22" s="627">
        <v>35920.5</v>
      </c>
      <c r="I22" s="628"/>
      <c r="J22" s="549"/>
      <c r="K22" s="626">
        <v>119</v>
      </c>
      <c r="L22" s="627">
        <v>154.28899999999999</v>
      </c>
      <c r="M22" s="627">
        <v>137</v>
      </c>
      <c r="N22" s="541">
        <f t="shared" si="18"/>
        <v>-0.11205594695668508</v>
      </c>
      <c r="O22" s="647"/>
      <c r="P22" s="628"/>
      <c r="Q22" s="628"/>
      <c r="R22" s="562"/>
      <c r="S22" s="23"/>
      <c r="T22" s="23"/>
      <c r="U22" s="23"/>
      <c r="V22" s="23"/>
      <c r="W22" s="23"/>
    </row>
    <row r="23" spans="1:23" s="2" customFormat="1" ht="21.75" customHeight="1" x14ac:dyDescent="0.2">
      <c r="A23" s="232">
        <v>21</v>
      </c>
      <c r="B23" s="27" t="s">
        <v>153</v>
      </c>
      <c r="C23" s="581"/>
      <c r="D23" s="582"/>
      <c r="E23" s="582"/>
      <c r="F23" s="537"/>
      <c r="G23" s="619">
        <v>2042</v>
      </c>
      <c r="H23" s="614">
        <v>1635.2</v>
      </c>
      <c r="I23" s="614">
        <v>1635</v>
      </c>
      <c r="J23" s="330">
        <f t="shared" si="17"/>
        <v>-1.2230919765165993E-4</v>
      </c>
      <c r="K23" s="619">
        <v>9</v>
      </c>
      <c r="L23" s="614">
        <v>7.2</v>
      </c>
      <c r="M23" s="614">
        <v>8</v>
      </c>
      <c r="N23" s="537">
        <f t="shared" si="18"/>
        <v>0.11111111111111116</v>
      </c>
      <c r="O23" s="634"/>
      <c r="P23" s="622"/>
      <c r="Q23" s="622"/>
      <c r="R23" s="558"/>
      <c r="S23" s="23"/>
      <c r="T23" s="23"/>
      <c r="U23" s="23"/>
      <c r="V23" s="23"/>
      <c r="W23" s="23"/>
    </row>
    <row r="24" spans="1:23" s="2" customFormat="1" ht="21.75" customHeight="1" x14ac:dyDescent="0.2">
      <c r="A24" s="228">
        <v>22</v>
      </c>
      <c r="B24" s="10" t="s">
        <v>154</v>
      </c>
      <c r="C24" s="575"/>
      <c r="D24" s="576"/>
      <c r="E24" s="576"/>
      <c r="F24" s="531"/>
      <c r="G24" s="629">
        <v>965</v>
      </c>
      <c r="H24" s="607">
        <v>772</v>
      </c>
      <c r="I24" s="607">
        <v>590</v>
      </c>
      <c r="J24" s="327">
        <f t="shared" si="17"/>
        <v>-0.23575129533678751</v>
      </c>
      <c r="K24" s="606">
        <v>14</v>
      </c>
      <c r="L24" s="607">
        <v>11.12</v>
      </c>
      <c r="M24" s="607">
        <v>12</v>
      </c>
      <c r="N24" s="531">
        <f t="shared" si="18"/>
        <v>7.9136690647482189E-2</v>
      </c>
      <c r="O24" s="639"/>
      <c r="P24" s="409"/>
      <c r="Q24" s="409"/>
      <c r="R24" s="554"/>
      <c r="S24" s="23"/>
      <c r="T24" s="23"/>
      <c r="U24" s="23"/>
      <c r="V24" s="23"/>
      <c r="W24" s="23"/>
    </row>
    <row r="25" spans="1:23" s="2" customFormat="1" ht="21.75" customHeight="1" x14ac:dyDescent="0.2">
      <c r="A25" s="227">
        <v>23</v>
      </c>
      <c r="B25" s="20" t="s">
        <v>155</v>
      </c>
      <c r="C25" s="573">
        <v>13.838999999999999</v>
      </c>
      <c r="D25" s="574">
        <v>11.927</v>
      </c>
      <c r="E25" s="574">
        <v>10.016</v>
      </c>
      <c r="F25" s="530">
        <f>E25/D25-1</f>
        <v>-0.16022470025991442</v>
      </c>
      <c r="G25" s="602">
        <v>440</v>
      </c>
      <c r="H25" s="603">
        <v>330.4</v>
      </c>
      <c r="I25" s="603">
        <v>221</v>
      </c>
      <c r="J25" s="326">
        <f t="shared" si="17"/>
        <v>-0.33111380145278446</v>
      </c>
      <c r="K25" s="602">
        <v>6</v>
      </c>
      <c r="L25" s="603">
        <v>3.2</v>
      </c>
      <c r="M25" s="603">
        <v>0</v>
      </c>
      <c r="N25" s="530">
        <f t="shared" si="18"/>
        <v>-1</v>
      </c>
      <c r="O25" s="625"/>
      <c r="P25" s="411"/>
      <c r="Q25" s="411"/>
      <c r="R25" s="553"/>
      <c r="S25" s="23"/>
      <c r="T25" s="23"/>
      <c r="U25" s="23"/>
      <c r="V25" s="23"/>
      <c r="W25" s="23"/>
    </row>
    <row r="26" spans="1:23" s="2" customFormat="1" ht="21.75" customHeight="1" thickBot="1" x14ac:dyDescent="0.25">
      <c r="A26" s="228">
        <v>24</v>
      </c>
      <c r="B26" s="10" t="s">
        <v>156</v>
      </c>
      <c r="C26" s="575"/>
      <c r="D26" s="593"/>
      <c r="E26" s="594"/>
      <c r="F26" s="542"/>
      <c r="G26" s="606">
        <v>332</v>
      </c>
      <c r="H26" s="630">
        <v>265.60000000000002</v>
      </c>
      <c r="I26" s="631">
        <v>266</v>
      </c>
      <c r="J26" s="550">
        <f t="shared" si="17"/>
        <v>1.5060240963855609E-3</v>
      </c>
      <c r="K26" s="606"/>
      <c r="L26" s="630"/>
      <c r="M26" s="631">
        <v>1</v>
      </c>
      <c r="N26" s="542"/>
      <c r="O26" s="639">
        <v>1678</v>
      </c>
      <c r="P26" s="459">
        <v>1554.4</v>
      </c>
      <c r="Q26" s="648">
        <v>1550</v>
      </c>
      <c r="R26" s="563">
        <f t="shared" ref="R26:R27" si="20">Q26/P26-1</f>
        <v>-2.8306742151312791E-3</v>
      </c>
      <c r="S26" s="23"/>
      <c r="T26" s="23"/>
      <c r="U26" s="23"/>
      <c r="V26" s="23"/>
      <c r="W26" s="23"/>
    </row>
    <row r="27" spans="1:23" ht="26.25" customHeight="1" thickBot="1" x14ac:dyDescent="0.25">
      <c r="A27" s="236"/>
      <c r="B27" s="78"/>
      <c r="C27" s="483">
        <f>SUM(C3:C26)</f>
        <v>851.529</v>
      </c>
      <c r="D27" s="595">
        <f>SUM(D3:D26)</f>
        <v>671.15800000000002</v>
      </c>
      <c r="E27" s="595">
        <f>SUM(E3:E26)</f>
        <v>639.14099999999996</v>
      </c>
      <c r="F27" s="497">
        <f>E27/D27-1</f>
        <v>-4.7704117361336729E-2</v>
      </c>
      <c r="G27" s="418">
        <f>SUM(G3:G26)</f>
        <v>47089.053</v>
      </c>
      <c r="H27" s="449">
        <f>SUM(H3:H26)</f>
        <v>60440.282999999996</v>
      </c>
      <c r="I27" s="449">
        <f>SUM(I3:I26)</f>
        <v>23852.879999999997</v>
      </c>
      <c r="J27" s="497">
        <f t="shared" si="17"/>
        <v>-0.60534797628263926</v>
      </c>
      <c r="K27" s="418">
        <f>SUM(K3:K26)</f>
        <v>423.4</v>
      </c>
      <c r="L27" s="449">
        <f>SUM(L3:L26)</f>
        <v>388.46299999999997</v>
      </c>
      <c r="M27" s="449">
        <f>SUM(M3:M26)</f>
        <v>364.62299999999999</v>
      </c>
      <c r="N27" s="497">
        <f t="shared" ref="N27" si="21">M27/L27-1</f>
        <v>-6.137006613242435E-2</v>
      </c>
      <c r="O27" s="418">
        <f t="shared" ref="O27:P27" si="22">SUM(O3:O26)</f>
        <v>7874</v>
      </c>
      <c r="P27" s="449">
        <f t="shared" si="22"/>
        <v>5608.4920000000002</v>
      </c>
      <c r="Q27" s="449">
        <f>SUM(Q3:Q26)</f>
        <v>5641</v>
      </c>
      <c r="R27" s="526">
        <f t="shared" si="20"/>
        <v>5.7962104608511034E-3</v>
      </c>
    </row>
  </sheetData>
  <mergeCells count="6">
    <mergeCell ref="B1:B2"/>
    <mergeCell ref="A1:A2"/>
    <mergeCell ref="K1:N1"/>
    <mergeCell ref="G1:J1"/>
    <mergeCell ref="O1:R1"/>
    <mergeCell ref="C1:F1"/>
  </mergeCells>
  <pageMargins left="0.43307086614173229" right="0.23622047244094491" top="0.94488188976377963" bottom="0.94488188976377963" header="0.31496062992125984" footer="0.31496062992125984"/>
  <pageSetup paperSize="9" scale="55" fitToHeight="0" orientation="landscape" r:id="rId1"/>
  <ignoredErrors>
    <ignoredError sqref="N27 J27 F2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4"/>
  <sheetViews>
    <sheetView showOutlineSymbols="0" showWhiteSpace="0" zoomScale="55" zoomScaleNormal="55" workbookViewId="0">
      <pane xSplit="2" topLeftCell="C1" activePane="topRight" state="frozen"/>
      <selection activeCell="A7" sqref="A7"/>
      <selection pane="topRight" activeCell="J21" sqref="J21"/>
    </sheetView>
  </sheetViews>
  <sheetFormatPr defaultRowHeight="14.25" x14ac:dyDescent="0.2"/>
  <cols>
    <col min="1" max="1" width="5.125" style="3" customWidth="1"/>
    <col min="2" max="2" width="39.25" style="3" customWidth="1"/>
    <col min="3" max="3" width="10.875" style="1" customWidth="1"/>
    <col min="4" max="4" width="10" style="1" customWidth="1"/>
    <col min="5" max="5" width="10.125" style="1" customWidth="1"/>
    <col min="6" max="6" width="10.5" style="128" customWidth="1"/>
    <col min="7" max="7" width="10.875" style="1" customWidth="1"/>
    <col min="8" max="8" width="10" style="1" customWidth="1"/>
    <col min="9" max="9" width="10.125" style="1" customWidth="1"/>
    <col min="10" max="10" width="10.5" style="128" customWidth="1"/>
    <col min="11" max="11" width="10.125" customWidth="1"/>
    <col min="12" max="12" width="10" customWidth="1"/>
    <col min="13" max="13" width="10.5" customWidth="1"/>
    <col min="14" max="14" width="10.625" style="128" customWidth="1"/>
    <col min="15" max="15" width="10.5" customWidth="1"/>
    <col min="16" max="16" width="10.25" customWidth="1"/>
    <col min="17" max="17" width="10.375" customWidth="1"/>
    <col min="18" max="18" width="10.25" style="128" customWidth="1"/>
    <col min="19" max="19" width="10.5" customWidth="1"/>
    <col min="20" max="20" width="10.25" customWidth="1"/>
    <col min="21" max="21" width="10.375" customWidth="1"/>
    <col min="22" max="22" width="10.25" style="128" customWidth="1"/>
    <col min="23" max="23" width="9" style="23"/>
  </cols>
  <sheetData>
    <row r="1" spans="1:95" ht="22.5" customHeight="1" x14ac:dyDescent="0.2">
      <c r="A1" s="808" t="s">
        <v>237</v>
      </c>
      <c r="B1" s="806" t="s">
        <v>226</v>
      </c>
      <c r="C1" s="810" t="s">
        <v>225</v>
      </c>
      <c r="D1" s="811"/>
      <c r="E1" s="811"/>
      <c r="F1" s="811"/>
      <c r="G1" s="810" t="s">
        <v>214</v>
      </c>
      <c r="H1" s="811"/>
      <c r="I1" s="811"/>
      <c r="J1" s="811"/>
      <c r="K1" s="813" t="s">
        <v>215</v>
      </c>
      <c r="L1" s="814"/>
      <c r="M1" s="814"/>
      <c r="N1" s="815"/>
      <c r="O1" s="813" t="s">
        <v>216</v>
      </c>
      <c r="P1" s="814"/>
      <c r="Q1" s="814"/>
      <c r="R1" s="815"/>
      <c r="S1" s="813" t="s">
        <v>205</v>
      </c>
      <c r="T1" s="814"/>
      <c r="U1" s="814"/>
      <c r="V1" s="815"/>
    </row>
    <row r="2" spans="1:95" s="12" customFormat="1" ht="51.75" customHeight="1" thickBot="1" x14ac:dyDescent="0.25">
      <c r="A2" s="809"/>
      <c r="B2" s="807"/>
      <c r="C2" s="75" t="s">
        <v>251</v>
      </c>
      <c r="D2" s="76" t="s">
        <v>252</v>
      </c>
      <c r="E2" s="76" t="s">
        <v>253</v>
      </c>
      <c r="F2" s="189" t="s">
        <v>236</v>
      </c>
      <c r="G2" s="75" t="s">
        <v>251</v>
      </c>
      <c r="H2" s="76" t="s">
        <v>252</v>
      </c>
      <c r="I2" s="76" t="s">
        <v>253</v>
      </c>
      <c r="J2" s="189" t="s">
        <v>236</v>
      </c>
      <c r="K2" s="75" t="s">
        <v>251</v>
      </c>
      <c r="L2" s="76" t="s">
        <v>252</v>
      </c>
      <c r="M2" s="76" t="s">
        <v>253</v>
      </c>
      <c r="N2" s="189" t="s">
        <v>236</v>
      </c>
      <c r="O2" s="75" t="s">
        <v>251</v>
      </c>
      <c r="P2" s="76" t="s">
        <v>252</v>
      </c>
      <c r="Q2" s="76" t="s">
        <v>253</v>
      </c>
      <c r="R2" s="195" t="s">
        <v>236</v>
      </c>
      <c r="S2" s="75" t="s">
        <v>251</v>
      </c>
      <c r="T2" s="76" t="s">
        <v>252</v>
      </c>
      <c r="U2" s="76" t="s">
        <v>253</v>
      </c>
      <c r="V2" s="195" t="s">
        <v>236</v>
      </c>
      <c r="W2" s="52"/>
    </row>
    <row r="3" spans="1:95" s="13" customFormat="1" ht="24.95" customHeight="1" thickBot="1" x14ac:dyDescent="0.25">
      <c r="A3" s="95">
        <v>1</v>
      </c>
      <c r="B3" s="278" t="s">
        <v>172</v>
      </c>
      <c r="C3" s="649">
        <v>5.1680000000000001</v>
      </c>
      <c r="D3" s="650">
        <v>5.16</v>
      </c>
      <c r="E3" s="650">
        <v>3.4409999999999998</v>
      </c>
      <c r="F3" s="691">
        <f t="shared" ref="F3:F4" si="0">E3/D3-1</f>
        <v>-0.33313953488372094</v>
      </c>
      <c r="G3" s="721">
        <v>617</v>
      </c>
      <c r="H3" s="722">
        <v>1201</v>
      </c>
      <c r="I3" s="722">
        <v>1201</v>
      </c>
      <c r="J3" s="691">
        <f t="shared" ref="J3:J21" si="1">I3/H3-1</f>
        <v>0</v>
      </c>
      <c r="K3" s="754">
        <v>5</v>
      </c>
      <c r="L3" s="722">
        <v>5</v>
      </c>
      <c r="M3" s="722">
        <v>5</v>
      </c>
      <c r="N3" s="691">
        <f t="shared" ref="N3:N16" si="2">M3/L3-1</f>
        <v>0</v>
      </c>
      <c r="O3" s="721"/>
      <c r="P3" s="722"/>
      <c r="Q3" s="722"/>
      <c r="R3" s="711"/>
      <c r="S3" s="721"/>
      <c r="T3" s="722"/>
      <c r="U3" s="722"/>
      <c r="V3" s="711"/>
      <c r="W3" s="36"/>
    </row>
    <row r="4" spans="1:95" s="13" customFormat="1" ht="24.95" customHeight="1" x14ac:dyDescent="0.2">
      <c r="A4" s="91">
        <v>2</v>
      </c>
      <c r="B4" s="279" t="s">
        <v>168</v>
      </c>
      <c r="C4" s="651">
        <v>9.0500000000000007</v>
      </c>
      <c r="D4" s="652">
        <v>6</v>
      </c>
      <c r="E4" s="652">
        <v>5.798</v>
      </c>
      <c r="F4" s="692">
        <f t="shared" si="0"/>
        <v>-3.3666666666666623E-2</v>
      </c>
      <c r="G4" s="723">
        <v>2764</v>
      </c>
      <c r="H4" s="724">
        <v>1280</v>
      </c>
      <c r="I4" s="724">
        <v>1698.31</v>
      </c>
      <c r="J4" s="692">
        <f t="shared" si="1"/>
        <v>0.32680468749999991</v>
      </c>
      <c r="K4" s="755">
        <v>77</v>
      </c>
      <c r="L4" s="724">
        <v>61.6</v>
      </c>
      <c r="M4" s="724">
        <v>71.239999999999995</v>
      </c>
      <c r="N4" s="708">
        <f t="shared" si="2"/>
        <v>0.15649350649350646</v>
      </c>
      <c r="O4" s="723"/>
      <c r="P4" s="724"/>
      <c r="Q4" s="724"/>
      <c r="R4" s="712"/>
      <c r="S4" s="723"/>
      <c r="T4" s="724"/>
      <c r="U4" s="724"/>
      <c r="V4" s="712"/>
      <c r="W4" s="36"/>
    </row>
    <row r="5" spans="1:95" s="13" customFormat="1" ht="24.95" customHeight="1" x14ac:dyDescent="0.2">
      <c r="A5" s="93">
        <v>3</v>
      </c>
      <c r="B5" s="97" t="s">
        <v>169</v>
      </c>
      <c r="C5" s="653"/>
      <c r="D5" s="654"/>
      <c r="E5" s="655"/>
      <c r="F5" s="693"/>
      <c r="G5" s="780">
        <v>2379</v>
      </c>
      <c r="H5" s="781">
        <v>2141.73</v>
      </c>
      <c r="I5" s="782">
        <v>1488</v>
      </c>
      <c r="J5" s="693">
        <f t="shared" si="1"/>
        <v>-0.30523455337507532</v>
      </c>
      <c r="K5" s="756">
        <v>9</v>
      </c>
      <c r="L5" s="757">
        <v>7.2</v>
      </c>
      <c r="M5" s="757">
        <v>5</v>
      </c>
      <c r="N5" s="709">
        <f t="shared" si="2"/>
        <v>-0.30555555555555558</v>
      </c>
      <c r="O5" s="725"/>
      <c r="P5" s="726"/>
      <c r="Q5" s="726"/>
      <c r="R5" s="713"/>
      <c r="S5" s="725"/>
      <c r="T5" s="726"/>
      <c r="U5" s="726"/>
      <c r="V5" s="713"/>
      <c r="W5" s="36"/>
    </row>
    <row r="6" spans="1:95" s="13" customFormat="1" ht="24.95" customHeight="1" x14ac:dyDescent="0.2">
      <c r="A6" s="92">
        <v>4</v>
      </c>
      <c r="B6" s="280" t="s">
        <v>170</v>
      </c>
      <c r="C6" s="656">
        <v>8.1940000000000008</v>
      </c>
      <c r="D6" s="657">
        <v>7.5</v>
      </c>
      <c r="E6" s="658">
        <v>5.524</v>
      </c>
      <c r="F6" s="694">
        <f t="shared" ref="F6" si="3">E6/D6-1</f>
        <v>-0.26346666666666663</v>
      </c>
      <c r="G6" s="783">
        <v>450</v>
      </c>
      <c r="H6" s="759">
        <v>450</v>
      </c>
      <c r="I6" s="728">
        <v>355</v>
      </c>
      <c r="J6" s="694">
        <f t="shared" si="1"/>
        <v>-0.21111111111111114</v>
      </c>
      <c r="K6" s="758">
        <v>7</v>
      </c>
      <c r="L6" s="759">
        <v>5.6</v>
      </c>
      <c r="M6" s="760">
        <v>6</v>
      </c>
      <c r="N6" s="710">
        <f t="shared" si="2"/>
        <v>7.1428571428571397E-2</v>
      </c>
      <c r="O6" s="727"/>
      <c r="P6" s="728"/>
      <c r="Q6" s="728"/>
      <c r="R6" s="714"/>
      <c r="S6" s="727"/>
      <c r="T6" s="728"/>
      <c r="U6" s="728"/>
      <c r="V6" s="714"/>
      <c r="W6" s="36"/>
    </row>
    <row r="7" spans="1:95" s="13" customFormat="1" ht="24.95" customHeight="1" thickBot="1" x14ac:dyDescent="0.25">
      <c r="A7" s="94">
        <v>5</v>
      </c>
      <c r="B7" s="273" t="s">
        <v>171</v>
      </c>
      <c r="C7" s="659"/>
      <c r="D7" s="660"/>
      <c r="E7" s="661"/>
      <c r="F7" s="695"/>
      <c r="G7" s="784">
        <v>4147</v>
      </c>
      <c r="H7" s="762">
        <v>3317.84</v>
      </c>
      <c r="I7" s="730">
        <v>2573</v>
      </c>
      <c r="J7" s="544">
        <f t="shared" si="1"/>
        <v>-0.2244954548742556</v>
      </c>
      <c r="K7" s="761">
        <v>9</v>
      </c>
      <c r="L7" s="762">
        <v>7.2</v>
      </c>
      <c r="M7" s="763">
        <v>11</v>
      </c>
      <c r="N7" s="544">
        <f t="shared" si="2"/>
        <v>0.52777777777777768</v>
      </c>
      <c r="O7" s="729"/>
      <c r="P7" s="730"/>
      <c r="Q7" s="730"/>
      <c r="R7" s="557"/>
      <c r="S7" s="729"/>
      <c r="T7" s="730"/>
      <c r="U7" s="730"/>
      <c r="V7" s="557"/>
      <c r="W7" s="36"/>
    </row>
    <row r="8" spans="1:95" s="64" customFormat="1" ht="30" customHeight="1" x14ac:dyDescent="0.2">
      <c r="A8" s="277">
        <v>6</v>
      </c>
      <c r="B8" s="281" t="s">
        <v>224</v>
      </c>
      <c r="C8" s="662">
        <v>104.4</v>
      </c>
      <c r="D8" s="663">
        <v>108</v>
      </c>
      <c r="E8" s="663">
        <v>105.087</v>
      </c>
      <c r="F8" s="696">
        <f t="shared" ref="F8:F17" si="4">E8/D8-1</f>
        <v>-2.6972222222222175E-2</v>
      </c>
      <c r="G8" s="731">
        <v>23042.7</v>
      </c>
      <c r="H8" s="732">
        <v>17201.04</v>
      </c>
      <c r="I8" s="785">
        <v>17201.04</v>
      </c>
      <c r="J8" s="707">
        <f t="shared" si="1"/>
        <v>0</v>
      </c>
      <c r="K8" s="764">
        <v>184</v>
      </c>
      <c r="L8" s="732">
        <v>130</v>
      </c>
      <c r="M8" s="732">
        <v>130</v>
      </c>
      <c r="N8" s="707">
        <f t="shared" si="2"/>
        <v>0</v>
      </c>
      <c r="O8" s="731">
        <v>933</v>
      </c>
      <c r="P8" s="732">
        <v>888</v>
      </c>
      <c r="Q8" s="732">
        <v>888</v>
      </c>
      <c r="R8" s="696">
        <f t="shared" ref="R8:R12" si="5">Q8/P8-1</f>
        <v>0</v>
      </c>
      <c r="S8" s="731"/>
      <c r="T8" s="732"/>
      <c r="U8" s="732"/>
      <c r="V8" s="696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63"/>
    </row>
    <row r="9" spans="1:95" s="61" customFormat="1" ht="24.95" customHeight="1" x14ac:dyDescent="0.2">
      <c r="A9" s="218">
        <v>7</v>
      </c>
      <c r="B9" s="57" t="s">
        <v>246</v>
      </c>
      <c r="C9" s="664"/>
      <c r="D9" s="665">
        <v>98.28</v>
      </c>
      <c r="E9" s="666"/>
      <c r="F9" s="340">
        <f t="shared" si="4"/>
        <v>-1</v>
      </c>
      <c r="G9" s="733"/>
      <c r="H9" s="734">
        <v>7296</v>
      </c>
      <c r="I9" s="766"/>
      <c r="J9" s="340">
        <f t="shared" si="1"/>
        <v>-1</v>
      </c>
      <c r="K9" s="765"/>
      <c r="L9" s="734">
        <v>365.6</v>
      </c>
      <c r="M9" s="766"/>
      <c r="N9" s="340">
        <f t="shared" si="2"/>
        <v>-1</v>
      </c>
      <c r="O9" s="733"/>
      <c r="P9" s="734"/>
      <c r="Q9" s="734"/>
      <c r="R9" s="340"/>
      <c r="S9" s="733"/>
      <c r="T9" s="734"/>
      <c r="U9" s="734"/>
      <c r="V9" s="340"/>
    </row>
    <row r="10" spans="1:95" s="61" customFormat="1" ht="24.95" customHeight="1" x14ac:dyDescent="0.2">
      <c r="A10" s="275">
        <v>8</v>
      </c>
      <c r="B10" s="276" t="s">
        <v>247</v>
      </c>
      <c r="C10" s="667">
        <v>259.24099999999999</v>
      </c>
      <c r="D10" s="668">
        <v>240.11240000000004</v>
      </c>
      <c r="E10" s="669">
        <v>216.947</v>
      </c>
      <c r="F10" s="697">
        <f t="shared" si="4"/>
        <v>-9.6477316456792916E-2</v>
      </c>
      <c r="G10" s="623">
        <v>17515.16</v>
      </c>
      <c r="H10" s="735">
        <v>18029</v>
      </c>
      <c r="I10" s="768">
        <v>10468</v>
      </c>
      <c r="J10" s="697">
        <f t="shared" si="1"/>
        <v>-0.4193798879582894</v>
      </c>
      <c r="K10" s="767">
        <v>633</v>
      </c>
      <c r="L10" s="735">
        <v>625.79999999999995</v>
      </c>
      <c r="M10" s="768">
        <v>633</v>
      </c>
      <c r="N10" s="697">
        <f t="shared" si="2"/>
        <v>1.1505273250239867E-2</v>
      </c>
      <c r="O10" s="623">
        <v>0</v>
      </c>
      <c r="P10" s="735">
        <v>0</v>
      </c>
      <c r="Q10" s="735">
        <v>0</v>
      </c>
      <c r="R10" s="697"/>
      <c r="S10" s="623">
        <v>78</v>
      </c>
      <c r="T10" s="735">
        <v>62.400000000000006</v>
      </c>
      <c r="U10" s="736">
        <v>62</v>
      </c>
      <c r="V10" s="697">
        <f t="shared" ref="V10" si="6">U10/T10-1</f>
        <v>-6.4102564102564985E-3</v>
      </c>
    </row>
    <row r="11" spans="1:95" s="61" customFormat="1" ht="24.95" customHeight="1" thickBot="1" x14ac:dyDescent="0.25">
      <c r="A11" s="219">
        <v>9</v>
      </c>
      <c r="B11" s="274" t="s">
        <v>248</v>
      </c>
      <c r="C11" s="670">
        <v>123.62</v>
      </c>
      <c r="D11" s="671">
        <v>123.624</v>
      </c>
      <c r="E11" s="672">
        <v>104.998</v>
      </c>
      <c r="F11" s="698">
        <f t="shared" si="4"/>
        <v>-0.15066653724195944</v>
      </c>
      <c r="G11" s="640">
        <v>4548.5200000000004</v>
      </c>
      <c r="H11" s="737">
        <v>5152.2</v>
      </c>
      <c r="I11" s="599">
        <v>4607.8500000000004</v>
      </c>
      <c r="J11" s="698">
        <f t="shared" si="1"/>
        <v>-0.10565389542331416</v>
      </c>
      <c r="K11" s="769">
        <v>45</v>
      </c>
      <c r="L11" s="737">
        <v>50</v>
      </c>
      <c r="M11" s="599">
        <v>43</v>
      </c>
      <c r="N11" s="698">
        <f t="shared" si="2"/>
        <v>-0.14000000000000001</v>
      </c>
      <c r="O11" s="640"/>
      <c r="P11" s="737"/>
      <c r="Q11" s="737"/>
      <c r="R11" s="698"/>
      <c r="S11" s="640"/>
      <c r="T11" s="737"/>
      <c r="U11" s="737"/>
      <c r="V11" s="698"/>
    </row>
    <row r="12" spans="1:95" s="13" customFormat="1" ht="33" customHeight="1" x14ac:dyDescent="0.2">
      <c r="A12" s="248">
        <v>10</v>
      </c>
      <c r="B12" s="269" t="s">
        <v>173</v>
      </c>
      <c r="C12" s="673">
        <v>6.5019999999999998</v>
      </c>
      <c r="D12" s="674">
        <v>6.5019999999999998</v>
      </c>
      <c r="E12" s="675">
        <v>5.99</v>
      </c>
      <c r="F12" s="334">
        <f t="shared" si="4"/>
        <v>-7.8745001537988246E-2</v>
      </c>
      <c r="G12" s="738">
        <v>130</v>
      </c>
      <c r="H12" s="739">
        <v>110</v>
      </c>
      <c r="I12" s="786">
        <v>50</v>
      </c>
      <c r="J12" s="334">
        <f t="shared" si="1"/>
        <v>-0.54545454545454541</v>
      </c>
      <c r="K12" s="770">
        <v>3</v>
      </c>
      <c r="L12" s="739">
        <v>3</v>
      </c>
      <c r="M12" s="739">
        <v>2</v>
      </c>
      <c r="N12" s="334">
        <f t="shared" si="2"/>
        <v>-0.33333333333333337</v>
      </c>
      <c r="O12" s="738">
        <v>3.7</v>
      </c>
      <c r="P12" s="739">
        <v>3</v>
      </c>
      <c r="Q12" s="739">
        <v>3</v>
      </c>
      <c r="R12" s="342">
        <f t="shared" si="5"/>
        <v>0</v>
      </c>
      <c r="S12" s="738"/>
      <c r="T12" s="739"/>
      <c r="U12" s="739"/>
      <c r="V12" s="342"/>
      <c r="W12" s="36"/>
    </row>
    <row r="13" spans="1:95" s="36" customFormat="1" ht="33" customHeight="1" x14ac:dyDescent="0.2">
      <c r="A13" s="38">
        <v>11</v>
      </c>
      <c r="B13" s="282" t="s">
        <v>174</v>
      </c>
      <c r="C13" s="676"/>
      <c r="D13" s="677">
        <v>5</v>
      </c>
      <c r="E13" s="678">
        <v>5</v>
      </c>
      <c r="F13" s="699">
        <f t="shared" si="4"/>
        <v>0</v>
      </c>
      <c r="G13" s="740">
        <v>240</v>
      </c>
      <c r="H13" s="772">
        <v>240</v>
      </c>
      <c r="I13" s="745">
        <v>240</v>
      </c>
      <c r="J13" s="699">
        <f t="shared" si="1"/>
        <v>0</v>
      </c>
      <c r="K13" s="771">
        <v>30</v>
      </c>
      <c r="L13" s="772">
        <v>20</v>
      </c>
      <c r="M13" s="741">
        <v>12</v>
      </c>
      <c r="N13" s="699">
        <f t="shared" si="2"/>
        <v>-0.4</v>
      </c>
      <c r="O13" s="740"/>
      <c r="P13" s="741"/>
      <c r="Q13" s="741"/>
      <c r="R13" s="715"/>
      <c r="S13" s="740"/>
      <c r="T13" s="741"/>
      <c r="U13" s="741"/>
      <c r="V13" s="715"/>
    </row>
    <row r="14" spans="1:95" s="13" customFormat="1" ht="33" customHeight="1" x14ac:dyDescent="0.2">
      <c r="A14" s="71">
        <v>12</v>
      </c>
      <c r="B14" s="283" t="s">
        <v>175</v>
      </c>
      <c r="C14" s="679">
        <v>7.819</v>
      </c>
      <c r="D14" s="680">
        <v>6.2</v>
      </c>
      <c r="E14" s="680">
        <v>5.532</v>
      </c>
      <c r="F14" s="700">
        <f t="shared" si="4"/>
        <v>-0.10774193548387101</v>
      </c>
      <c r="G14" s="742">
        <v>550</v>
      </c>
      <c r="H14" s="739">
        <v>500</v>
      </c>
      <c r="I14" s="743">
        <v>500</v>
      </c>
      <c r="J14" s="700">
        <f t="shared" si="1"/>
        <v>0</v>
      </c>
      <c r="K14" s="773">
        <v>36</v>
      </c>
      <c r="L14" s="743">
        <v>28</v>
      </c>
      <c r="M14" s="743">
        <v>25</v>
      </c>
      <c r="N14" s="700">
        <f t="shared" si="2"/>
        <v>-0.1071428571428571</v>
      </c>
      <c r="O14" s="742"/>
      <c r="P14" s="743"/>
      <c r="Q14" s="743"/>
      <c r="R14" s="338"/>
      <c r="S14" s="742"/>
      <c r="T14" s="743"/>
      <c r="U14" s="743"/>
      <c r="V14" s="338"/>
      <c r="W14" s="36"/>
    </row>
    <row r="15" spans="1:95" s="36" customFormat="1" ht="26.25" customHeight="1" x14ac:dyDescent="0.2">
      <c r="A15" s="88">
        <v>13</v>
      </c>
      <c r="B15" s="284" t="s">
        <v>187</v>
      </c>
      <c r="C15" s="681">
        <v>16.849</v>
      </c>
      <c r="D15" s="677">
        <v>13.48</v>
      </c>
      <c r="E15" s="678">
        <v>11.78</v>
      </c>
      <c r="F15" s="701">
        <f t="shared" si="4"/>
        <v>-0.12611275964391699</v>
      </c>
      <c r="G15" s="744">
        <v>1204.4100000000001</v>
      </c>
      <c r="H15" s="772">
        <v>963.52800000000002</v>
      </c>
      <c r="I15" s="745">
        <v>749.62</v>
      </c>
      <c r="J15" s="701">
        <f t="shared" si="1"/>
        <v>-0.22200496508663992</v>
      </c>
      <c r="K15" s="774">
        <v>55</v>
      </c>
      <c r="L15" s="772">
        <v>35</v>
      </c>
      <c r="M15" s="745">
        <v>40</v>
      </c>
      <c r="N15" s="701">
        <f t="shared" si="2"/>
        <v>0.14285714285714279</v>
      </c>
      <c r="O15" s="744"/>
      <c r="P15" s="745"/>
      <c r="Q15" s="745"/>
      <c r="R15" s="515"/>
      <c r="S15" s="744"/>
      <c r="T15" s="745"/>
      <c r="U15" s="745"/>
      <c r="V15" s="515"/>
    </row>
    <row r="16" spans="1:95" s="36" customFormat="1" ht="24.95" customHeight="1" x14ac:dyDescent="0.2">
      <c r="A16" s="71">
        <v>14</v>
      </c>
      <c r="B16" s="283" t="s">
        <v>188</v>
      </c>
      <c r="C16" s="679">
        <v>10.811999999999999</v>
      </c>
      <c r="D16" s="680">
        <v>8.6300000000000008</v>
      </c>
      <c r="E16" s="680">
        <v>10.146000000000001</v>
      </c>
      <c r="F16" s="702">
        <f t="shared" si="4"/>
        <v>0.17566628041714938</v>
      </c>
      <c r="G16" s="742">
        <v>80</v>
      </c>
      <c r="H16" s="739">
        <v>80</v>
      </c>
      <c r="I16" s="743">
        <v>25</v>
      </c>
      <c r="J16" s="702">
        <f t="shared" si="1"/>
        <v>-0.6875</v>
      </c>
      <c r="K16" s="775">
        <v>10</v>
      </c>
      <c r="L16" s="743">
        <v>12</v>
      </c>
      <c r="M16" s="743">
        <v>8</v>
      </c>
      <c r="N16" s="702">
        <f t="shared" si="2"/>
        <v>-0.33333333333333337</v>
      </c>
      <c r="O16" s="742"/>
      <c r="P16" s="743"/>
      <c r="Q16" s="743"/>
      <c r="R16" s="716"/>
      <c r="S16" s="742"/>
      <c r="T16" s="743"/>
      <c r="U16" s="743"/>
      <c r="V16" s="716"/>
    </row>
    <row r="17" spans="1:23" s="36" customFormat="1" ht="24.95" customHeight="1" thickBot="1" x14ac:dyDescent="0.25">
      <c r="A17" s="129">
        <v>15</v>
      </c>
      <c r="B17" s="285" t="s">
        <v>189</v>
      </c>
      <c r="C17" s="682">
        <v>2.3250000000000002</v>
      </c>
      <c r="D17" s="683">
        <v>1.86</v>
      </c>
      <c r="E17" s="684">
        <v>1.86</v>
      </c>
      <c r="F17" s="703">
        <f t="shared" si="4"/>
        <v>0</v>
      </c>
      <c r="G17" s="746">
        <v>316.48</v>
      </c>
      <c r="H17" s="777">
        <v>253.184</v>
      </c>
      <c r="I17" s="747">
        <v>253.184</v>
      </c>
      <c r="J17" s="703">
        <f t="shared" si="1"/>
        <v>0</v>
      </c>
      <c r="K17" s="776"/>
      <c r="L17" s="777"/>
      <c r="M17" s="747"/>
      <c r="N17" s="703"/>
      <c r="O17" s="746"/>
      <c r="P17" s="747"/>
      <c r="Q17" s="747"/>
      <c r="R17" s="717"/>
      <c r="S17" s="746"/>
      <c r="T17" s="747"/>
      <c r="U17" s="747"/>
      <c r="V17" s="717"/>
    </row>
    <row r="18" spans="1:23" s="13" customFormat="1" ht="30" customHeight="1" x14ac:dyDescent="0.2">
      <c r="A18" s="163">
        <v>16</v>
      </c>
      <c r="B18" s="286" t="s">
        <v>176</v>
      </c>
      <c r="C18" s="685"/>
      <c r="D18" s="686"/>
      <c r="E18" s="686"/>
      <c r="F18" s="704"/>
      <c r="G18" s="748">
        <v>4664</v>
      </c>
      <c r="H18" s="749">
        <v>6000</v>
      </c>
      <c r="I18" s="749">
        <v>5405</v>
      </c>
      <c r="J18" s="704">
        <f t="shared" si="1"/>
        <v>-9.9166666666666625E-2</v>
      </c>
      <c r="K18" s="778">
        <v>1</v>
      </c>
      <c r="L18" s="749">
        <v>3</v>
      </c>
      <c r="M18" s="749">
        <v>3</v>
      </c>
      <c r="N18" s="704">
        <f t="shared" ref="N18:N19" si="7">M18/L18-1</f>
        <v>0</v>
      </c>
      <c r="O18" s="748"/>
      <c r="P18" s="749"/>
      <c r="Q18" s="749"/>
      <c r="R18" s="718"/>
      <c r="S18" s="748"/>
      <c r="T18" s="749"/>
      <c r="U18" s="749"/>
      <c r="V18" s="718"/>
      <c r="W18" s="36"/>
    </row>
    <row r="19" spans="1:23" s="13" customFormat="1" ht="24.95" customHeight="1" x14ac:dyDescent="0.2">
      <c r="A19" s="162">
        <v>17</v>
      </c>
      <c r="B19" s="27" t="s">
        <v>180</v>
      </c>
      <c r="C19" s="673">
        <v>19.462</v>
      </c>
      <c r="D19" s="674">
        <v>5</v>
      </c>
      <c r="E19" s="674"/>
      <c r="F19" s="330">
        <f t="shared" ref="F19" si="8">E19/D19-1</f>
        <v>-1</v>
      </c>
      <c r="G19" s="738">
        <v>610</v>
      </c>
      <c r="H19" s="739">
        <v>300</v>
      </c>
      <c r="I19" s="739"/>
      <c r="J19" s="330">
        <f t="shared" si="1"/>
        <v>-1</v>
      </c>
      <c r="K19" s="770">
        <v>16</v>
      </c>
      <c r="L19" s="739">
        <v>5</v>
      </c>
      <c r="M19" s="739"/>
      <c r="N19" s="330">
        <f t="shared" si="7"/>
        <v>-1</v>
      </c>
      <c r="O19" s="738"/>
      <c r="P19" s="739"/>
      <c r="Q19" s="739"/>
      <c r="R19" s="558"/>
      <c r="S19" s="738"/>
      <c r="T19" s="739"/>
      <c r="U19" s="739"/>
      <c r="V19" s="558"/>
      <c r="W19" s="36"/>
    </row>
    <row r="20" spans="1:23" s="36" customFormat="1" ht="24.95" customHeight="1" thickBot="1" x14ac:dyDescent="0.25">
      <c r="A20" s="164">
        <v>18</v>
      </c>
      <c r="B20" s="287" t="s">
        <v>229</v>
      </c>
      <c r="C20" s="687"/>
      <c r="D20" s="688"/>
      <c r="E20" s="688"/>
      <c r="F20" s="705"/>
      <c r="G20" s="750"/>
      <c r="H20" s="751">
        <v>8640</v>
      </c>
      <c r="I20" s="751">
        <v>1200</v>
      </c>
      <c r="J20" s="705">
        <f t="shared" si="1"/>
        <v>-0.86111111111111116</v>
      </c>
      <c r="K20" s="779"/>
      <c r="L20" s="751">
        <v>5</v>
      </c>
      <c r="M20" s="751"/>
      <c r="N20" s="705"/>
      <c r="O20" s="750"/>
      <c r="P20" s="751"/>
      <c r="Q20" s="751"/>
      <c r="R20" s="719"/>
      <c r="S20" s="750"/>
      <c r="T20" s="751"/>
      <c r="U20" s="751"/>
      <c r="V20" s="719"/>
    </row>
    <row r="21" spans="1:23" ht="28.5" customHeight="1" thickBot="1" x14ac:dyDescent="0.25">
      <c r="A21" s="14"/>
      <c r="B21" s="14"/>
      <c r="C21" s="689">
        <f>SUM(C3:C20)</f>
        <v>573.44200000000001</v>
      </c>
      <c r="D21" s="690">
        <f>SUM(D3:D20)</f>
        <v>635.34840000000008</v>
      </c>
      <c r="E21" s="690">
        <f>SUM(E3:E20)</f>
        <v>482.10300000000001</v>
      </c>
      <c r="F21" s="706">
        <f>E21/D21-1</f>
        <v>-0.24119900199638511</v>
      </c>
      <c r="G21" s="752">
        <f>SUM(G3:G20)</f>
        <v>63258.270000000011</v>
      </c>
      <c r="H21" s="753">
        <f>SUM(H3:H20)</f>
        <v>73155.521999999997</v>
      </c>
      <c r="I21" s="753">
        <f>SUM(I3:I20)</f>
        <v>48015.004000000001</v>
      </c>
      <c r="J21" s="706">
        <f t="shared" si="1"/>
        <v>-0.34365851425405725</v>
      </c>
      <c r="K21" s="752">
        <f>SUM(K3:K20)</f>
        <v>1120</v>
      </c>
      <c r="L21" s="753">
        <f>SUM(L3:L20)</f>
        <v>1369</v>
      </c>
      <c r="M21" s="753">
        <f>SUM(M3:M20)</f>
        <v>994.24</v>
      </c>
      <c r="N21" s="706">
        <f t="shared" ref="N21" si="9">M21/L21-1</f>
        <v>-0.27374726077428779</v>
      </c>
      <c r="O21" s="752">
        <f>SUM(O3:O20)</f>
        <v>936.7</v>
      </c>
      <c r="P21" s="753">
        <f>SUM(P3:P20)</f>
        <v>891</v>
      </c>
      <c r="Q21" s="753">
        <f>SUM(Q3:Q20)</f>
        <v>891</v>
      </c>
      <c r="R21" s="706">
        <f t="shared" ref="R21" si="10">Q21/P21-1</f>
        <v>0</v>
      </c>
      <c r="S21" s="752">
        <f>SUM(S3:S20)</f>
        <v>78</v>
      </c>
      <c r="T21" s="753">
        <f t="shared" ref="T21" si="11">SUM(T3:T20)</f>
        <v>62.400000000000006</v>
      </c>
      <c r="U21" s="753">
        <f>SUM(U3:U20)</f>
        <v>62</v>
      </c>
      <c r="V21" s="720">
        <f>U21/T21-1</f>
        <v>-6.4102564102564985E-3</v>
      </c>
    </row>
    <row r="22" spans="1:23" x14ac:dyDescent="0.2">
      <c r="F22"/>
      <c r="G22" s="128"/>
      <c r="H22"/>
      <c r="I22" s="23"/>
      <c r="J22" s="23"/>
      <c r="K22" s="23"/>
      <c r="N22"/>
      <c r="R22"/>
      <c r="V22"/>
      <c r="W22"/>
    </row>
    <row r="23" spans="1:23" x14ac:dyDescent="0.2">
      <c r="F23"/>
      <c r="G23" s="128"/>
      <c r="H23"/>
      <c r="I23" s="23"/>
      <c r="J23" s="23"/>
      <c r="K23" s="23"/>
      <c r="N23"/>
      <c r="R23"/>
      <c r="V23"/>
      <c r="W23"/>
    </row>
    <row r="24" spans="1:23" x14ac:dyDescent="0.2">
      <c r="F24"/>
      <c r="G24" s="128"/>
      <c r="H24"/>
      <c r="I24" s="23"/>
      <c r="J24" s="23"/>
      <c r="K24" s="23"/>
      <c r="N24"/>
      <c r="R24"/>
      <c r="V24"/>
      <c r="W24"/>
    </row>
  </sheetData>
  <mergeCells count="7">
    <mergeCell ref="A1:A2"/>
    <mergeCell ref="C1:F1"/>
    <mergeCell ref="K1:N1"/>
    <mergeCell ref="O1:R1"/>
    <mergeCell ref="B1:B2"/>
    <mergeCell ref="G1:J1"/>
    <mergeCell ref="S1:V1"/>
  </mergeCells>
  <pageMargins left="0.55118110236220474" right="0.23622047244094491" top="0.94488188976377963" bottom="0.74803149606299213" header="0.31496062992125984" footer="0.31496062992125984"/>
  <pageSetup paperSize="9" scale="45" fitToHeight="0" orientation="landscape" r:id="rId1"/>
  <ignoredErrors>
    <ignoredError sqref="F21:R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showOutlineSymbols="0" showWhiteSpace="0" topLeftCell="A31" zoomScale="70" zoomScaleNormal="70" workbookViewId="0">
      <selection activeCell="A42" sqref="A42:XFD42"/>
    </sheetView>
  </sheetViews>
  <sheetFormatPr defaultRowHeight="14.25" x14ac:dyDescent="0.2"/>
  <cols>
    <col min="1" max="1" width="26.625" style="11" customWidth="1"/>
    <col min="2" max="2" width="19.125" style="1" customWidth="1"/>
    <col min="3" max="3" width="20" style="1" customWidth="1"/>
    <col min="4" max="4" width="19.5" style="1" customWidth="1"/>
    <col min="5" max="5" width="19.5" style="8" customWidth="1"/>
    <col min="6" max="6" width="19.5" style="1" customWidth="1"/>
    <col min="7" max="7" width="19.5" style="8" customWidth="1"/>
    <col min="9" max="9" width="12.5" bestFit="1" customWidth="1"/>
  </cols>
  <sheetData>
    <row r="1" spans="1:9" ht="26.25" customHeight="1" x14ac:dyDescent="0.35">
      <c r="A1" s="101" t="s">
        <v>254</v>
      </c>
      <c r="D1" s="8"/>
      <c r="E1" s="1"/>
      <c r="F1" s="8"/>
      <c r="G1"/>
    </row>
    <row r="2" spans="1:9" ht="9" customHeight="1" thickBot="1" x14ac:dyDescent="0.25"/>
    <row r="3" spans="1:9" ht="26.25" customHeight="1" thickBot="1" x14ac:dyDescent="0.25">
      <c r="A3" s="806" t="s">
        <v>195</v>
      </c>
      <c r="B3" s="819" t="s">
        <v>196</v>
      </c>
      <c r="C3" s="820"/>
      <c r="D3" s="820"/>
      <c r="E3" s="821"/>
      <c r="F3" s="819" t="s">
        <v>197</v>
      </c>
      <c r="G3" s="820"/>
    </row>
    <row r="4" spans="1:9" s="4" customFormat="1" ht="36.75" customHeight="1" thickBot="1" x14ac:dyDescent="0.25">
      <c r="A4" s="807"/>
      <c r="B4" s="75" t="str">
        <f>B12</f>
        <v>Февраль 2018 Факт</v>
      </c>
      <c r="C4" s="76" t="str">
        <f>C12</f>
        <v>Февраль 2019 Лимит</v>
      </c>
      <c r="D4" s="76" t="str">
        <f>D12</f>
        <v>Февраль 2019 Факт</v>
      </c>
      <c r="E4" s="77" t="str">
        <f>E12</f>
        <v>Сравнен. Факт/ лимит</v>
      </c>
      <c r="F4" s="76" t="s">
        <v>218</v>
      </c>
      <c r="G4" s="77" t="s">
        <v>199</v>
      </c>
    </row>
    <row r="5" spans="1:9" ht="24.95" customHeight="1" thickBot="1" x14ac:dyDescent="0.25">
      <c r="A5" s="102" t="s">
        <v>200</v>
      </c>
      <c r="B5" s="74">
        <f>Образов!C160</f>
        <v>11266.645000000004</v>
      </c>
      <c r="C5" s="103">
        <f>Образов!D160</f>
        <v>9116.2890000000007</v>
      </c>
      <c r="D5" s="103">
        <f>Образов!E160</f>
        <v>9686.4291600000033</v>
      </c>
      <c r="E5" s="104">
        <f>Образов!F160</f>
        <v>6.2540816773141161E-2</v>
      </c>
      <c r="F5" s="103">
        <f>C5-D5</f>
        <v>-570.14016000000265</v>
      </c>
      <c r="G5" s="104">
        <f>D5*100/C5-100</f>
        <v>6.2540816773141188</v>
      </c>
    </row>
    <row r="6" spans="1:9" ht="24.95" customHeight="1" thickBot="1" x14ac:dyDescent="0.25">
      <c r="A6" s="105" t="s">
        <v>177</v>
      </c>
      <c r="B6" s="106">
        <f>Здрав!C20</f>
        <v>2777.2560000000003</v>
      </c>
      <c r="C6" s="90">
        <f>Здрав!D20</f>
        <v>2802.93</v>
      </c>
      <c r="D6" s="90">
        <f>Здрав!E20</f>
        <v>2484.9689999999996</v>
      </c>
      <c r="E6" s="107">
        <f>Здрав!F20</f>
        <v>-0.11343879440442683</v>
      </c>
      <c r="F6" s="90">
        <f>C6-D6</f>
        <v>317.96100000000024</v>
      </c>
      <c r="G6" s="107">
        <f>D6*100/C6-100</f>
        <v>-11.343879440442691</v>
      </c>
    </row>
    <row r="7" spans="1:9" ht="24.95" customHeight="1" thickBot="1" x14ac:dyDescent="0.25">
      <c r="A7" s="102" t="s">
        <v>178</v>
      </c>
      <c r="B7" s="74">
        <f>Спорт!C21</f>
        <v>573.44200000000001</v>
      </c>
      <c r="C7" s="103">
        <f>Спорт!D21</f>
        <v>635.34840000000008</v>
      </c>
      <c r="D7" s="103">
        <f>Спорт!E21</f>
        <v>482.10300000000001</v>
      </c>
      <c r="E7" s="104">
        <f>Спорт!F21</f>
        <v>-0.24119900199638511</v>
      </c>
      <c r="F7" s="103">
        <f>C7-D7</f>
        <v>153.24540000000007</v>
      </c>
      <c r="G7" s="104">
        <f>D7*100/C7-100</f>
        <v>-24.119900199638508</v>
      </c>
    </row>
    <row r="8" spans="1:9" ht="24.95" customHeight="1" thickBot="1" x14ac:dyDescent="0.25">
      <c r="A8" s="105" t="s">
        <v>201</v>
      </c>
      <c r="B8" s="106">
        <f>Культура!C27</f>
        <v>851.529</v>
      </c>
      <c r="C8" s="90">
        <f>Культура!D27</f>
        <v>671.15800000000002</v>
      </c>
      <c r="D8" s="90">
        <f>Культура!E27</f>
        <v>639.14099999999996</v>
      </c>
      <c r="E8" s="107">
        <f>Культура!F27</f>
        <v>-4.7704117361336729E-2</v>
      </c>
      <c r="F8" s="90">
        <f>C8-D8</f>
        <v>32.017000000000053</v>
      </c>
      <c r="G8" s="107">
        <f>D8*100/C8-100</f>
        <v>-4.7704117361336671</v>
      </c>
      <c r="I8" s="8"/>
    </row>
    <row r="9" spans="1:9" ht="24.95" customHeight="1" thickBot="1" x14ac:dyDescent="0.25">
      <c r="A9" s="108" t="s">
        <v>202</v>
      </c>
      <c r="B9" s="16">
        <f>SUM(B5:B8)</f>
        <v>15468.872000000005</v>
      </c>
      <c r="C9" s="17">
        <f>SUM(C5:C8)</f>
        <v>13225.725400000001</v>
      </c>
      <c r="D9" s="17">
        <f>SUM(D5:D8)</f>
        <v>13292.642160000001</v>
      </c>
      <c r="E9" s="15">
        <f>SUM(E5:E8)</f>
        <v>-0.33980109698900751</v>
      </c>
      <c r="F9" s="17">
        <f>C9-D9</f>
        <v>-66.916760000000068</v>
      </c>
      <c r="G9" s="15">
        <f>D9*100/C9-100</f>
        <v>0.50595909090928615</v>
      </c>
    </row>
    <row r="10" spans="1:9" ht="4.5" customHeight="1" thickBot="1" x14ac:dyDescent="0.25"/>
    <row r="11" spans="1:9" ht="26.25" customHeight="1" thickBot="1" x14ac:dyDescent="0.25">
      <c r="A11" s="806" t="s">
        <v>179</v>
      </c>
      <c r="B11" s="819" t="s">
        <v>196</v>
      </c>
      <c r="C11" s="820"/>
      <c r="D11" s="820"/>
      <c r="E11" s="821"/>
      <c r="F11" s="819" t="s">
        <v>197</v>
      </c>
      <c r="G11" s="820"/>
    </row>
    <row r="12" spans="1:9" s="4" customFormat="1" ht="36.75" customHeight="1" thickBot="1" x14ac:dyDescent="0.25">
      <c r="A12" s="807"/>
      <c r="B12" s="75" t="str">
        <f>Образов!G2</f>
        <v>Февраль 2018 Факт</v>
      </c>
      <c r="C12" s="76" t="str">
        <f>Образов!H2</f>
        <v>Февраль 2019 Лимит</v>
      </c>
      <c r="D12" s="76" t="str">
        <f>Образов!I2</f>
        <v>Февраль 2019 Факт</v>
      </c>
      <c r="E12" s="77" t="str">
        <f>Образов!J2</f>
        <v>Сравнен. Факт/ лимит</v>
      </c>
      <c r="F12" s="76" t="s">
        <v>198</v>
      </c>
      <c r="G12" s="77" t="s">
        <v>199</v>
      </c>
    </row>
    <row r="13" spans="1:9" ht="24.95" customHeight="1" thickBot="1" x14ac:dyDescent="0.25">
      <c r="A13" s="102" t="s">
        <v>200</v>
      </c>
      <c r="B13" s="74">
        <f>Образов!G160</f>
        <v>473699.27566699998</v>
      </c>
      <c r="C13" s="103">
        <f>Образов!H160</f>
        <v>442247.92400000012</v>
      </c>
      <c r="D13" s="103">
        <f>Образов!I160</f>
        <v>371996.88669000007</v>
      </c>
      <c r="E13" s="104">
        <f>Образов!J160</f>
        <v>-0.15884989730330545</v>
      </c>
      <c r="F13" s="103">
        <f>C13-D13</f>
        <v>70251.037310000043</v>
      </c>
      <c r="G13" s="104">
        <f>D13*100/C13-100</f>
        <v>-15.884989730330545</v>
      </c>
    </row>
    <row r="14" spans="1:9" ht="24.95" customHeight="1" thickBot="1" x14ac:dyDescent="0.25">
      <c r="A14" s="105" t="s">
        <v>177</v>
      </c>
      <c r="B14" s="106">
        <f>Здрав!G20</f>
        <v>285596</v>
      </c>
      <c r="C14" s="90">
        <f>Здрав!H20</f>
        <v>258660.29999999996</v>
      </c>
      <c r="D14" s="90">
        <f>Здрав!I20</f>
        <v>246417.03</v>
      </c>
      <c r="E14" s="107">
        <f>Здрав!J20</f>
        <v>-4.7333394417310881E-2</v>
      </c>
      <c r="F14" s="90">
        <f>C14-D14</f>
        <v>12243.26999999996</v>
      </c>
      <c r="G14" s="107">
        <f>D14*100/C14-100</f>
        <v>-4.7333394417310899</v>
      </c>
    </row>
    <row r="15" spans="1:9" ht="24.95" customHeight="1" thickBot="1" x14ac:dyDescent="0.25">
      <c r="A15" s="102" t="s">
        <v>178</v>
      </c>
      <c r="B15" s="74">
        <f>Спорт!G21</f>
        <v>63258.270000000011</v>
      </c>
      <c r="C15" s="103">
        <f>Спорт!H21</f>
        <v>73155.521999999997</v>
      </c>
      <c r="D15" s="103">
        <f>Спорт!I21</f>
        <v>48015.004000000001</v>
      </c>
      <c r="E15" s="104">
        <f>Спорт!J21</f>
        <v>-0.34365851425405725</v>
      </c>
      <c r="F15" s="103">
        <f>C15-D15</f>
        <v>25140.517999999996</v>
      </c>
      <c r="G15" s="104">
        <f>D15*100/C15-100</f>
        <v>-34.365851425405722</v>
      </c>
    </row>
    <row r="16" spans="1:9" ht="24.95" customHeight="1" thickBot="1" x14ac:dyDescent="0.25">
      <c r="A16" s="105" t="s">
        <v>201</v>
      </c>
      <c r="B16" s="106">
        <f>Культура!G27</f>
        <v>47089.053</v>
      </c>
      <c r="C16" s="90">
        <f>Культура!H27</f>
        <v>60440.282999999996</v>
      </c>
      <c r="D16" s="90">
        <f>Культура!I27</f>
        <v>23852.879999999997</v>
      </c>
      <c r="E16" s="107">
        <f>Культура!J27</f>
        <v>-0.60534797628263926</v>
      </c>
      <c r="F16" s="90">
        <f>C16-D16</f>
        <v>36587.402999999998</v>
      </c>
      <c r="G16" s="107">
        <f>D16*100/C16-100</f>
        <v>-60.534797628263924</v>
      </c>
    </row>
    <row r="17" spans="1:7" ht="24.95" customHeight="1" thickBot="1" x14ac:dyDescent="0.25">
      <c r="A17" s="108" t="s">
        <v>202</v>
      </c>
      <c r="B17" s="16">
        <f>SUM(B13:B16)</f>
        <v>869642.59866699995</v>
      </c>
      <c r="C17" s="17">
        <f>SUM(C13:C16)</f>
        <v>834504.0290000001</v>
      </c>
      <c r="D17" s="17">
        <f>SUM(D13:D16)</f>
        <v>690281.80069000006</v>
      </c>
      <c r="E17" s="15">
        <f>SUM(E13:E16)</f>
        <v>-1.1551897822573127</v>
      </c>
      <c r="F17" s="17">
        <f>C17-D17</f>
        <v>144222.22831000003</v>
      </c>
      <c r="G17" s="15">
        <f>D17*100/C17-100</f>
        <v>-17.28238849641312</v>
      </c>
    </row>
    <row r="18" spans="1:7" ht="4.5" customHeight="1" thickBot="1" x14ac:dyDescent="0.25"/>
    <row r="19" spans="1:7" ht="32.25" customHeight="1" thickBot="1" x14ac:dyDescent="0.25">
      <c r="A19" s="806" t="s">
        <v>142</v>
      </c>
      <c r="B19" s="819" t="s">
        <v>203</v>
      </c>
      <c r="C19" s="820"/>
      <c r="D19" s="820"/>
      <c r="E19" s="821"/>
      <c r="F19" s="819" t="s">
        <v>197</v>
      </c>
      <c r="G19" s="820"/>
    </row>
    <row r="20" spans="1:7" s="4" customFormat="1" ht="36.75" customHeight="1" thickBot="1" x14ac:dyDescent="0.25">
      <c r="A20" s="807"/>
      <c r="B20" s="75" t="str">
        <f>B12</f>
        <v>Февраль 2018 Факт</v>
      </c>
      <c r="C20" s="76" t="str">
        <f>C12</f>
        <v>Февраль 2019 Лимит</v>
      </c>
      <c r="D20" s="76" t="str">
        <f>D12</f>
        <v>Февраль 2019 Факт</v>
      </c>
      <c r="E20" s="77" t="str">
        <f>E12</f>
        <v>Сравнен. Факт/ лимит</v>
      </c>
      <c r="F20" s="76" t="s">
        <v>219</v>
      </c>
      <c r="G20" s="77" t="s">
        <v>199</v>
      </c>
    </row>
    <row r="21" spans="1:7" ht="24.95" customHeight="1" thickBot="1" x14ac:dyDescent="0.25">
      <c r="A21" s="102" t="s">
        <v>200</v>
      </c>
      <c r="B21" s="74">
        <f>Образов!K160</f>
        <v>11880.45</v>
      </c>
      <c r="C21" s="103">
        <f>Образов!L160</f>
        <v>10350.444</v>
      </c>
      <c r="D21" s="103">
        <f>Образов!M160</f>
        <v>10323.89</v>
      </c>
      <c r="E21" s="104">
        <f>Образов!N160</f>
        <v>-2.5654938087680268E-3</v>
      </c>
      <c r="F21" s="103">
        <f>C21-D21</f>
        <v>26.554000000000087</v>
      </c>
      <c r="G21" s="104">
        <f>D21*100/C21-100</f>
        <v>-0.25654938087679113</v>
      </c>
    </row>
    <row r="22" spans="1:7" ht="24.95" customHeight="1" thickBot="1" x14ac:dyDescent="0.25">
      <c r="A22" s="105" t="s">
        <v>177</v>
      </c>
      <c r="B22" s="106">
        <f>Здрав!K20</f>
        <v>9359</v>
      </c>
      <c r="C22" s="90">
        <f>Здрав!L20</f>
        <v>7993.4000000000005</v>
      </c>
      <c r="D22" s="90">
        <f>Здрав!M20</f>
        <v>9136.4000000000015</v>
      </c>
      <c r="E22" s="107">
        <f>Здрав!N20</f>
        <v>0.1429929691995897</v>
      </c>
      <c r="F22" s="90">
        <f>C22-D22</f>
        <v>-1143.0000000000009</v>
      </c>
      <c r="G22" s="107">
        <f>D22*100/C22-100</f>
        <v>14.299296919958977</v>
      </c>
    </row>
    <row r="23" spans="1:7" ht="24.95" customHeight="1" thickBot="1" x14ac:dyDescent="0.25">
      <c r="A23" s="102" t="s">
        <v>178</v>
      </c>
      <c r="B23" s="74">
        <f>Спорт!K21</f>
        <v>1120</v>
      </c>
      <c r="C23" s="103">
        <f>Спорт!L21</f>
        <v>1369</v>
      </c>
      <c r="D23" s="103">
        <f>Спорт!M21</f>
        <v>994.24</v>
      </c>
      <c r="E23" s="104">
        <f>Спорт!N21</f>
        <v>-0.27374726077428779</v>
      </c>
      <c r="F23" s="103">
        <f>C23-D23</f>
        <v>374.76</v>
      </c>
      <c r="G23" s="104">
        <f>D23*100/C23-100</f>
        <v>-27.374726077428775</v>
      </c>
    </row>
    <row r="24" spans="1:7" ht="24.95" customHeight="1" thickBot="1" x14ac:dyDescent="0.25">
      <c r="A24" s="105" t="s">
        <v>201</v>
      </c>
      <c r="B24" s="106">
        <f>Культура!K27</f>
        <v>423.4</v>
      </c>
      <c r="C24" s="90">
        <f>Культура!L27</f>
        <v>388.46299999999997</v>
      </c>
      <c r="D24" s="90">
        <f>Культура!M27</f>
        <v>364.62299999999999</v>
      </c>
      <c r="E24" s="107">
        <f>Культура!N27</f>
        <v>-6.137006613242435E-2</v>
      </c>
      <c r="F24" s="90">
        <f t="shared" ref="F24" si="0">C24-D24</f>
        <v>23.839999999999975</v>
      </c>
      <c r="G24" s="107">
        <f>D24*100/C24-100</f>
        <v>-6.1370066132424483</v>
      </c>
    </row>
    <row r="25" spans="1:7" ht="24.95" customHeight="1" thickBot="1" x14ac:dyDescent="0.25">
      <c r="A25" s="108" t="s">
        <v>202</v>
      </c>
      <c r="B25" s="16">
        <f>SUM(B21:B24)</f>
        <v>22782.850000000002</v>
      </c>
      <c r="C25" s="17">
        <f>SUM(C21:C24)</f>
        <v>20101.307000000001</v>
      </c>
      <c r="D25" s="17">
        <f>SUM(D21:D24)</f>
        <v>20819.153000000002</v>
      </c>
      <c r="E25" s="15">
        <f>SUM(E21:E24)</f>
        <v>-0.19468985151589047</v>
      </c>
      <c r="F25" s="17">
        <f>C25-D25</f>
        <v>-717.84600000000137</v>
      </c>
      <c r="G25" s="15">
        <f>D25*100/C25-100</f>
        <v>3.5711409213341341</v>
      </c>
    </row>
    <row r="26" spans="1:7" ht="3.75" customHeight="1" thickBot="1" x14ac:dyDescent="0.25"/>
    <row r="27" spans="1:7" ht="32.25" customHeight="1" thickBot="1" x14ac:dyDescent="0.25">
      <c r="A27" s="806" t="s">
        <v>204</v>
      </c>
      <c r="B27" s="819" t="s">
        <v>203</v>
      </c>
      <c r="C27" s="820"/>
      <c r="D27" s="820"/>
      <c r="E27" s="821"/>
      <c r="F27" s="819" t="s">
        <v>197</v>
      </c>
      <c r="G27" s="820"/>
    </row>
    <row r="28" spans="1:7" s="4" customFormat="1" ht="36.75" customHeight="1" thickBot="1" x14ac:dyDescent="0.25">
      <c r="A28" s="807"/>
      <c r="B28" s="75" t="str">
        <f>B12</f>
        <v>Февраль 2018 Факт</v>
      </c>
      <c r="C28" s="76" t="str">
        <f>C12</f>
        <v>Февраль 2019 Лимит</v>
      </c>
      <c r="D28" s="76" t="str">
        <f>D12</f>
        <v>Февраль 2019 Факт</v>
      </c>
      <c r="E28" s="77" t="str">
        <f>E12</f>
        <v>Сравнен. Факт/ лимит</v>
      </c>
      <c r="F28" s="76" t="s">
        <v>219</v>
      </c>
      <c r="G28" s="77" t="s">
        <v>199</v>
      </c>
    </row>
    <row r="29" spans="1:7" ht="24.95" customHeight="1" thickBot="1" x14ac:dyDescent="0.25">
      <c r="A29" s="102" t="s">
        <v>200</v>
      </c>
      <c r="B29" s="74">
        <f>Образов!O160</f>
        <v>4701.3640000000005</v>
      </c>
      <c r="C29" s="103">
        <f>Образов!P160</f>
        <v>1333.366</v>
      </c>
      <c r="D29" s="103">
        <f>Образов!Q160</f>
        <v>876.85300000000007</v>
      </c>
      <c r="E29" s="104">
        <f>Образов!R160</f>
        <v>-0.34237636177913633</v>
      </c>
      <c r="F29" s="103">
        <f>C29-D29</f>
        <v>456.51299999999992</v>
      </c>
      <c r="G29" s="104">
        <f>D29*100/C29-100</f>
        <v>-34.237636177913643</v>
      </c>
    </row>
    <row r="30" spans="1:7" ht="24.95" customHeight="1" thickBot="1" x14ac:dyDescent="0.25">
      <c r="A30" s="105" t="s">
        <v>177</v>
      </c>
      <c r="B30" s="106">
        <f>Здрав!O20</f>
        <v>749.15599999999995</v>
      </c>
      <c r="C30" s="90">
        <f>Здрав!P20</f>
        <v>597.02599999999995</v>
      </c>
      <c r="D30" s="90">
        <f>Здрав!Q20</f>
        <v>0.18499999999999983</v>
      </c>
      <c r="E30" s="107">
        <f>Здрав!R20</f>
        <v>-0.99969013074807467</v>
      </c>
      <c r="F30" s="90">
        <f>C30-D30</f>
        <v>596.84100000000001</v>
      </c>
      <c r="G30" s="107">
        <f>D30*100/C30-100</f>
        <v>-99.969013074807464</v>
      </c>
    </row>
    <row r="31" spans="1:7" ht="24.95" customHeight="1" thickBot="1" x14ac:dyDescent="0.25">
      <c r="A31" s="102" t="s">
        <v>178</v>
      </c>
      <c r="B31" s="74">
        <f>Спорт!O21</f>
        <v>936.7</v>
      </c>
      <c r="C31" s="103">
        <f>Спорт!P21</f>
        <v>891</v>
      </c>
      <c r="D31" s="103">
        <f>Спорт!Q21</f>
        <v>891</v>
      </c>
      <c r="E31" s="104">
        <f>Спорт!R21</f>
        <v>0</v>
      </c>
      <c r="F31" s="103">
        <f>C31-D31</f>
        <v>0</v>
      </c>
      <c r="G31" s="104">
        <f>D31*100/C31-100</f>
        <v>0</v>
      </c>
    </row>
    <row r="32" spans="1:7" ht="24.95" customHeight="1" thickBot="1" x14ac:dyDescent="0.25">
      <c r="A32" s="108" t="s">
        <v>202</v>
      </c>
      <c r="B32" s="16">
        <f>SUM(B29:B31)</f>
        <v>6387.22</v>
      </c>
      <c r="C32" s="17">
        <f>SUM(C29:C31)</f>
        <v>2821.3919999999998</v>
      </c>
      <c r="D32" s="17">
        <f>SUM(D29:D31)</f>
        <v>1768.038</v>
      </c>
      <c r="E32" s="15">
        <f>SUM(E29:E31)</f>
        <v>-1.342066492527211</v>
      </c>
      <c r="F32" s="17">
        <f>C32-D32</f>
        <v>1053.3539999999998</v>
      </c>
      <c r="G32" s="15">
        <f t="shared" ref="G32" si="1">D32*100/C32-100</f>
        <v>-37.334549754163902</v>
      </c>
    </row>
    <row r="33" spans="1:8" ht="5.25" customHeight="1" thickBot="1" x14ac:dyDescent="0.25"/>
    <row r="34" spans="1:8" ht="32.25" customHeight="1" thickBot="1" x14ac:dyDescent="0.25">
      <c r="A34" s="806" t="s">
        <v>205</v>
      </c>
      <c r="B34" s="819" t="s">
        <v>203</v>
      </c>
      <c r="C34" s="820"/>
      <c r="D34" s="820"/>
      <c r="E34" s="821"/>
      <c r="F34" s="819" t="s">
        <v>197</v>
      </c>
      <c r="G34" s="820"/>
    </row>
    <row r="35" spans="1:8" s="4" customFormat="1" ht="36.75" customHeight="1" thickBot="1" x14ac:dyDescent="0.25">
      <c r="A35" s="807"/>
      <c r="B35" s="75" t="str">
        <f>B12</f>
        <v>Февраль 2018 Факт</v>
      </c>
      <c r="C35" s="76" t="str">
        <f>C12</f>
        <v>Февраль 2019 Лимит</v>
      </c>
      <c r="D35" s="76" t="str">
        <f>D12</f>
        <v>Февраль 2019 Факт</v>
      </c>
      <c r="E35" s="77" t="str">
        <f>E12</f>
        <v>Сравнен. Факт/ лимит</v>
      </c>
      <c r="F35" s="76" t="s">
        <v>219</v>
      </c>
      <c r="G35" s="77" t="s">
        <v>199</v>
      </c>
    </row>
    <row r="36" spans="1:8" ht="24.95" customHeight="1" thickBot="1" x14ac:dyDescent="0.25">
      <c r="A36" s="102" t="s">
        <v>200</v>
      </c>
      <c r="B36" s="74">
        <f>Образов!S160</f>
        <v>2048</v>
      </c>
      <c r="C36" s="103">
        <f>Образов!T160</f>
        <v>1638.4</v>
      </c>
      <c r="D36" s="103">
        <f>Образов!U160</f>
        <v>1570</v>
      </c>
      <c r="E36" s="104">
        <f>Образов!V160</f>
        <v>-4.1748046875E-2</v>
      </c>
      <c r="F36" s="103">
        <f>C36-D36</f>
        <v>68.400000000000091</v>
      </c>
      <c r="G36" s="104">
        <f>D36*100/C36-100</f>
        <v>-4.1748046875</v>
      </c>
    </row>
    <row r="37" spans="1:8" ht="24.95" customHeight="1" thickBot="1" x14ac:dyDescent="0.25">
      <c r="A37" s="105" t="s">
        <v>177</v>
      </c>
      <c r="B37" s="106">
        <f>Здрав!S20</f>
        <v>3283</v>
      </c>
      <c r="C37" s="90">
        <f>Здрав!T20</f>
        <v>4725</v>
      </c>
      <c r="D37" s="90">
        <f>Здрав!U20</f>
        <v>3417</v>
      </c>
      <c r="E37" s="107">
        <f>Здрав!V20</f>
        <v>-0.27682539682539686</v>
      </c>
      <c r="F37" s="90">
        <f>C37-D37</f>
        <v>1308</v>
      </c>
      <c r="G37" s="107">
        <f>D37*100/C37-100</f>
        <v>-27.682539682539684</v>
      </c>
    </row>
    <row r="38" spans="1:8" ht="24.95" customHeight="1" thickBot="1" x14ac:dyDescent="0.25">
      <c r="A38" s="102" t="s">
        <v>201</v>
      </c>
      <c r="B38" s="74">
        <f>Культура!O27</f>
        <v>7874</v>
      </c>
      <c r="C38" s="103">
        <f>Культура!P27</f>
        <v>5608.4920000000002</v>
      </c>
      <c r="D38" s="103">
        <f>Культура!Q27</f>
        <v>5641</v>
      </c>
      <c r="E38" s="104">
        <f>Культура!R27</f>
        <v>5.7962104608511034E-3</v>
      </c>
      <c r="F38" s="103">
        <f>C38-D38</f>
        <v>-32.507999999999811</v>
      </c>
      <c r="G38" s="104">
        <f>D38*100/C38-100</f>
        <v>0.57962104608510856</v>
      </c>
    </row>
    <row r="39" spans="1:8" ht="24.95" customHeight="1" thickBot="1" x14ac:dyDescent="0.25">
      <c r="A39" s="105" t="s">
        <v>178</v>
      </c>
      <c r="B39" s="106">
        <f>Спорт!S10</f>
        <v>78</v>
      </c>
      <c r="C39" s="90">
        <f>Спорт!T10</f>
        <v>62.400000000000006</v>
      </c>
      <c r="D39" s="90">
        <f>Спорт!U10</f>
        <v>62</v>
      </c>
      <c r="E39" s="107" t="e">
        <f>Культура!#REF!</f>
        <v>#REF!</v>
      </c>
      <c r="F39" s="90">
        <f>C39-D39</f>
        <v>0.40000000000000568</v>
      </c>
      <c r="G39" s="107">
        <f>D39*100/C39-100</f>
        <v>-0.64102564102564941</v>
      </c>
    </row>
    <row r="40" spans="1:8" ht="24.95" customHeight="1" thickBot="1" x14ac:dyDescent="0.25">
      <c r="A40" s="108" t="s">
        <v>202</v>
      </c>
      <c r="B40" s="16">
        <f>SUM(B36:B39)</f>
        <v>13283</v>
      </c>
      <c r="C40" s="17">
        <f>SUM(C36:C39)</f>
        <v>12034.291999999999</v>
      </c>
      <c r="D40" s="17">
        <f>SUM(D36:D39)</f>
        <v>10690</v>
      </c>
      <c r="E40" s="15" t="e">
        <f>SUM(E36:E39)</f>
        <v>#REF!</v>
      </c>
      <c r="F40" s="17">
        <f>C40-D40</f>
        <v>1344.2919999999995</v>
      </c>
      <c r="G40" s="15">
        <f>D40*100/C40-100</f>
        <v>-11.170511734300604</v>
      </c>
    </row>
    <row r="41" spans="1:8" ht="4.5" customHeight="1" x14ac:dyDescent="0.2">
      <c r="A41" s="109"/>
      <c r="B41" s="110"/>
      <c r="C41" s="110"/>
      <c r="D41" s="110"/>
      <c r="E41" s="109"/>
      <c r="F41" s="110"/>
      <c r="G41" s="109"/>
    </row>
    <row r="43" spans="1:8" x14ac:dyDescent="0.2">
      <c r="A43" t="s">
        <v>206</v>
      </c>
      <c r="B43" s="8"/>
      <c r="C43" s="8"/>
      <c r="D43" s="8"/>
      <c r="E43"/>
      <c r="F43" s="8"/>
      <c r="G43"/>
    </row>
    <row r="44" spans="1:8" x14ac:dyDescent="0.2">
      <c r="A44" t="s">
        <v>220</v>
      </c>
      <c r="B44" s="8"/>
      <c r="C44" s="8"/>
      <c r="D44" s="8"/>
      <c r="E44"/>
      <c r="F44" s="8"/>
      <c r="G44"/>
    </row>
    <row r="45" spans="1:8" x14ac:dyDescent="0.2">
      <c r="A45" t="s">
        <v>207</v>
      </c>
      <c r="B45" s="8"/>
      <c r="C45" s="8"/>
      <c r="D45" s="8"/>
      <c r="E45"/>
      <c r="F45" s="8"/>
      <c r="G45"/>
    </row>
    <row r="46" spans="1:8" x14ac:dyDescent="0.2">
      <c r="A46" t="s">
        <v>221</v>
      </c>
      <c r="B46" s="8"/>
      <c r="C46" s="8"/>
      <c r="D46" s="8"/>
      <c r="E46"/>
      <c r="F46" s="8"/>
      <c r="G46"/>
    </row>
    <row r="47" spans="1:8" x14ac:dyDescent="0.2">
      <c r="A47" s="73" t="s">
        <v>208</v>
      </c>
      <c r="G47"/>
    </row>
    <row r="48" spans="1:8" x14ac:dyDescent="0.2">
      <c r="G48" s="181"/>
      <c r="H48" s="181"/>
    </row>
    <row r="50" spans="1:7" ht="15" thickBot="1" x14ac:dyDescent="0.25"/>
    <row r="51" spans="1:7" ht="32.25" customHeight="1" thickBot="1" x14ac:dyDescent="0.25">
      <c r="A51" s="806" t="s">
        <v>209</v>
      </c>
      <c r="B51" s="819" t="s">
        <v>210</v>
      </c>
      <c r="C51" s="820"/>
      <c r="D51" s="821"/>
      <c r="E51" s="820" t="s">
        <v>211</v>
      </c>
      <c r="F51" s="820"/>
      <c r="G51" s="821"/>
    </row>
    <row r="52" spans="1:7" s="4" customFormat="1" ht="36.75" customHeight="1" thickBot="1" x14ac:dyDescent="0.25">
      <c r="A52" s="807"/>
      <c r="B52" s="111" t="str">
        <f>B12</f>
        <v>Февраль 2018 Факт</v>
      </c>
      <c r="C52" s="112" t="str">
        <f>C12</f>
        <v>Февраль 2019 Лимит</v>
      </c>
      <c r="D52" s="113" t="str">
        <f>D12</f>
        <v>Февраль 2019 Факт</v>
      </c>
      <c r="E52" s="114" t="s">
        <v>217</v>
      </c>
      <c r="F52" s="113" t="s">
        <v>212</v>
      </c>
      <c r="G52" s="113"/>
    </row>
    <row r="53" spans="1:7" ht="36.75" customHeight="1" thickBot="1" x14ac:dyDescent="0.25">
      <c r="A53" s="115" t="s">
        <v>213</v>
      </c>
      <c r="B53" s="116">
        <f>B9</f>
        <v>15468.872000000005</v>
      </c>
      <c r="C53" s="117">
        <f>C9</f>
        <v>13225.725400000001</v>
      </c>
      <c r="D53" s="118">
        <f>D9</f>
        <v>13292.642160000001</v>
      </c>
      <c r="E53" s="119">
        <f>C53-D53</f>
        <v>-66.916760000000068</v>
      </c>
      <c r="F53" s="120">
        <f>D53*100/C53-100</f>
        <v>0.50595909090928615</v>
      </c>
      <c r="G53" s="120"/>
    </row>
    <row r="54" spans="1:7" ht="36.75" customHeight="1" thickBot="1" x14ac:dyDescent="0.25">
      <c r="A54" s="108" t="s">
        <v>214</v>
      </c>
      <c r="B54" s="121">
        <f>B17</f>
        <v>869642.59866699995</v>
      </c>
      <c r="C54" s="122">
        <f>C17</f>
        <v>834504.0290000001</v>
      </c>
      <c r="D54" s="123">
        <f>D17</f>
        <v>690281.80069000006</v>
      </c>
      <c r="E54" s="124">
        <f t="shared" ref="E54:E56" si="2">C54-D54</f>
        <v>144222.22831000003</v>
      </c>
      <c r="F54" s="125">
        <f t="shared" ref="F54:F56" si="3">D54*100/C54-100</f>
        <v>-17.28238849641312</v>
      </c>
      <c r="G54" s="125"/>
    </row>
    <row r="55" spans="1:7" ht="36.75" customHeight="1" thickBot="1" x14ac:dyDescent="0.25">
      <c r="A55" s="115" t="s">
        <v>215</v>
      </c>
      <c r="B55" s="116">
        <f>B25</f>
        <v>22782.850000000002</v>
      </c>
      <c r="C55" s="117">
        <f>C25</f>
        <v>20101.307000000001</v>
      </c>
      <c r="D55" s="118">
        <f>D25</f>
        <v>20819.153000000002</v>
      </c>
      <c r="E55" s="119">
        <f t="shared" si="2"/>
        <v>-717.84600000000137</v>
      </c>
      <c r="F55" s="120">
        <f t="shared" si="3"/>
        <v>3.5711409213341341</v>
      </c>
      <c r="G55" s="120"/>
    </row>
    <row r="56" spans="1:7" ht="36.75" customHeight="1" thickBot="1" x14ac:dyDescent="0.25">
      <c r="A56" s="108" t="s">
        <v>216</v>
      </c>
      <c r="B56" s="121">
        <f>B32</f>
        <v>6387.22</v>
      </c>
      <c r="C56" s="122">
        <f>C32</f>
        <v>2821.3919999999998</v>
      </c>
      <c r="D56" s="123">
        <f>D32</f>
        <v>1768.038</v>
      </c>
      <c r="E56" s="124">
        <f t="shared" si="2"/>
        <v>1053.3539999999998</v>
      </c>
      <c r="F56" s="125">
        <f t="shared" si="3"/>
        <v>-37.334549754163902</v>
      </c>
      <c r="G56" s="125"/>
    </row>
    <row r="57" spans="1:7" ht="36.75" customHeight="1" thickBot="1" x14ac:dyDescent="0.25">
      <c r="A57" s="115" t="s">
        <v>205</v>
      </c>
      <c r="B57" s="116">
        <f>B40</f>
        <v>13283</v>
      </c>
      <c r="C57" s="117">
        <f>C40</f>
        <v>12034.291999999999</v>
      </c>
      <c r="D57" s="118">
        <f>D40</f>
        <v>10690</v>
      </c>
      <c r="E57" s="119">
        <f>C57-D57</f>
        <v>1344.2919999999995</v>
      </c>
      <c r="F57" s="120">
        <f>D57*100/C57-100</f>
        <v>-11.170511734300604</v>
      </c>
      <c r="G57" s="120"/>
    </row>
    <row r="58" spans="1:7" ht="3.75" customHeight="1" x14ac:dyDescent="0.2">
      <c r="A58" s="126"/>
      <c r="B58" s="110"/>
      <c r="C58" s="110"/>
      <c r="D58" s="110"/>
      <c r="E58" s="110"/>
      <c r="F58" s="109"/>
      <c r="G58" s="109"/>
    </row>
    <row r="59" spans="1:7" ht="33.75" customHeight="1" thickBot="1" x14ac:dyDescent="0.25">
      <c r="A59" s="816"/>
      <c r="B59" s="817"/>
      <c r="C59" s="817"/>
      <c r="D59" s="817"/>
      <c r="E59" s="818"/>
      <c r="F59" s="127"/>
      <c r="G59" s="180"/>
    </row>
  </sheetData>
  <mergeCells count="19">
    <mergeCell ref="A3:A4"/>
    <mergeCell ref="B3:E3"/>
    <mergeCell ref="F3:G3"/>
    <mergeCell ref="A11:A12"/>
    <mergeCell ref="B11:E11"/>
    <mergeCell ref="F11:G11"/>
    <mergeCell ref="A19:A20"/>
    <mergeCell ref="B19:E19"/>
    <mergeCell ref="F19:G19"/>
    <mergeCell ref="A27:A28"/>
    <mergeCell ref="B27:E27"/>
    <mergeCell ref="F27:G27"/>
    <mergeCell ref="A59:E59"/>
    <mergeCell ref="A34:A35"/>
    <mergeCell ref="B34:E34"/>
    <mergeCell ref="F34:G34"/>
    <mergeCell ref="A51:A52"/>
    <mergeCell ref="B51:D51"/>
    <mergeCell ref="E51:G51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Образов</vt:lpstr>
      <vt:lpstr>Здрав</vt:lpstr>
      <vt:lpstr>Культура</vt:lpstr>
      <vt:lpstr>Спорт</vt:lpstr>
      <vt:lpstr>Экономия</vt:lpstr>
      <vt:lpstr>Здрав!Область_печати</vt:lpstr>
      <vt:lpstr>Культура!Область_печати</vt:lpstr>
      <vt:lpstr>Спорт!Область_печати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Терзи Ксения Витальевна</cp:lastModifiedBy>
  <cp:lastPrinted>2019-03-15T13:31:18Z</cp:lastPrinted>
  <dcterms:created xsi:type="dcterms:W3CDTF">2017-01-30T09:18:39Z</dcterms:created>
  <dcterms:modified xsi:type="dcterms:W3CDTF">2020-01-28T08:41:13Z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2017-01-30T02:41:05Z</dcterms:created>
  <cp:revision>0</cp:revision>
</cp:coreProperties>
</file>