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3 - UCSD\Quarter - 5 - Winter 2022\CSE 240C\CSE240C_SA2\"/>
    </mc:Choice>
  </mc:AlternateContent>
  <xr:revisionPtr revIDLastSave="0" documentId="13_ncr:1_{BDAD29BE-597F-4E84-B3F8-CDE48CEE1028}" xr6:coauthVersionLast="47" xr6:coauthVersionMax="47" xr10:uidLastSave="{00000000-0000-0000-0000-000000000000}"/>
  <bookViews>
    <workbookView xWindow="-120" yWindow="-120" windowWidth="29040" windowHeight="15840" tabRatio="867" activeTab="7" xr2:uid="{00000000-000D-0000-FFFF-FFFF00000000}"/>
  </bookViews>
  <sheets>
    <sheet name="Baseline" sheetId="1" r:id="rId1"/>
    <sheet name="hawkeye_OPTGEN" sheetId="2" r:id="rId2"/>
    <sheet name="hawkeye_SAMPLER_WAYS" sheetId="4" r:id="rId3"/>
    <sheet name="hawkeye_maxRRPV" sheetId="5" r:id="rId4"/>
    <sheet name="ship++_maxSHCTR" sheetId="6" r:id="rId5"/>
    <sheet name="ship++_SHCT_SIZE" sheetId="7" r:id="rId6"/>
    <sheet name="ship++_LEADER" sheetId="8" r:id="rId7"/>
    <sheet name="netSize" sheetId="9" r:id="rId8"/>
  </sheets>
  <definedNames>
    <definedName name="_xlchart.v1.0" hidden="1">Baseline!$L$5</definedName>
    <definedName name="_xlchart.v1.1" hidden="1">Baseline!$L$5:$Q$5</definedName>
    <definedName name="_xlchart.v1.10" hidden="1">Baseline!$N$7:$N$47</definedName>
    <definedName name="_xlchart.v1.11" hidden="1">Baseline!$T$14</definedName>
    <definedName name="_xlchart.v1.12" hidden="1">Baseline!$L$5</definedName>
    <definedName name="_xlchart.v1.13" hidden="1">Baseline!$L$5:$Q$5</definedName>
    <definedName name="_xlchart.v1.14" hidden="1">Baseline!$L$7:$L$57</definedName>
    <definedName name="_xlchart.v1.15" hidden="1">Baseline!$M$7:$M$57</definedName>
    <definedName name="_xlchart.v1.16" hidden="1">Baseline!$N$5</definedName>
    <definedName name="_xlchart.v1.17" hidden="1">Baseline!$N$7:$N$57</definedName>
    <definedName name="_xlchart.v1.18" hidden="1">Baseline!$O$7:$O$57</definedName>
    <definedName name="_xlchart.v1.19" hidden="1">Baseline!$P$5</definedName>
    <definedName name="_xlchart.v1.2" hidden="1">Baseline!$L$7:$L$57</definedName>
    <definedName name="_xlchart.v1.20" hidden="1">Baseline!$P$7:$P$57</definedName>
    <definedName name="_xlchart.v1.21" hidden="1">Baseline!$Q$7:$Q$57</definedName>
    <definedName name="_xlchart.v1.22" hidden="1">Baseline!$L$5</definedName>
    <definedName name="_xlchart.v1.23" hidden="1">Baseline!$L$5:$Q$5</definedName>
    <definedName name="_xlchart.v1.24" hidden="1">Baseline!$L$7:$L$57</definedName>
    <definedName name="_xlchart.v1.25" hidden="1">Baseline!$M$7:$M$57</definedName>
    <definedName name="_xlchart.v1.26" hidden="1">Baseline!$N$5</definedName>
    <definedName name="_xlchart.v1.27" hidden="1">Baseline!$N$7:$N$57</definedName>
    <definedName name="_xlchart.v1.28" hidden="1">Baseline!$O$7:$O$57</definedName>
    <definedName name="_xlchart.v1.29" hidden="1">Baseline!$P$5</definedName>
    <definedName name="_xlchart.v1.3" hidden="1">Baseline!$N$5</definedName>
    <definedName name="_xlchart.v1.30" hidden="1">Baseline!$P$7:$P$57</definedName>
    <definedName name="_xlchart.v1.31" hidden="1">Baseline!$Q$7:$Q$57</definedName>
    <definedName name="_xlchart.v1.4" hidden="1">Baseline!$N$7:$N$57</definedName>
    <definedName name="_xlchart.v1.5" hidden="1">Baseline!$P$5</definedName>
    <definedName name="_xlchart.v1.6" hidden="1">Baseline!$P$7:$P$57</definedName>
    <definedName name="_xlchart.v1.7" hidden="1">Baseline!$L$5</definedName>
    <definedName name="_xlchart.v1.8" hidden="1">Baseline!$L$7:$L$14</definedName>
    <definedName name="_xlchart.v1.9" hidden="1">Baseline!$N$5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7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7" i="1"/>
  <c r="AG7" i="1"/>
  <c r="AH7" i="1"/>
  <c r="AI7" i="1"/>
  <c r="AJ7" i="1"/>
  <c r="AK7" i="1"/>
  <c r="AG8" i="1"/>
  <c r="AH8" i="1"/>
  <c r="AI8" i="1"/>
  <c r="AJ8" i="1"/>
  <c r="AK8" i="1"/>
  <c r="AG9" i="1"/>
  <c r="AH9" i="1"/>
  <c r="AI9" i="1"/>
  <c r="AJ9" i="1"/>
  <c r="AK9" i="1"/>
  <c r="AG10" i="1"/>
  <c r="AH10" i="1"/>
  <c r="AI10" i="1"/>
  <c r="AJ10" i="1"/>
  <c r="AK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G15" i="1"/>
  <c r="AH15" i="1"/>
  <c r="AI15" i="1"/>
  <c r="AJ15" i="1"/>
  <c r="AK15" i="1"/>
  <c r="AG16" i="1"/>
  <c r="AH16" i="1"/>
  <c r="AI16" i="1"/>
  <c r="AJ16" i="1"/>
  <c r="AK16" i="1"/>
  <c r="AG17" i="1"/>
  <c r="AH17" i="1"/>
  <c r="AI17" i="1"/>
  <c r="AJ17" i="1"/>
  <c r="AK17" i="1"/>
  <c r="AG18" i="1"/>
  <c r="AH18" i="1"/>
  <c r="AI18" i="1"/>
  <c r="AJ18" i="1"/>
  <c r="AK18" i="1"/>
  <c r="AG19" i="1"/>
  <c r="AH19" i="1"/>
  <c r="AI19" i="1"/>
  <c r="AJ19" i="1"/>
  <c r="AK19" i="1"/>
  <c r="AG20" i="1"/>
  <c r="AH20" i="1"/>
  <c r="AI20" i="1"/>
  <c r="AJ20" i="1"/>
  <c r="AK20" i="1"/>
  <c r="AG21" i="1"/>
  <c r="AH21" i="1"/>
  <c r="AI21" i="1"/>
  <c r="AJ21" i="1"/>
  <c r="AK21" i="1"/>
  <c r="AG22" i="1"/>
  <c r="AH22" i="1"/>
  <c r="AI22" i="1"/>
  <c r="AJ22" i="1"/>
  <c r="AK22" i="1"/>
  <c r="AG23" i="1"/>
  <c r="AH23" i="1"/>
  <c r="AI23" i="1"/>
  <c r="AJ23" i="1"/>
  <c r="AK23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Z7" i="1"/>
  <c r="AB7" i="1"/>
  <c r="Z8" i="1"/>
  <c r="AB8" i="1"/>
  <c r="Z9" i="1"/>
  <c r="AB9" i="1"/>
  <c r="Z10" i="1"/>
  <c r="AB10" i="1"/>
  <c r="Z11" i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7" i="1"/>
</calcChain>
</file>

<file path=xl/sharedStrings.xml><?xml version="1.0" encoding="utf-8"?>
<sst xmlns="http://schemas.openxmlformats.org/spreadsheetml/2006/main" count="184" uniqueCount="102">
  <si>
    <t>GemsFDTD_109B</t>
  </si>
  <si>
    <t>GemsFDTD_712B</t>
  </si>
  <si>
    <t>GemsFDTD_716B</t>
  </si>
  <si>
    <t>astar_163B</t>
  </si>
  <si>
    <t>astar_23B</t>
  </si>
  <si>
    <t>astar_313B</t>
  </si>
  <si>
    <t>bzip2_183B</t>
  </si>
  <si>
    <t>bzip2_259B</t>
  </si>
  <si>
    <t>bzip2_281B</t>
  </si>
  <si>
    <t>cactusADM_1039B</t>
  </si>
  <si>
    <t>cactusADM_1495B</t>
  </si>
  <si>
    <t>cactusADM_734B</t>
  </si>
  <si>
    <t>calculix_2655B</t>
  </si>
  <si>
    <t>calculix_2670B</t>
  </si>
  <si>
    <t>calculix_3812B</t>
  </si>
  <si>
    <t>gcc_13B</t>
  </si>
  <si>
    <t>gcc_39B</t>
  </si>
  <si>
    <t>gcc_56B</t>
  </si>
  <si>
    <t>lbm_1004B</t>
  </si>
  <si>
    <t>lbm_564B</t>
  </si>
  <si>
    <t>lbm_94B</t>
  </si>
  <si>
    <t>leslie3d_1116B</t>
  </si>
  <si>
    <t>leslie3d_1186B</t>
  </si>
  <si>
    <t>leslie3d_94B</t>
  </si>
  <si>
    <t>libquantum_1210B</t>
  </si>
  <si>
    <t>libquantum_1735B</t>
  </si>
  <si>
    <t>libquantum_964B</t>
  </si>
  <si>
    <t>mcf_158B</t>
  </si>
  <si>
    <t>mcf_250B</t>
  </si>
  <si>
    <t>mcf_46B</t>
  </si>
  <si>
    <t>milc_360B</t>
  </si>
  <si>
    <t>milc_409B</t>
  </si>
  <si>
    <t>milc_744B</t>
  </si>
  <si>
    <t>omnetpp_17B</t>
  </si>
  <si>
    <t>omnetpp_340B</t>
  </si>
  <si>
    <t>omnetpp_4B</t>
  </si>
  <si>
    <t>perlbench_105B</t>
  </si>
  <si>
    <t>perlbench_135B</t>
  </si>
  <si>
    <t>perlbench_53B</t>
  </si>
  <si>
    <t>soplex_205B</t>
  </si>
  <si>
    <t>soplex_217B</t>
  </si>
  <si>
    <t>soplex_66B</t>
  </si>
  <si>
    <t>sphinx3_1339B</t>
  </si>
  <si>
    <t>sphinx3_2520B</t>
  </si>
  <si>
    <t>sphinx3_883B</t>
  </si>
  <si>
    <t>wrf_1212B</t>
  </si>
  <si>
    <t>wrf_1228B</t>
  </si>
  <si>
    <t>wrf_1650B</t>
  </si>
  <si>
    <t>zeusmp_100B</t>
  </si>
  <si>
    <t>zeusmp_300B</t>
  </si>
  <si>
    <t>zeusmp_600B</t>
  </si>
  <si>
    <t>All traces</t>
  </si>
  <si>
    <t>Trace Category</t>
  </si>
  <si>
    <t>GemsFDTD</t>
  </si>
  <si>
    <t>astar</t>
  </si>
  <si>
    <t>bzip2</t>
  </si>
  <si>
    <t>cactusADM</t>
  </si>
  <si>
    <t>calculix</t>
  </si>
  <si>
    <t>gcc</t>
  </si>
  <si>
    <t>lbm</t>
  </si>
  <si>
    <t>leslie3d</t>
  </si>
  <si>
    <t>libquantum</t>
  </si>
  <si>
    <t>mcf</t>
  </si>
  <si>
    <t>milc</t>
  </si>
  <si>
    <t>omnetpp</t>
  </si>
  <si>
    <t>perlbench</t>
  </si>
  <si>
    <t>soplex</t>
  </si>
  <si>
    <t>sphinx3</t>
  </si>
  <si>
    <t>wrf</t>
  </si>
  <si>
    <t>zeusmp</t>
  </si>
  <si>
    <t>Sr. no.</t>
  </si>
  <si>
    <t>IPC</t>
  </si>
  <si>
    <t>MPKI</t>
  </si>
  <si>
    <t>LLC_MPKI</t>
  </si>
  <si>
    <t>LRU</t>
  </si>
  <si>
    <t>Hawkeye</t>
  </si>
  <si>
    <t>SHiP++</t>
  </si>
  <si>
    <t>RAW</t>
  </si>
  <si>
    <t>MEAN</t>
  </si>
  <si>
    <t>GEOMEAN</t>
  </si>
  <si>
    <t>hawkeye_final_OPTGEN_VECTOR</t>
  </si>
  <si>
    <t>Geomean</t>
  </si>
  <si>
    <t>Mean</t>
  </si>
  <si>
    <t>hawkeye_final_SAMPLER_WAYS</t>
  </si>
  <si>
    <t>ship++_maxSHCTR</t>
  </si>
  <si>
    <t>hawkeye_final_maxRRPV</t>
  </si>
  <si>
    <t>ship++_SHCT_SIZE</t>
  </si>
  <si>
    <t>ship++_LEADER</t>
  </si>
  <si>
    <t>ship++</t>
  </si>
  <si>
    <t>16KB</t>
  </si>
  <si>
    <t>32KB</t>
  </si>
  <si>
    <t>64KB</t>
  </si>
  <si>
    <t>Hawkeye MPKI</t>
  </si>
  <si>
    <t>Hawkeye IPC</t>
  </si>
  <si>
    <t>SHiP++ MPKI</t>
  </si>
  <si>
    <t>SHiP++ IPC</t>
  </si>
  <si>
    <t>extra</t>
  </si>
  <si>
    <t>4K</t>
  </si>
  <si>
    <t>8K</t>
  </si>
  <si>
    <t>16K</t>
  </si>
  <si>
    <t>32K</t>
  </si>
  <si>
    <t>64K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</si>
</sst>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1"/>
    <xf numFmtId="0" fontId="1" fillId="2" borderId="0" xfId="1" applyBorder="1"/>
    <xf numFmtId="0" fontId="0" fillId="0" borderId="0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MPKI</a:t>
            </a:r>
            <a:r>
              <a:rPr lang="en-US" baseline="0"/>
              <a:t> (baseline)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Baseline!$X$5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Baseline!$W$7:$W$23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Baseline!$Y$7:$Y$23</c:f>
              <c:numCache>
                <c:formatCode>General</c:formatCode>
                <c:ptCount val="17"/>
                <c:pt idx="0">
                  <c:v>24.909466666666667</c:v>
                </c:pt>
                <c:pt idx="1">
                  <c:v>14.541829999999999</c:v>
                </c:pt>
                <c:pt idx="2">
                  <c:v>2.3019733333333336</c:v>
                </c:pt>
                <c:pt idx="3">
                  <c:v>8.8216066666666659</c:v>
                </c:pt>
                <c:pt idx="4">
                  <c:v>0.65983999999999998</c:v>
                </c:pt>
                <c:pt idx="5">
                  <c:v>5.1272933333333333</c:v>
                </c:pt>
                <c:pt idx="6">
                  <c:v>32.176793333333336</c:v>
                </c:pt>
                <c:pt idx="7">
                  <c:v>24.324003333333334</c:v>
                </c:pt>
                <c:pt idx="8">
                  <c:v>30.622336666666666</c:v>
                </c:pt>
                <c:pt idx="9">
                  <c:v>78.549163333333325</c:v>
                </c:pt>
                <c:pt idx="10">
                  <c:v>18.859629999999999</c:v>
                </c:pt>
                <c:pt idx="11">
                  <c:v>11.351929999999999</c:v>
                </c:pt>
                <c:pt idx="12">
                  <c:v>0.21288000000000001</c:v>
                </c:pt>
                <c:pt idx="13">
                  <c:v>31.927826666666665</c:v>
                </c:pt>
                <c:pt idx="14">
                  <c:v>10.657796666666668</c:v>
                </c:pt>
                <c:pt idx="15">
                  <c:v>6.2701399999999996</c:v>
                </c:pt>
                <c:pt idx="16">
                  <c:v>3.6006499999999999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5-4D6A-BB4F-110D0DFD6679}"/>
            </c:ext>
          </c:extLst>
        </c:ser>
        <c:ser>
          <c:idx val="1"/>
          <c:order val="1"/>
          <c:tx>
            <c:strRef>
              <c:f>Baseline!$Z$5</c:f>
              <c:strCache>
                <c:ptCount val="1"/>
                <c:pt idx="0">
                  <c:v>Hawkeye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Baseline!$W$7:$W$23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Baseline!$AA$7:$AA$23</c:f>
              <c:numCache>
                <c:formatCode>General</c:formatCode>
                <c:ptCount val="17"/>
                <c:pt idx="0">
                  <c:v>28.999970000000001</c:v>
                </c:pt>
                <c:pt idx="1">
                  <c:v>15.681866666666668</c:v>
                </c:pt>
                <c:pt idx="2">
                  <c:v>2.2484500000000001</c:v>
                </c:pt>
                <c:pt idx="3">
                  <c:v>8.0712799999999998</c:v>
                </c:pt>
                <c:pt idx="4">
                  <c:v>0.72523333333333329</c:v>
                </c:pt>
                <c:pt idx="5">
                  <c:v>5.7190300000000001</c:v>
                </c:pt>
                <c:pt idx="6">
                  <c:v>39.658606666666664</c:v>
                </c:pt>
                <c:pt idx="7">
                  <c:v>27.728449999999999</c:v>
                </c:pt>
                <c:pt idx="8">
                  <c:v>40.443363333333338</c:v>
                </c:pt>
                <c:pt idx="9">
                  <c:v>67.827423333333329</c:v>
                </c:pt>
                <c:pt idx="10">
                  <c:v>25.7271</c:v>
                </c:pt>
                <c:pt idx="11">
                  <c:v>10.86368</c:v>
                </c:pt>
                <c:pt idx="12">
                  <c:v>0.20174</c:v>
                </c:pt>
                <c:pt idx="13">
                  <c:v>28.988140000000001</c:v>
                </c:pt>
                <c:pt idx="14">
                  <c:v>6.8312033333333337</c:v>
                </c:pt>
                <c:pt idx="15">
                  <c:v>6.8759499999999996</c:v>
                </c:pt>
                <c:pt idx="16">
                  <c:v>4.575356666666667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5-4D6A-BB4F-110D0DFD6679}"/>
            </c:ext>
          </c:extLst>
        </c:ser>
        <c:ser>
          <c:idx val="2"/>
          <c:order val="2"/>
          <c:tx>
            <c:strRef>
              <c:f>Baseline!$AB$5</c:f>
              <c:strCache>
                <c:ptCount val="1"/>
                <c:pt idx="0">
                  <c:v>SHiP++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Baseline!$W$7:$W$23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Baseline!$AC$7:$AC$23</c:f>
              <c:numCache>
                <c:formatCode>General</c:formatCode>
                <c:ptCount val="17"/>
                <c:pt idx="0">
                  <c:v>30.039586666666665</c:v>
                </c:pt>
                <c:pt idx="1">
                  <c:v>15.850759999999999</c:v>
                </c:pt>
                <c:pt idx="2">
                  <c:v>2.1947366666666666</c:v>
                </c:pt>
                <c:pt idx="3">
                  <c:v>8.1247299999999996</c:v>
                </c:pt>
                <c:pt idx="4">
                  <c:v>0.87554333333333334</c:v>
                </c:pt>
                <c:pt idx="5">
                  <c:v>5.8436266666666663</c:v>
                </c:pt>
                <c:pt idx="6">
                  <c:v>43.709479999999999</c:v>
                </c:pt>
                <c:pt idx="7">
                  <c:v>28.54</c:v>
                </c:pt>
                <c:pt idx="8">
                  <c:v>40.369300000000003</c:v>
                </c:pt>
                <c:pt idx="9">
                  <c:v>64.337026666666674</c:v>
                </c:pt>
                <c:pt idx="10">
                  <c:v>25.867173333333334</c:v>
                </c:pt>
                <c:pt idx="11">
                  <c:v>8.4562833333333334</c:v>
                </c:pt>
                <c:pt idx="12">
                  <c:v>0.21651999999999999</c:v>
                </c:pt>
                <c:pt idx="13">
                  <c:v>29.949696666666664</c:v>
                </c:pt>
                <c:pt idx="14">
                  <c:v>5.2440166666666661</c:v>
                </c:pt>
                <c:pt idx="15">
                  <c:v>6.77182</c:v>
                </c:pt>
                <c:pt idx="16">
                  <c:v>4.6380133333333333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5-4D6A-BB4F-110D0DFD667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14847"/>
        <c:axId val="1357608975"/>
      </c:barChart>
      <c:catAx>
        <c:axId val="115041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  <a:r>
                  <a:rPr lang="en-US" baseline="0"/>
                  <a:t>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08975"/>
        <c:crosses val="autoZero"/>
        <c:auto val="1"/>
        <c:lblAlgn val="ctr"/>
        <c:lblOffset val="100"/>
        <c:noMultiLvlLbl val="0"/>
      </c:catAx>
      <c:valAx>
        <c:axId val="13576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  <a:r>
                  <a:rPr lang="en-US" baseline="0"/>
                  <a:t> for LLC (averaged over top 3 traces)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(maxRRPV)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hawkeye_maxRRPV!$E$5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hawkeye_maxRRPV!$C$7:$C$11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hawkeye_maxRRPV!$E$7:$E$11</c:f>
              <c:numCache>
                <c:formatCode>General</c:formatCode>
                <c:ptCount val="5"/>
                <c:pt idx="0">
                  <c:v>0.66583344050000004</c:v>
                </c:pt>
                <c:pt idx="1">
                  <c:v>0.66479096680000005</c:v>
                </c:pt>
                <c:pt idx="2">
                  <c:v>0.66416128959999998</c:v>
                </c:pt>
                <c:pt idx="3">
                  <c:v>0.66388604340000001</c:v>
                </c:pt>
                <c:pt idx="4">
                  <c:v>0.66352541549999999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C-46F5-9CA2-B371B677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maxRRPV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maxRRPV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hawkeye_maxRRPV!$D$5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hawkeye_maxRRPV!$C$7:$C$11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hawkeye_maxRRPV!$D$7:$D$11</c:f>
              <c:numCache>
                <c:formatCode>General</c:formatCode>
                <c:ptCount val="5"/>
                <c:pt idx="0">
                  <c:v>18.864678039200001</c:v>
                </c:pt>
                <c:pt idx="1">
                  <c:v>18.8787782353</c:v>
                </c:pt>
                <c:pt idx="2">
                  <c:v>18.892167254899999</c:v>
                </c:pt>
                <c:pt idx="3">
                  <c:v>18.896416666699999</c:v>
                </c:pt>
                <c:pt idx="4">
                  <c:v>18.903645097999998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3-4A25-99B5-4796C82D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hawkeye_maxRRPV!$E$5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hawkeye_maxRRPV!$E$7:$E$11</c:f>
              <c:numCache>
                <c:formatCode>General</c:formatCode>
                <c:ptCount val="5"/>
                <c:pt idx="0">
                  <c:v>0.66583344050000004</c:v>
                </c:pt>
                <c:pt idx="1">
                  <c:v>0.66479096680000005</c:v>
                </c:pt>
                <c:pt idx="2">
                  <c:v>0.66416128959999998</c:v>
                </c:pt>
                <c:pt idx="3">
                  <c:v>0.66388604340000001</c:v>
                </c:pt>
                <c:pt idx="4">
                  <c:v>0.66352541549999999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A25-99B5-4796C82D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maxRRPV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Max Signature History Counter Value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'ship++_maxSHCTR'!$D$5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'ship++_maxSHCTR'!$C$7:$C$11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'ship++_maxSHCTR'!$D$7:$D$11</c:f>
              <c:numCache>
                <c:formatCode>General</c:formatCode>
                <c:ptCount val="5"/>
                <c:pt idx="0">
                  <c:v>19.415789019599998</c:v>
                </c:pt>
                <c:pt idx="1">
                  <c:v>19.2967680392</c:v>
                </c:pt>
                <c:pt idx="2">
                  <c:v>18.884018431400001</c:v>
                </c:pt>
                <c:pt idx="3">
                  <c:v>19.1452743137</c:v>
                </c:pt>
                <c:pt idx="4">
                  <c:v>19.1290119608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5-4E51-A1BC-9D4F56B8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 Signature History Counter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(Max Signature History Counter Value)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'ship++_maxSHCTR'!$E$5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'ship++_maxSHCTR'!$C$7:$C$11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'ship++_maxSHCTR'!$E$7:$E$11</c:f>
              <c:numCache>
                <c:formatCode>General</c:formatCode>
                <c:ptCount val="5"/>
                <c:pt idx="0">
                  <c:v>0.66683417</c:v>
                </c:pt>
                <c:pt idx="1">
                  <c:v>0.66695268080000003</c:v>
                </c:pt>
                <c:pt idx="2">
                  <c:v>0.66898342249999998</c:v>
                </c:pt>
                <c:pt idx="3">
                  <c:v>0.66710103799999998</c:v>
                </c:pt>
                <c:pt idx="4">
                  <c:v>0.66775843369999999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6-46D2-80F7-5D1F7D12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 Signature History Counter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Max Signature History Counter Value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'ship++_maxSHCTR'!$D$5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'ship++_maxSHCTR'!$C$7:$C$11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'ship++_maxSHCTR'!$D$7:$D$11</c:f>
              <c:numCache>
                <c:formatCode>General</c:formatCode>
                <c:ptCount val="5"/>
                <c:pt idx="0">
                  <c:v>19.415789019599998</c:v>
                </c:pt>
                <c:pt idx="1">
                  <c:v>19.2967680392</c:v>
                </c:pt>
                <c:pt idx="2">
                  <c:v>18.884018431400001</c:v>
                </c:pt>
                <c:pt idx="3">
                  <c:v>19.1452743137</c:v>
                </c:pt>
                <c:pt idx="4">
                  <c:v>19.1290119608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B-4714-989B-7C57A10F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'ship++_maxSHCTR'!$E$5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'ship++_maxSHCTR'!$E$7:$E$11</c:f>
              <c:numCache>
                <c:formatCode>General</c:formatCode>
                <c:ptCount val="5"/>
                <c:pt idx="0">
                  <c:v>0.66683417</c:v>
                </c:pt>
                <c:pt idx="1">
                  <c:v>0.66695268080000003</c:v>
                </c:pt>
                <c:pt idx="2">
                  <c:v>0.66898342249999998</c:v>
                </c:pt>
                <c:pt idx="3">
                  <c:v>0.66710103799999998</c:v>
                </c:pt>
                <c:pt idx="4">
                  <c:v>0.66775843369999999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B-4714-989B-7C57A10F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 Signature History Counter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SHCT Entries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'ship++_SHCT_SIZE'!$D$5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'ship++_SHCT_SIZE'!$C$7:$C$11</c:f>
              <c:strCache>
                <c:ptCount val="5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</c:strCache>
            </c:strRef>
          </c:cat>
          <c:val>
            <c:numRef>
              <c:f>'ship++_SHCT_SIZE'!$D$7:$D$11</c:f>
              <c:numCache>
                <c:formatCode>General</c:formatCode>
                <c:ptCount val="5"/>
                <c:pt idx="0">
                  <c:v>18.934505097999999</c:v>
                </c:pt>
                <c:pt idx="1">
                  <c:v>18.905380196100001</c:v>
                </c:pt>
                <c:pt idx="2">
                  <c:v>18.884018431400001</c:v>
                </c:pt>
                <c:pt idx="3">
                  <c:v>18.872428039199999</c:v>
                </c:pt>
                <c:pt idx="4">
                  <c:v>18.8631652941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6-4D2A-A93A-94AB53D34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SHCT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(SHCT Entries)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'ship++_SHCT_SIZE'!$E$5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'ship++_SHCT_SIZE'!$C$7:$C$11</c:f>
              <c:strCache>
                <c:ptCount val="5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</c:strCache>
            </c:strRef>
          </c:cat>
          <c:val>
            <c:numRef>
              <c:f>'ship++_SHCT_SIZE'!$E$7:$E$11</c:f>
              <c:numCache>
                <c:formatCode>General</c:formatCode>
                <c:ptCount val="5"/>
                <c:pt idx="0">
                  <c:v>0.66835394579999996</c:v>
                </c:pt>
                <c:pt idx="1">
                  <c:v>0.66851042969999996</c:v>
                </c:pt>
                <c:pt idx="2">
                  <c:v>0.66898342249999998</c:v>
                </c:pt>
                <c:pt idx="3">
                  <c:v>0.66950227439999999</c:v>
                </c:pt>
                <c:pt idx="4">
                  <c:v>0.66946361649999997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D-4C9C-B8B5-E20CC2D8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SHCT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SHCT Entries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'ship++_SHCT_SIZE'!$D$5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'ship++_SHCT_SIZE'!$C$7:$C$11</c:f>
              <c:strCache>
                <c:ptCount val="5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</c:strCache>
            </c:strRef>
          </c:cat>
          <c:val>
            <c:numRef>
              <c:f>'ship++_SHCT_SIZE'!$D$7:$D$11</c:f>
              <c:numCache>
                <c:formatCode>General</c:formatCode>
                <c:ptCount val="5"/>
                <c:pt idx="0">
                  <c:v>18.934505097999999</c:v>
                </c:pt>
                <c:pt idx="1">
                  <c:v>18.905380196100001</c:v>
                </c:pt>
                <c:pt idx="2">
                  <c:v>18.884018431400001</c:v>
                </c:pt>
                <c:pt idx="3">
                  <c:v>18.872428039199999</c:v>
                </c:pt>
                <c:pt idx="4">
                  <c:v>18.8631652941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D-4E13-938D-5C06BDB0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'ship++_SHCT_SIZE'!$E$5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'ship++_SHCT_SIZE'!$E$7:$E$11</c:f>
              <c:numCache>
                <c:formatCode>General</c:formatCode>
                <c:ptCount val="5"/>
                <c:pt idx="0">
                  <c:v>0.66835394579999996</c:v>
                </c:pt>
                <c:pt idx="1">
                  <c:v>0.66851042969999996</c:v>
                </c:pt>
                <c:pt idx="2">
                  <c:v>0.66898342249999998</c:v>
                </c:pt>
                <c:pt idx="3">
                  <c:v>0.66950227439999999</c:v>
                </c:pt>
                <c:pt idx="4">
                  <c:v>0.66946361649999997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D-4E13-938D-5C06BDB0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SHCT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Number of Leader Sets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'ship++_LEADER'!$D$5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'ship++_LEADER'!$C$8:$C$12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'ship++_LEADER'!$D$8:$D$12</c:f>
              <c:numCache>
                <c:formatCode>General</c:formatCode>
                <c:ptCount val="5"/>
                <c:pt idx="0">
                  <c:v>18.868959607800001</c:v>
                </c:pt>
                <c:pt idx="1">
                  <c:v>18.899238627500001</c:v>
                </c:pt>
                <c:pt idx="2">
                  <c:v>18.884018431400001</c:v>
                </c:pt>
                <c:pt idx="3">
                  <c:v>18.968602156900001</c:v>
                </c:pt>
                <c:pt idx="4">
                  <c:v>19.022770000000001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F-496E-980C-AFF21E19B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Leader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(Number of Leader Sets)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'ship++_LEADER'!$E$5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'ship++_LEADER'!$C$8:$C$12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'ship++_LEADER'!$E$8:$E$12</c:f>
              <c:numCache>
                <c:formatCode>General</c:formatCode>
                <c:ptCount val="5"/>
                <c:pt idx="0">
                  <c:v>0.66801843350000001</c:v>
                </c:pt>
                <c:pt idx="1">
                  <c:v>0.66767408949999996</c:v>
                </c:pt>
                <c:pt idx="2">
                  <c:v>0.66898342249999998</c:v>
                </c:pt>
                <c:pt idx="3">
                  <c:v>0.66847520650000003</c:v>
                </c:pt>
                <c:pt idx="4">
                  <c:v>0.66906557860000004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0-47A5-8878-E185719F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Leader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  <a:r>
              <a:rPr lang="en-US" baseline="0"/>
              <a:t> (baseline)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Baseline!$AF$5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Baseline!$W$7:$W$23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Baseline!$AF$7:$AF$23</c:f>
              <c:numCache>
                <c:formatCode>General</c:formatCode>
                <c:ptCount val="17"/>
                <c:pt idx="0">
                  <c:v>0.35916414941957719</c:v>
                </c:pt>
                <c:pt idx="1">
                  <c:v>0.34384150244155554</c:v>
                </c:pt>
                <c:pt idx="2">
                  <c:v>1.3107111307868169</c:v>
                </c:pt>
                <c:pt idx="3">
                  <c:v>0.92497153945153365</c:v>
                </c:pt>
                <c:pt idx="4">
                  <c:v>2.6858818977287462</c:v>
                </c:pt>
                <c:pt idx="5">
                  <c:v>0.85642084261124463</c:v>
                </c:pt>
                <c:pt idx="6">
                  <c:v>0.24567247624621968</c:v>
                </c:pt>
                <c:pt idx="7">
                  <c:v>0.48755682926510524</c:v>
                </c:pt>
                <c:pt idx="8">
                  <c:v>0.38731319889034971</c:v>
                </c:pt>
                <c:pt idx="9">
                  <c:v>7.0825655063901552E-2</c:v>
                </c:pt>
                <c:pt idx="10">
                  <c:v>0.59869380260261562</c:v>
                </c:pt>
                <c:pt idx="11">
                  <c:v>0.7800415174650891</c:v>
                </c:pt>
                <c:pt idx="12">
                  <c:v>0.99777415619151255</c:v>
                </c:pt>
                <c:pt idx="13">
                  <c:v>0.28061704926878794</c:v>
                </c:pt>
                <c:pt idx="14">
                  <c:v>0.89296700538961493</c:v>
                </c:pt>
                <c:pt idx="15">
                  <c:v>0.97311071663692583</c:v>
                </c:pt>
                <c:pt idx="16">
                  <c:v>1.7715067577591603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6-4FDD-A075-FE19358DCEBE}"/>
            </c:ext>
          </c:extLst>
        </c:ser>
        <c:ser>
          <c:idx val="1"/>
          <c:order val="1"/>
          <c:tx>
            <c:strRef>
              <c:f>Baseline!$Z$5</c:f>
              <c:strCache>
                <c:ptCount val="1"/>
                <c:pt idx="0">
                  <c:v>Hawkeye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Baseline!$W$7:$W$23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Baseline!$AH$7:$AH$23</c:f>
              <c:numCache>
                <c:formatCode>General</c:formatCode>
                <c:ptCount val="17"/>
                <c:pt idx="0">
                  <c:v>0.38089641380779449</c:v>
                </c:pt>
                <c:pt idx="1">
                  <c:v>0.36537470549532486</c:v>
                </c:pt>
                <c:pt idx="2">
                  <c:v>1.3350543570353735</c:v>
                </c:pt>
                <c:pt idx="3">
                  <c:v>1.2102703514695288</c:v>
                </c:pt>
                <c:pt idx="4">
                  <c:v>2.6906090602746087</c:v>
                </c:pt>
                <c:pt idx="5">
                  <c:v>0.87556138869124345</c:v>
                </c:pt>
                <c:pt idx="6">
                  <c:v>0.31154057006010044</c:v>
                </c:pt>
                <c:pt idx="7">
                  <c:v>0.53069566777026167</c:v>
                </c:pt>
                <c:pt idx="8">
                  <c:v>0.39143076422537082</c:v>
                </c:pt>
                <c:pt idx="9">
                  <c:v>8.0990228659528513E-2</c:v>
                </c:pt>
                <c:pt idx="10">
                  <c:v>0.59650507849851342</c:v>
                </c:pt>
                <c:pt idx="11">
                  <c:v>0.85374178733764738</c:v>
                </c:pt>
                <c:pt idx="12">
                  <c:v>0.99893119876105085</c:v>
                </c:pt>
                <c:pt idx="13">
                  <c:v>0.32330345192920745</c:v>
                </c:pt>
                <c:pt idx="14">
                  <c:v>1.1621393534458047</c:v>
                </c:pt>
                <c:pt idx="15">
                  <c:v>1.0113994354972804</c:v>
                </c:pt>
                <c:pt idx="16">
                  <c:v>1.7736639954116522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6-4FDD-A075-FE19358DCEBE}"/>
            </c:ext>
          </c:extLst>
        </c:ser>
        <c:ser>
          <c:idx val="2"/>
          <c:order val="2"/>
          <c:tx>
            <c:strRef>
              <c:f>Baseline!$AB$5</c:f>
              <c:strCache>
                <c:ptCount val="1"/>
                <c:pt idx="0">
                  <c:v>SHiP++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Baseline!$W$7:$W$23</c:f>
              <c:strCache>
                <c:ptCount val="17"/>
                <c:pt idx="0">
                  <c:v>GemsFDTD</c:v>
                </c:pt>
                <c:pt idx="1">
                  <c:v>astar</c:v>
                </c:pt>
                <c:pt idx="2">
                  <c:v>bzip2</c:v>
                </c:pt>
                <c:pt idx="3">
                  <c:v>cactusADM</c:v>
                </c:pt>
                <c:pt idx="4">
                  <c:v>calculix</c:v>
                </c:pt>
                <c:pt idx="5">
                  <c:v>gcc</c:v>
                </c:pt>
                <c:pt idx="6">
                  <c:v>lbm</c:v>
                </c:pt>
                <c:pt idx="7">
                  <c:v>leslie3d</c:v>
                </c:pt>
                <c:pt idx="8">
                  <c:v>libquantum</c:v>
                </c:pt>
                <c:pt idx="9">
                  <c:v>mcf</c:v>
                </c:pt>
                <c:pt idx="10">
                  <c:v>milc</c:v>
                </c:pt>
                <c:pt idx="11">
                  <c:v>omnetpp</c:v>
                </c:pt>
                <c:pt idx="12">
                  <c:v>perlbench</c:v>
                </c:pt>
                <c:pt idx="13">
                  <c:v>soplex</c:v>
                </c:pt>
                <c:pt idx="14">
                  <c:v>sphinx3</c:v>
                </c:pt>
                <c:pt idx="15">
                  <c:v>wrf</c:v>
                </c:pt>
                <c:pt idx="16">
                  <c:v>zeusmp</c:v>
                </c:pt>
              </c:strCache>
            </c:strRef>
          </c:cat>
          <c:val>
            <c:numRef>
              <c:f>Baseline!$AJ$7:$AJ$23</c:f>
              <c:numCache>
                <c:formatCode>General</c:formatCode>
                <c:ptCount val="17"/>
                <c:pt idx="0">
                  <c:v>0.38161246544928612</c:v>
                </c:pt>
                <c:pt idx="1">
                  <c:v>0.36394500349878084</c:v>
                </c:pt>
                <c:pt idx="2">
                  <c:v>1.3452887359201959</c:v>
                </c:pt>
                <c:pt idx="3">
                  <c:v>1.1961802478030237</c:v>
                </c:pt>
                <c:pt idx="4">
                  <c:v>2.6927742383036377</c:v>
                </c:pt>
                <c:pt idx="5">
                  <c:v>0.87067111657180007</c:v>
                </c:pt>
                <c:pt idx="6">
                  <c:v>0.27815835314478254</c:v>
                </c:pt>
                <c:pt idx="7">
                  <c:v>0.52263918649276464</c:v>
                </c:pt>
                <c:pt idx="8">
                  <c:v>0.38856862025849065</c:v>
                </c:pt>
                <c:pt idx="9">
                  <c:v>8.4059104164853377E-2</c:v>
                </c:pt>
                <c:pt idx="10">
                  <c:v>0.5944739616296969</c:v>
                </c:pt>
                <c:pt idx="11">
                  <c:v>0.97509532302459978</c:v>
                </c:pt>
                <c:pt idx="12">
                  <c:v>0.99792504221929135</c:v>
                </c:pt>
                <c:pt idx="13">
                  <c:v>0.32760637727449299</c:v>
                </c:pt>
                <c:pt idx="14">
                  <c:v>1.2652413903171591</c:v>
                </c:pt>
                <c:pt idx="15">
                  <c:v>1.0171326348194676</c:v>
                </c:pt>
                <c:pt idx="16">
                  <c:v>1.7742254625325091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6-4FDD-A075-FE19358DC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14847"/>
        <c:axId val="1357608975"/>
      </c:barChart>
      <c:catAx>
        <c:axId val="115041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  <a:r>
                  <a:rPr lang="en-US" baseline="0"/>
                  <a:t>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08975"/>
        <c:crosses val="autoZero"/>
        <c:auto val="1"/>
        <c:lblAlgn val="ctr"/>
        <c:lblOffset val="100"/>
        <c:noMultiLvlLbl val="0"/>
      </c:catAx>
      <c:valAx>
        <c:axId val="13576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IPC (Geomean of top 3 traces)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SHiP++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Number of Leader Sets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'ship++_LEADER'!$D$5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'ship++_LEADER'!$C$8:$C$12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'ship++_LEADER'!$D$8:$D$12</c:f>
              <c:numCache>
                <c:formatCode>General</c:formatCode>
                <c:ptCount val="5"/>
                <c:pt idx="0">
                  <c:v>18.868959607800001</c:v>
                </c:pt>
                <c:pt idx="1">
                  <c:v>18.899238627500001</c:v>
                </c:pt>
                <c:pt idx="2">
                  <c:v>18.884018431400001</c:v>
                </c:pt>
                <c:pt idx="3">
                  <c:v>18.968602156900001</c:v>
                </c:pt>
                <c:pt idx="4">
                  <c:v>19.022770000000001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E-4F05-AA7A-3E7485ED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'ship++_LEADER'!$E$5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'ship++_LEADER'!$E$8:$E$12</c:f>
              <c:numCache>
                <c:formatCode>General</c:formatCode>
                <c:ptCount val="5"/>
                <c:pt idx="0">
                  <c:v>0.66801843350000001</c:v>
                </c:pt>
                <c:pt idx="1">
                  <c:v>0.66767408949999996</c:v>
                </c:pt>
                <c:pt idx="2">
                  <c:v>0.66898342249999998</c:v>
                </c:pt>
                <c:pt idx="3">
                  <c:v>0.66847520650000003</c:v>
                </c:pt>
                <c:pt idx="4">
                  <c:v>0.66906557860000004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E-4F05-AA7A-3E7485ED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Leader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 vs SHiP++ (Hardware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netSize!$D$4</c:f>
              <c:strCache>
                <c:ptCount val="1"/>
                <c:pt idx="0">
                  <c:v>Hawkeye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netSize!$D$7:$D$9</c:f>
              <c:numCache>
                <c:formatCode>General</c:formatCode>
                <c:ptCount val="3"/>
                <c:pt idx="0">
                  <c:v>19.401341568599999</c:v>
                </c:pt>
                <c:pt idx="1">
                  <c:v>18.892167254899999</c:v>
                </c:pt>
                <c:pt idx="2">
                  <c:v>18.900734509799999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4-4192-819B-19018F2021A6}"/>
            </c:ext>
          </c:extLst>
        </c:ser>
        <c:ser>
          <c:idx val="1"/>
          <c:order val="1"/>
          <c:tx>
            <c:strRef>
              <c:f>netSize!$F$4</c:f>
              <c:strCache>
                <c:ptCount val="1"/>
                <c:pt idx="0">
                  <c:v>ship++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netSize!$F$7:$F$9</c:f>
              <c:numCache>
                <c:formatCode>General</c:formatCode>
                <c:ptCount val="3"/>
                <c:pt idx="0">
                  <c:v>18.884018431400001</c:v>
                </c:pt>
                <c:pt idx="1">
                  <c:v>19.441335098</c:v>
                </c:pt>
                <c:pt idx="2">
                  <c:v>19.679205098000001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4-4192-819B-19018F20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Hardware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 vs SHiP++</a:t>
            </a:r>
            <a:r>
              <a:rPr lang="en-US" baseline="0"/>
              <a:t> (Hardware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netSize!$D$4</c:f>
              <c:strCache>
                <c:ptCount val="1"/>
                <c:pt idx="0">
                  <c:v>Hawkeye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netSize!$E$7:$E$9</c:f>
              <c:numCache>
                <c:formatCode>General</c:formatCode>
                <c:ptCount val="3"/>
                <c:pt idx="0">
                  <c:v>0.65668257340000002</c:v>
                </c:pt>
                <c:pt idx="1">
                  <c:v>0.66416128959999998</c:v>
                </c:pt>
                <c:pt idx="2">
                  <c:v>0.663473443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B-4AB3-B4F4-08AEA9DAB751}"/>
            </c:ext>
          </c:extLst>
        </c:ser>
        <c:ser>
          <c:idx val="1"/>
          <c:order val="1"/>
          <c:tx>
            <c:strRef>
              <c:f>netSize!$F$4</c:f>
              <c:strCache>
                <c:ptCount val="1"/>
                <c:pt idx="0">
                  <c:v>ship++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netSize!$G$7:$G$9</c:f>
              <c:numCache>
                <c:formatCode>General</c:formatCode>
                <c:ptCount val="3"/>
                <c:pt idx="0">
                  <c:v>0.66898342249999998</c:v>
                </c:pt>
                <c:pt idx="1">
                  <c:v>0.66442593419999996</c:v>
                </c:pt>
                <c:pt idx="2">
                  <c:v>0.66167913599999995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B-4AB3-B4F4-08AEA9DA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Hardware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 vs SHiP++ (Hardware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netSize!$D$10</c:f>
              <c:strCache>
                <c:ptCount val="1"/>
                <c:pt idx="0">
                  <c:v>Hawkeye MPKI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netSize!$D$7:$D$9</c:f>
              <c:numCache>
                <c:formatCode>General</c:formatCode>
                <c:ptCount val="3"/>
                <c:pt idx="0">
                  <c:v>19.401341568599999</c:v>
                </c:pt>
                <c:pt idx="1">
                  <c:v>18.892167254899999</c:v>
                </c:pt>
                <c:pt idx="2">
                  <c:v>18.900734509799999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6E-497A-87B5-397F4C72AD02}"/>
            </c:ext>
          </c:extLst>
        </c:ser>
        <c:ser>
          <c:idx val="0"/>
          <c:order val="2"/>
          <c:tx>
            <c:strRef>
              <c:f>netSize!$F$10</c:f>
              <c:strCache>
                <c:ptCount val="1"/>
                <c:pt idx="0">
                  <c:v>SHiP++ 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netSize!$F$7:$F$9</c:f>
              <c:numCache>
                <c:formatCode>General</c:formatCode>
                <c:ptCount val="3"/>
                <c:pt idx="0">
                  <c:v>18.884018431400001</c:v>
                </c:pt>
                <c:pt idx="1">
                  <c:v>19.441335098</c:v>
                </c:pt>
                <c:pt idx="2">
                  <c:v>19.679205098000001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6E-497A-87B5-397F4C72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3"/>
          <c:order val="1"/>
          <c:tx>
            <c:strRef>
              <c:f>netSize!$E$10</c:f>
              <c:strCache>
                <c:ptCount val="1"/>
                <c:pt idx="0">
                  <c:v>Hawkeye IPC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netSize!$E$7:$E$9</c:f>
              <c:numCache>
                <c:formatCode>General</c:formatCode>
                <c:ptCount val="3"/>
                <c:pt idx="0">
                  <c:v>0.65668257340000002</c:v>
                </c:pt>
                <c:pt idx="1">
                  <c:v>0.66416128959999998</c:v>
                </c:pt>
                <c:pt idx="2">
                  <c:v>0.663473443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6E-497A-87B5-397F4C72AD02}"/>
            </c:ext>
          </c:extLst>
        </c:ser>
        <c:ser>
          <c:idx val="1"/>
          <c:order val="3"/>
          <c:tx>
            <c:strRef>
              <c:f>netSize!$G$10</c:f>
              <c:strCache>
                <c:ptCount val="1"/>
                <c:pt idx="0">
                  <c:v>SHiP++ 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netSize!$C$7:$C$9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netSize!$G$7:$G$9</c:f>
              <c:numCache>
                <c:formatCode>General</c:formatCode>
                <c:ptCount val="3"/>
                <c:pt idx="0">
                  <c:v>0.66898342249999998</c:v>
                </c:pt>
                <c:pt idx="1">
                  <c:v>0.66442593419999996</c:v>
                </c:pt>
                <c:pt idx="2">
                  <c:v>0.66167913599999995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6E-497A-87B5-397F4C72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164367"/>
        <c:axId val="1554161871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Hardware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54161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64367"/>
        <c:crosses val="max"/>
        <c:crossBetween val="between"/>
      </c:valAx>
      <c:catAx>
        <c:axId val="155416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1618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(OPTGEN Vector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hawkeye_OPTGEN!$D$5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hawkeye_OPTGEN!$C$7:$C$11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hawkeye_OPTGEN!$D$7:$D$11</c:f>
              <c:numCache>
                <c:formatCode>General</c:formatCode>
                <c:ptCount val="5"/>
                <c:pt idx="0">
                  <c:v>19.9733060784</c:v>
                </c:pt>
                <c:pt idx="1">
                  <c:v>18.850328431400001</c:v>
                </c:pt>
                <c:pt idx="2">
                  <c:v>18.892167254899999</c:v>
                </c:pt>
                <c:pt idx="3">
                  <c:v>18.905501764699999</c:v>
                </c:pt>
                <c:pt idx="4">
                  <c:v>18.914708039200001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2-48FC-AE3F-5060ACF2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OPTGEN 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(OPTGEN Vector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hawkeye_OPTGEN!$E$5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hawkeye_OPTGEN!$C$7:$C$11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hawkeye_OPTGEN!$E$7:$E$11</c:f>
              <c:numCache>
                <c:formatCode>General</c:formatCode>
                <c:ptCount val="5"/>
                <c:pt idx="0">
                  <c:v>0.6543213444</c:v>
                </c:pt>
                <c:pt idx="1">
                  <c:v>0.66481684419999998</c:v>
                </c:pt>
                <c:pt idx="2">
                  <c:v>0.66416128959999998</c:v>
                </c:pt>
                <c:pt idx="3">
                  <c:v>0.66360660849999997</c:v>
                </c:pt>
                <c:pt idx="4">
                  <c:v>0.66346778019999997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C-4902-B01A-61701AB3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OPTGEN 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(OPTGEN Vector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hawkeye_OPTGEN!$D$5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hawkeye_OPTGEN!$C$7:$C$11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hawkeye_OPTGEN!$D$7:$D$11</c:f>
              <c:numCache>
                <c:formatCode>General</c:formatCode>
                <c:ptCount val="5"/>
                <c:pt idx="0">
                  <c:v>19.9733060784</c:v>
                </c:pt>
                <c:pt idx="1">
                  <c:v>18.850328431400001</c:v>
                </c:pt>
                <c:pt idx="2">
                  <c:v>18.892167254899999</c:v>
                </c:pt>
                <c:pt idx="3">
                  <c:v>18.905501764699999</c:v>
                </c:pt>
                <c:pt idx="4">
                  <c:v>18.914708039200001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2-4751-BF37-2AF0DC261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hawkeye_OPTGEN!$E$5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hawkeye_OPTGEN!$E$7:$E$11</c:f>
              <c:numCache>
                <c:formatCode>General</c:formatCode>
                <c:ptCount val="5"/>
                <c:pt idx="0">
                  <c:v>0.6543213444</c:v>
                </c:pt>
                <c:pt idx="1">
                  <c:v>0.66481684419999998</c:v>
                </c:pt>
                <c:pt idx="2">
                  <c:v>0.66416128959999998</c:v>
                </c:pt>
                <c:pt idx="3">
                  <c:v>0.66360660849999997</c:v>
                </c:pt>
                <c:pt idx="4">
                  <c:v>0.66346778019999997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2-4751-BF37-2AF0DC261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OPTGEN 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Sampler Ways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hawkeye_SAMPLER_WAYS!$D$5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hawkeye_SAMPLER_WAYS!$C$7:$C$11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hawkeye_SAMPLER_WAYS!$D$7:$D$10</c:f>
              <c:numCache>
                <c:formatCode>General</c:formatCode>
                <c:ptCount val="4"/>
                <c:pt idx="0">
                  <c:v>18.982675686299999</c:v>
                </c:pt>
                <c:pt idx="1">
                  <c:v>18.9046176471</c:v>
                </c:pt>
                <c:pt idx="2">
                  <c:v>18.892167254899999</c:v>
                </c:pt>
                <c:pt idx="3">
                  <c:v>18.8585184314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2-4A15-9503-1D66D9CB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Sampler Ways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(Sampler Ways)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hawkeye_SAMPLER_WAYS!$E$5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hawkeye_SAMPLER_WAYS!$C$7:$C$11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hawkeye_SAMPLER_WAYS!$E$7:$E$10</c:f>
              <c:numCache>
                <c:formatCode>General</c:formatCode>
                <c:ptCount val="4"/>
                <c:pt idx="0">
                  <c:v>0.66016663099999995</c:v>
                </c:pt>
                <c:pt idx="1">
                  <c:v>0.66317636250000001</c:v>
                </c:pt>
                <c:pt idx="2">
                  <c:v>0.66416128959999998</c:v>
                </c:pt>
                <c:pt idx="3">
                  <c:v>0.66471166049999997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F-45C0-97F9-C4E3C84F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Sampler Ways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Sampler Ways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hawkeye_SAMPLER_WAYS!$D$5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hawkeye_SAMPLER_WAYS!$C$7:$C$11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hawkeye_SAMPLER_WAYS!$D$7:$D$10</c:f>
              <c:numCache>
                <c:formatCode>General</c:formatCode>
                <c:ptCount val="4"/>
                <c:pt idx="0">
                  <c:v>18.982675686299999</c:v>
                </c:pt>
                <c:pt idx="1">
                  <c:v>18.9046176471</c:v>
                </c:pt>
                <c:pt idx="2">
                  <c:v>18.892167254899999</c:v>
                </c:pt>
                <c:pt idx="3">
                  <c:v>18.8585184314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1-4FF1-8C76-9AB382ECD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lineChart>
        <c:grouping val="standard"/>
        <c:varyColors val="0"/>
        <c:ser>
          <c:idx val="1"/>
          <c:order val="1"/>
          <c:tx>
            <c:strRef>
              <c:f>hawkeye_SAMPLER_WAYS!$E$5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hawkeye_SAMPLER_WAYS!$E$7:$E$10</c:f>
              <c:numCache>
                <c:formatCode>General</c:formatCode>
                <c:ptCount val="4"/>
                <c:pt idx="0">
                  <c:v>0.66016663099999995</c:v>
                </c:pt>
                <c:pt idx="1">
                  <c:v>0.66317636250000001</c:v>
                </c:pt>
                <c:pt idx="2">
                  <c:v>0.66416128959999998</c:v>
                </c:pt>
                <c:pt idx="3">
                  <c:v>0.66471166049999997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1-4FF1-8C76-9AB382ECD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9231"/>
        <c:axId val="1510448815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Sampler Ways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valAx>
        <c:axId val="15104488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49231"/>
        <c:crosses val="max"/>
        <c:crossBetween val="between"/>
      </c:valAx>
      <c:catAx>
        <c:axId val="151044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4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maxRRPV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hawkeye_maxRRPV!$D$5</c:f>
              <c:strCache>
                <c:ptCount val="1"/>
                <c:pt idx="0">
                  <c:v>MPKI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hawkeye_maxRRPV!$C$7:$C$11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hawkeye_maxRRPV!$D$7:$D$11</c:f>
              <c:numCache>
                <c:formatCode>General</c:formatCode>
                <c:ptCount val="5"/>
                <c:pt idx="0">
                  <c:v>18.864678039200001</c:v>
                </c:pt>
                <c:pt idx="1">
                  <c:v>18.8787782353</c:v>
                </c:pt>
                <c:pt idx="2">
                  <c:v>18.892167254899999</c:v>
                </c:pt>
                <c:pt idx="3">
                  <c:v>18.896416666699999</c:v>
                </c:pt>
                <c:pt idx="4">
                  <c:v>18.903645097999998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C-439E-8185-5E408CC12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96911"/>
        <c:axId val="1264096079"/>
      </c:lineChart>
      <c:catAx>
        <c:axId val="12640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maxRRPV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079"/>
        <c:crosses val="autoZero"/>
        <c:auto val="1"/>
        <c:lblAlgn val="ctr"/>
        <c:lblOffset val="100"/>
        <c:noMultiLvlLbl val="0"/>
      </c:catAx>
      <c:valAx>
        <c:axId val="126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IPC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IPC</a:t>
          </a:r>
        </a:p>
      </cx:txPr>
    </cx:title>
    <cx:plotArea>
      <cx:plotAreaRegion>
        <cx:series layoutId="boxWhisker" uniqueId="{6DF871C4-9F99-47C6-92D1-C43C776BFEF5}">
          <cx:tx>
            <cx:txData>
              <cx:f>_xlchart.v1.0</cx:f>
              <cx:v>LRU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415A-401F-9FB3-0DF390F5A762}">
          <cx:tx>
            <cx:txData>
              <cx:f>_xlchart.v1.3</cx:f>
              <cx:v>Hawkeye</cx:v>
            </cx:txData>
          </cx:tx>
          <cx:dataId val="1"/>
          <cx:layoutPr>
            <cx:visibility nonoutliers="1" outliers="1"/>
            <cx:statistics quartileMethod="exclusive"/>
          </cx:layoutPr>
        </cx:series>
        <cx:series layoutId="boxWhisker" uniqueId="{00000002-415A-401F-9FB3-0DF390F5A762}">
          <cx:tx>
            <cx:txData>
              <cx:f>_xlchart.v1.5</cx:f>
              <cx:v>SHiP++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  <cx:data id="1">
      <cx:numDim type="val">
        <cx:f>_xlchart.v1.28</cx:f>
      </cx:numDim>
    </cx:data>
    <cx:data id="2">
      <cx:numDim type="val">
        <cx:f>_xlchart.v1.31</cx:f>
      </cx:numDim>
    </cx:data>
  </cx:chartData>
  <cx:chart>
    <cx:title pos="t" align="ctr" overlay="0">
      <cx:tx>
        <cx:txData>
          <cx:v>MPKI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MPKI</a:t>
          </a:r>
        </a:p>
      </cx:txPr>
    </cx:title>
    <cx:plotArea>
      <cx:plotAreaRegion>
        <cx:series layoutId="boxWhisker" uniqueId="{6DF871C4-9F99-47C6-92D1-C43C776BFEF5}">
          <cx:tx>
            <cx:txData>
              <cx:f>_xlchart.v1.22</cx:f>
              <cx:v>LRU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415A-401F-9FB3-0DF390F5A762}">
          <cx:tx>
            <cx:txData>
              <cx:f>_xlchart.v1.26</cx:f>
              <cx:v>Hawkeye</cx:v>
            </cx:txData>
          </cx:tx>
          <cx:dataId val="1"/>
          <cx:layoutPr>
            <cx:visibility nonoutliers="1" outliers="1"/>
            <cx:statistics quartileMethod="exclusive"/>
          </cx:layoutPr>
        </cx:series>
        <cx:series layoutId="boxWhisker" uniqueId="{00000002-415A-401F-9FB3-0DF390F5A762}">
          <cx:tx>
            <cx:txData>
              <cx:f>_xlchart.v1.29</cx:f>
              <cx:v>SHiP++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23</xdr:row>
      <xdr:rowOff>95250</xdr:rowOff>
    </xdr:from>
    <xdr:to>
      <xdr:col>29</xdr:col>
      <xdr:colOff>257174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A72CD-E618-4123-B6C7-B3CE91EB5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438150</xdr:colOff>
      <xdr:row>23</xdr:row>
      <xdr:rowOff>85725</xdr:rowOff>
    </xdr:from>
    <xdr:to>
      <xdr:col>37</xdr:col>
      <xdr:colOff>419100</xdr:colOff>
      <xdr:row>42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03B2B-8225-46BD-BD44-DD7A430A4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452437</xdr:colOff>
      <xdr:row>58</xdr:row>
      <xdr:rowOff>66675</xdr:rowOff>
    </xdr:from>
    <xdr:to>
      <xdr:col>17</xdr:col>
      <xdr:colOff>452437</xdr:colOff>
      <xdr:row>77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0C09857-C7E8-45B2-BE2E-5EFC3873E0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0287" y="11134725"/>
              <a:ext cx="54864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600075</xdr:colOff>
      <xdr:row>58</xdr:row>
      <xdr:rowOff>66675</xdr:rowOff>
    </xdr:from>
    <xdr:to>
      <xdr:col>25</xdr:col>
      <xdr:colOff>581025</xdr:colOff>
      <xdr:row>77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92586A0-8A26-4C79-9376-AF0E135E1C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4325" y="11134725"/>
              <a:ext cx="54864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78D67-6ED4-4D09-928A-9F58DAAC1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073A3-7B7E-4D3E-8DC1-47C16C4F3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79B2E-5221-4E7D-AE9E-1DECE63DF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4138F-A447-4C24-92B4-E0365F181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7808B-0743-44FE-8A59-502DBD12C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94F51-6D81-4247-AA33-CB1E33BC5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C9C6B-9B11-405D-9EE6-5259A2ACE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95BFA-C716-41FD-AB29-80AA4DF21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58DFA-0048-4101-A391-6E3EE991F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C8A02-C3D1-4286-9609-64BAF155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0EAB0-78F6-40BF-86A5-5A7F04B03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D4F84-E19E-4160-8F54-1CFB814CA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5BF63-3133-40AC-B22E-3F4C53576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7A68E-EFE2-47D5-8A1F-4FCDF8382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18349-52C2-40F5-890F-DD3B4A9BB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CE3B-0B94-4D54-A673-83FE2BFBA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22</xdr:row>
      <xdr:rowOff>180975</xdr:rowOff>
    </xdr:from>
    <xdr:to>
      <xdr:col>9</xdr:col>
      <xdr:colOff>371475</xdr:colOff>
      <xdr:row>42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849CD-AC08-4955-83D7-ED26CE117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22</xdr:row>
      <xdr:rowOff>152400</xdr:rowOff>
    </xdr:from>
    <xdr:to>
      <xdr:col>19</xdr:col>
      <xdr:colOff>228600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D32D9-68F1-4CC7-9132-516E6F31B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19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B8BAC-84A9-4E4A-8D1E-43ABB319A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21</xdr:row>
      <xdr:rowOff>180975</xdr:rowOff>
    </xdr:from>
    <xdr:to>
      <xdr:col>9</xdr:col>
      <xdr:colOff>371475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76025-D0A5-451B-86B7-C736CC766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21</xdr:row>
      <xdr:rowOff>152400</xdr:rowOff>
    </xdr:from>
    <xdr:to>
      <xdr:col>19</xdr:col>
      <xdr:colOff>228600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F6CA38-4637-4BA9-8BCE-F15031C94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K58"/>
  <sheetViews>
    <sheetView topLeftCell="E49" workbookViewId="0">
      <selection activeCell="V55" sqref="V55"/>
    </sheetView>
  </sheetViews>
  <sheetFormatPr defaultRowHeight="15" x14ac:dyDescent="0.25"/>
  <cols>
    <col min="3" max="3" width="9.140625" style="3"/>
    <col min="4" max="4" width="20.85546875" customWidth="1"/>
    <col min="23" max="23" width="18.5703125" customWidth="1"/>
    <col min="31" max="31" width="18.5703125" customWidth="1"/>
  </cols>
  <sheetData>
    <row r="4" spans="3:37" ht="15.75" thickBot="1" x14ac:dyDescent="0.3">
      <c r="E4" s="8" t="s">
        <v>77</v>
      </c>
      <c r="F4" s="8"/>
      <c r="G4" s="8"/>
      <c r="H4" s="8"/>
      <c r="I4" s="8"/>
      <c r="J4" s="8"/>
      <c r="K4" s="11"/>
      <c r="L4" s="8" t="s">
        <v>77</v>
      </c>
      <c r="M4" s="8"/>
      <c r="N4" s="8"/>
      <c r="O4" s="8"/>
      <c r="P4" s="8"/>
      <c r="Q4" s="8"/>
      <c r="R4" s="11"/>
      <c r="S4" s="11"/>
      <c r="T4" s="11"/>
      <c r="U4" s="11"/>
      <c r="X4" s="8" t="s">
        <v>78</v>
      </c>
      <c r="Y4" s="8"/>
      <c r="Z4" s="8"/>
      <c r="AA4" s="8"/>
      <c r="AB4" s="8"/>
      <c r="AC4" s="8"/>
      <c r="AF4" s="8" t="s">
        <v>79</v>
      </c>
      <c r="AG4" s="8"/>
      <c r="AH4" s="8"/>
      <c r="AI4" s="8"/>
      <c r="AJ4" s="8"/>
      <c r="AK4" s="8"/>
    </row>
    <row r="5" spans="3:37" ht="15.75" thickBot="1" x14ac:dyDescent="0.3">
      <c r="C5" s="3" t="s">
        <v>70</v>
      </c>
      <c r="D5" s="1" t="s">
        <v>51</v>
      </c>
      <c r="E5" s="6" t="s">
        <v>74</v>
      </c>
      <c r="F5" s="6"/>
      <c r="G5" s="6" t="s">
        <v>75</v>
      </c>
      <c r="H5" s="6"/>
      <c r="I5" s="6" t="s">
        <v>76</v>
      </c>
      <c r="J5" s="6"/>
      <c r="K5" s="5"/>
      <c r="L5" s="6" t="s">
        <v>74</v>
      </c>
      <c r="M5" s="6"/>
      <c r="N5" s="6" t="s">
        <v>75</v>
      </c>
      <c r="O5" s="6"/>
      <c r="P5" s="6" t="s">
        <v>76</v>
      </c>
      <c r="Q5" s="6"/>
      <c r="R5" s="5"/>
      <c r="S5" s="5"/>
      <c r="T5" s="5"/>
      <c r="U5" s="5"/>
      <c r="V5" s="2"/>
      <c r="W5" s="2" t="s">
        <v>52</v>
      </c>
      <c r="X5" s="6" t="s">
        <v>74</v>
      </c>
      <c r="Y5" s="6"/>
      <c r="Z5" s="6" t="s">
        <v>75</v>
      </c>
      <c r="AA5" s="6"/>
      <c r="AB5" s="6" t="s">
        <v>76</v>
      </c>
      <c r="AC5" s="6"/>
      <c r="AE5" s="2" t="s">
        <v>52</v>
      </c>
      <c r="AF5" s="6" t="s">
        <v>74</v>
      </c>
      <c r="AG5" s="6"/>
      <c r="AH5" s="6" t="s">
        <v>75</v>
      </c>
      <c r="AI5" s="6"/>
      <c r="AJ5" s="6" t="s">
        <v>76</v>
      </c>
      <c r="AK5" s="6"/>
    </row>
    <row r="6" spans="3:37" x14ac:dyDescent="0.25">
      <c r="D6" s="4"/>
      <c r="E6" s="4" t="s">
        <v>71</v>
      </c>
      <c r="F6" s="4" t="s">
        <v>73</v>
      </c>
      <c r="G6" s="4" t="s">
        <v>71</v>
      </c>
      <c r="H6" s="4" t="s">
        <v>73</v>
      </c>
      <c r="I6" s="4" t="s">
        <v>71</v>
      </c>
      <c r="J6" s="4" t="s">
        <v>73</v>
      </c>
      <c r="K6" s="4"/>
      <c r="L6" s="4" t="s">
        <v>71</v>
      </c>
      <c r="M6" s="4" t="s">
        <v>73</v>
      </c>
      <c r="N6" s="4" t="s">
        <v>71</v>
      </c>
      <c r="O6" s="4" t="s">
        <v>73</v>
      </c>
      <c r="P6" s="4" t="s">
        <v>71</v>
      </c>
      <c r="Q6" s="4" t="s">
        <v>73</v>
      </c>
      <c r="R6" s="4"/>
      <c r="S6" s="4"/>
      <c r="T6" s="4"/>
      <c r="U6" s="4"/>
      <c r="V6" s="4"/>
      <c r="W6" s="4"/>
      <c r="X6" s="4" t="s">
        <v>71</v>
      </c>
      <c r="Y6" s="10" t="s">
        <v>73</v>
      </c>
      <c r="Z6" s="4" t="s">
        <v>71</v>
      </c>
      <c r="AA6" s="10" t="s">
        <v>73</v>
      </c>
      <c r="AB6" s="4" t="s">
        <v>71</v>
      </c>
      <c r="AC6" s="10" t="s">
        <v>73</v>
      </c>
      <c r="AE6" s="4"/>
      <c r="AF6" s="10" t="s">
        <v>71</v>
      </c>
      <c r="AG6" s="4" t="s">
        <v>73</v>
      </c>
      <c r="AH6" s="10" t="s">
        <v>71</v>
      </c>
      <c r="AI6" s="4" t="s">
        <v>73</v>
      </c>
      <c r="AJ6" s="10" t="s">
        <v>71</v>
      </c>
      <c r="AK6" s="4" t="s">
        <v>73</v>
      </c>
    </row>
    <row r="7" spans="3:37" x14ac:dyDescent="0.25">
      <c r="C7" s="3">
        <v>1</v>
      </c>
      <c r="D7" t="s">
        <v>0</v>
      </c>
      <c r="E7">
        <v>0.28364800000000001</v>
      </c>
      <c r="F7">
        <v>2956035</v>
      </c>
      <c r="G7">
        <v>0.31422499999999998</v>
      </c>
      <c r="H7">
        <v>3438067</v>
      </c>
      <c r="I7">
        <v>0.31411800000000001</v>
      </c>
      <c r="J7">
        <v>3595688</v>
      </c>
      <c r="L7">
        <f>E7</f>
        <v>0.28364800000000001</v>
      </c>
      <c r="M7">
        <f>F7/100000</f>
        <v>29.56035</v>
      </c>
      <c r="N7">
        <v>0.31422499999999998</v>
      </c>
      <c r="O7">
        <f>H7/100000</f>
        <v>34.380670000000002</v>
      </c>
      <c r="P7">
        <v>0.31411800000000001</v>
      </c>
      <c r="Q7">
        <f>J7/100000</f>
        <v>35.956879999999998</v>
      </c>
      <c r="W7" t="s">
        <v>53</v>
      </c>
      <c r="X7">
        <f>AVERAGE(E7:E9)</f>
        <v>0.39838133333333331</v>
      </c>
      <c r="Y7">
        <f>AVERAGE(F7:F9)/100000</f>
        <v>24.909466666666667</v>
      </c>
      <c r="Z7">
        <f t="shared" ref="Z7:AB7" si="0">AVERAGE(G7:G9)</f>
        <v>0.41448966666666665</v>
      </c>
      <c r="AA7">
        <f>AVERAGE(H7:H9)/100000</f>
        <v>28.999970000000001</v>
      </c>
      <c r="AB7">
        <f t="shared" si="0"/>
        <v>0.41571966666666665</v>
      </c>
      <c r="AC7">
        <f>AVERAGE(J7:J9)/100000</f>
        <v>30.039586666666665</v>
      </c>
      <c r="AE7" t="s">
        <v>53</v>
      </c>
      <c r="AF7">
        <f>GEOMEAN(E7:E9)</f>
        <v>0.35916414941957719</v>
      </c>
      <c r="AG7">
        <f t="shared" ref="AG7:AK7" si="1">GEOMEAN(F7:F9)</f>
        <v>2354208.4677360891</v>
      </c>
      <c r="AH7">
        <f t="shared" si="1"/>
        <v>0.38089641380779449</v>
      </c>
      <c r="AI7">
        <f t="shared" si="1"/>
        <v>2658516.3566020685</v>
      </c>
      <c r="AJ7">
        <f t="shared" si="1"/>
        <v>0.38161246544928612</v>
      </c>
      <c r="AK7">
        <f t="shared" si="1"/>
        <v>2732930.0142325209</v>
      </c>
    </row>
    <row r="8" spans="3:37" x14ac:dyDescent="0.25">
      <c r="C8" s="3">
        <v>2</v>
      </c>
      <c r="D8" t="s">
        <v>1</v>
      </c>
      <c r="E8">
        <v>0.24512100000000001</v>
      </c>
      <c r="F8">
        <v>3086928</v>
      </c>
      <c r="G8">
        <v>0.26460099999999998</v>
      </c>
      <c r="H8">
        <v>3837938</v>
      </c>
      <c r="I8">
        <v>0.26472299999999999</v>
      </c>
      <c r="J8">
        <v>3995329</v>
      </c>
      <c r="L8">
        <f t="shared" ref="L8:L57" si="2">E8</f>
        <v>0.24512100000000001</v>
      </c>
      <c r="M8">
        <f t="shared" ref="M8:M57" si="3">F8/100000</f>
        <v>30.86928</v>
      </c>
      <c r="N8">
        <v>0.26460099999999998</v>
      </c>
      <c r="O8">
        <f t="shared" ref="O8:O57" si="4">H8/100000</f>
        <v>38.379379999999998</v>
      </c>
      <c r="P8">
        <v>0.26472299999999999</v>
      </c>
      <c r="Q8">
        <f t="shared" ref="Q8:Q57" si="5">J8/100000</f>
        <v>39.953290000000003</v>
      </c>
      <c r="W8" t="s">
        <v>54</v>
      </c>
      <c r="X8">
        <f>AVERAGE(E10:E12)</f>
        <v>0.40881766666666669</v>
      </c>
      <c r="Y8">
        <f>AVERAGE(F10:F12)/100000</f>
        <v>14.541829999999999</v>
      </c>
      <c r="Z8">
        <f>AVERAGE(G10:G12)</f>
        <v>0.41750133333333334</v>
      </c>
      <c r="AA8">
        <f>AVERAGE(H10:H12)/100000</f>
        <v>15.681866666666668</v>
      </c>
      <c r="AB8">
        <f>AVERAGE(I10:I12)</f>
        <v>0.414962</v>
      </c>
      <c r="AC8">
        <f>AVERAGE(J10:J12)/100000</f>
        <v>15.850759999999999</v>
      </c>
      <c r="AE8" t="s">
        <v>54</v>
      </c>
      <c r="AF8">
        <f>GEOMEAN(E10:E12)</f>
        <v>0.34384150244155554</v>
      </c>
      <c r="AG8">
        <f>GEOMEAN(F10:F12)</f>
        <v>462667.30075590871</v>
      </c>
      <c r="AH8">
        <f>GEOMEAN(G10:G12)</f>
        <v>0.36537470549532486</v>
      </c>
      <c r="AI8">
        <f>GEOMEAN(H10:H12)</f>
        <v>569220.90053539409</v>
      </c>
      <c r="AJ8">
        <f>GEOMEAN(I10:I12)</f>
        <v>0.36394500349878084</v>
      </c>
      <c r="AK8">
        <f>GEOMEAN(J10:J12)</f>
        <v>627542.43630830001</v>
      </c>
    </row>
    <row r="9" spans="3:37" x14ac:dyDescent="0.25">
      <c r="C9" s="3">
        <v>3</v>
      </c>
      <c r="D9" t="s">
        <v>2</v>
      </c>
      <c r="E9">
        <v>0.66637500000000005</v>
      </c>
      <c r="F9">
        <v>1429877</v>
      </c>
      <c r="G9">
        <v>0.66464299999999998</v>
      </c>
      <c r="H9">
        <v>1423986</v>
      </c>
      <c r="I9">
        <v>0.66831799999999997</v>
      </c>
      <c r="J9">
        <v>1420859</v>
      </c>
      <c r="L9">
        <f t="shared" si="2"/>
        <v>0.66637500000000005</v>
      </c>
      <c r="M9">
        <f t="shared" si="3"/>
        <v>14.298769999999999</v>
      </c>
      <c r="N9">
        <v>0.66464299999999998</v>
      </c>
      <c r="O9">
        <f t="shared" si="4"/>
        <v>14.23986</v>
      </c>
      <c r="P9">
        <v>0.66831799999999997</v>
      </c>
      <c r="Q9">
        <f t="shared" si="5"/>
        <v>14.208589999999999</v>
      </c>
      <c r="W9" t="s">
        <v>55</v>
      </c>
      <c r="X9">
        <f>AVERAGE(E13:E15)</f>
        <v>1.3126233333333335</v>
      </c>
      <c r="Y9">
        <f>AVERAGE(F13:F15)/100000</f>
        <v>2.3019733333333336</v>
      </c>
      <c r="Z9">
        <f>AVERAGE(G13:G15)</f>
        <v>1.3368566666666666</v>
      </c>
      <c r="AA9">
        <f>AVERAGE(H13:H15)/100000</f>
        <v>2.2484500000000001</v>
      </c>
      <c r="AB9">
        <f>AVERAGE(I13:I15)</f>
        <v>1.34792</v>
      </c>
      <c r="AC9">
        <f>AVERAGE(J13:J15)/100000</f>
        <v>2.1947366666666666</v>
      </c>
      <c r="AE9" t="s">
        <v>55</v>
      </c>
      <c r="AF9">
        <f>GEOMEAN(E13:E15)</f>
        <v>1.3107111307868169</v>
      </c>
      <c r="AG9">
        <f>GEOMEAN(F13:F15)</f>
        <v>221117.53629794801</v>
      </c>
      <c r="AH9">
        <f>GEOMEAN(G13:G15)</f>
        <v>1.3350543570353735</v>
      </c>
      <c r="AI9">
        <f>GEOMEAN(H13:H15)</f>
        <v>213616.95870622672</v>
      </c>
      <c r="AJ9">
        <f>GEOMEAN(I13:I15)</f>
        <v>1.3452887359201959</v>
      </c>
      <c r="AK9">
        <f>GEOMEAN(J13:J15)</f>
        <v>211517.62976154737</v>
      </c>
    </row>
    <row r="10" spans="3:37" x14ac:dyDescent="0.25">
      <c r="C10" s="3">
        <v>4</v>
      </c>
      <c r="D10" t="s">
        <v>3</v>
      </c>
      <c r="E10">
        <v>0.66020100000000004</v>
      </c>
      <c r="F10">
        <v>104899</v>
      </c>
      <c r="G10">
        <v>0.65778599999999998</v>
      </c>
      <c r="H10">
        <v>154870</v>
      </c>
      <c r="I10">
        <v>0.65035900000000002</v>
      </c>
      <c r="J10">
        <v>206899</v>
      </c>
      <c r="L10">
        <f t="shared" si="2"/>
        <v>0.66020100000000004</v>
      </c>
      <c r="M10">
        <f t="shared" si="3"/>
        <v>1.0489900000000001</v>
      </c>
      <c r="N10">
        <v>0.65778599999999998</v>
      </c>
      <c r="O10">
        <f t="shared" si="4"/>
        <v>1.5487</v>
      </c>
      <c r="P10">
        <v>0.65035900000000002</v>
      </c>
      <c r="Q10">
        <f t="shared" si="5"/>
        <v>2.0689899999999999</v>
      </c>
      <c r="W10" t="s">
        <v>56</v>
      </c>
      <c r="X10">
        <f>AVERAGE(E16:E18)</f>
        <v>0.92511833333333326</v>
      </c>
      <c r="Y10">
        <f>AVERAGE(F16:F18)/100000</f>
        <v>8.8216066666666659</v>
      </c>
      <c r="Z10">
        <f>AVERAGE(G16:G18)</f>
        <v>1.2105533333333334</v>
      </c>
      <c r="AA10">
        <f>AVERAGE(H16:H18)/100000</f>
        <v>8.0712799999999998</v>
      </c>
      <c r="AB10">
        <f>AVERAGE(I16:I18)</f>
        <v>1.1963566666666667</v>
      </c>
      <c r="AC10">
        <f>AVERAGE(J16:J18)/100000</f>
        <v>8.1247299999999996</v>
      </c>
      <c r="AE10" t="s">
        <v>56</v>
      </c>
      <c r="AF10">
        <f>GEOMEAN(E16:E18)</f>
        <v>0.92497153945153365</v>
      </c>
      <c r="AG10">
        <f>GEOMEAN(F16:F18)</f>
        <v>881988.80919529439</v>
      </c>
      <c r="AH10">
        <f>GEOMEAN(G16:G18)</f>
        <v>1.2102703514695288</v>
      </c>
      <c r="AI10">
        <f>GEOMEAN(H16:H18)</f>
        <v>806821.16268985439</v>
      </c>
      <c r="AJ10">
        <f>GEOMEAN(I16:I18)</f>
        <v>1.1961802478030237</v>
      </c>
      <c r="AK10">
        <f>GEOMEAN(J16:J18)</f>
        <v>812285.24318331166</v>
      </c>
    </row>
    <row r="11" spans="3:37" x14ac:dyDescent="0.25">
      <c r="C11" s="3">
        <v>5</v>
      </c>
      <c r="D11" t="s">
        <v>4</v>
      </c>
      <c r="E11">
        <v>0.41945700000000002</v>
      </c>
      <c r="F11">
        <v>234687</v>
      </c>
      <c r="G11">
        <v>0.41681200000000002</v>
      </c>
      <c r="H11">
        <v>278844</v>
      </c>
      <c r="I11">
        <v>0.416605</v>
      </c>
      <c r="J11">
        <v>279831</v>
      </c>
      <c r="L11">
        <f t="shared" si="2"/>
        <v>0.41945700000000002</v>
      </c>
      <c r="M11">
        <f t="shared" si="3"/>
        <v>2.34687</v>
      </c>
      <c r="N11">
        <v>0.41681200000000002</v>
      </c>
      <c r="O11">
        <f t="shared" si="4"/>
        <v>2.78844</v>
      </c>
      <c r="P11">
        <v>0.416605</v>
      </c>
      <c r="Q11">
        <f t="shared" si="5"/>
        <v>2.7983099999999999</v>
      </c>
      <c r="W11" t="s">
        <v>57</v>
      </c>
      <c r="X11">
        <f>AVERAGE(E19:E21)</f>
        <v>2.6874699999999998</v>
      </c>
      <c r="Y11">
        <f>AVERAGE(F19:F21)/100000</f>
        <v>0.65983999999999998</v>
      </c>
      <c r="Z11">
        <f>AVERAGE(G19:G21)</f>
        <v>2.692263333333333</v>
      </c>
      <c r="AA11">
        <f>AVERAGE(H19:H21)/100000</f>
        <v>0.72523333333333329</v>
      </c>
      <c r="AB11">
        <f>AVERAGE(I19:I21)</f>
        <v>2.6942066666666666</v>
      </c>
      <c r="AC11">
        <f>AVERAGE(J19:J21)/100000</f>
        <v>0.87554333333333334</v>
      </c>
      <c r="AE11" t="s">
        <v>57</v>
      </c>
      <c r="AF11">
        <f>GEOMEAN(E19:E21)</f>
        <v>2.6858818977287462</v>
      </c>
      <c r="AG11">
        <f>GEOMEAN(F19:F21)</f>
        <v>26079.203637282091</v>
      </c>
      <c r="AH11">
        <f>GEOMEAN(G19:G21)</f>
        <v>2.6906090602746087</v>
      </c>
      <c r="AI11">
        <f>GEOMEAN(H19:H21)</f>
        <v>27841.412473390643</v>
      </c>
      <c r="AJ11">
        <f>GEOMEAN(I19:I21)</f>
        <v>2.6927742383036377</v>
      </c>
      <c r="AK11">
        <f>GEOMEAN(J19:J21)</f>
        <v>31718.744261250213</v>
      </c>
    </row>
    <row r="12" spans="3:37" x14ac:dyDescent="0.25">
      <c r="C12" s="3">
        <v>6</v>
      </c>
      <c r="D12" t="s">
        <v>5</v>
      </c>
      <c r="E12">
        <v>0.14679500000000001</v>
      </c>
      <c r="F12">
        <v>4022963</v>
      </c>
      <c r="G12">
        <v>0.17790600000000001</v>
      </c>
      <c r="H12">
        <v>4270846</v>
      </c>
      <c r="I12">
        <v>0.177922</v>
      </c>
      <c r="J12">
        <v>4268498</v>
      </c>
      <c r="L12">
        <f t="shared" si="2"/>
        <v>0.14679500000000001</v>
      </c>
      <c r="M12">
        <f t="shared" si="3"/>
        <v>40.22963</v>
      </c>
      <c r="N12">
        <v>0.17790600000000001</v>
      </c>
      <c r="O12">
        <f t="shared" si="4"/>
        <v>42.708460000000002</v>
      </c>
      <c r="P12">
        <v>0.177922</v>
      </c>
      <c r="Q12">
        <f t="shared" si="5"/>
        <v>42.684980000000003</v>
      </c>
      <c r="W12" t="s">
        <v>58</v>
      </c>
      <c r="X12">
        <f>AVERAGE(E22:E24)</f>
        <v>1.0136856666666667</v>
      </c>
      <c r="Y12">
        <f>AVERAGE(F22:F24)/100000</f>
        <v>5.1272933333333333</v>
      </c>
      <c r="Z12">
        <f>AVERAGE(G22:G24)</f>
        <v>1.0215240000000001</v>
      </c>
      <c r="AA12">
        <f>AVERAGE(H22:H24)/100000</f>
        <v>5.7190300000000001</v>
      </c>
      <c r="AB12">
        <f>AVERAGE(I22:I24)</f>
        <v>1.0195780000000001</v>
      </c>
      <c r="AC12">
        <f>AVERAGE(J22:J24)/100000</f>
        <v>5.8436266666666663</v>
      </c>
      <c r="AE12" t="s">
        <v>58</v>
      </c>
      <c r="AF12">
        <f>GEOMEAN(E22:E24)</f>
        <v>0.85642084261124463</v>
      </c>
      <c r="AG12">
        <f>GEOMEAN(F22:F24)</f>
        <v>125157.82775080732</v>
      </c>
      <c r="AH12">
        <f>GEOMEAN(G22:G24)</f>
        <v>0.87556138869124345</v>
      </c>
      <c r="AI12">
        <f>GEOMEAN(H22:H24)</f>
        <v>132408.44362755318</v>
      </c>
      <c r="AJ12">
        <f>GEOMEAN(I22:I24)</f>
        <v>0.87067111657180007</v>
      </c>
      <c r="AK12">
        <f>GEOMEAN(J22:J24)</f>
        <v>133074.92868789408</v>
      </c>
    </row>
    <row r="13" spans="3:37" x14ac:dyDescent="0.25">
      <c r="C13" s="3">
        <v>7</v>
      </c>
      <c r="D13" t="s">
        <v>6</v>
      </c>
      <c r="E13">
        <v>1.21424</v>
      </c>
      <c r="F13">
        <v>150236</v>
      </c>
      <c r="G13">
        <v>1.24346</v>
      </c>
      <c r="H13">
        <v>136824</v>
      </c>
      <c r="I13">
        <v>1.2320500000000001</v>
      </c>
      <c r="J13">
        <v>145971</v>
      </c>
      <c r="L13">
        <f t="shared" si="2"/>
        <v>1.21424</v>
      </c>
      <c r="M13">
        <f t="shared" si="3"/>
        <v>1.5023599999999999</v>
      </c>
      <c r="N13">
        <v>1.24346</v>
      </c>
      <c r="O13">
        <f t="shared" si="4"/>
        <v>1.3682399999999999</v>
      </c>
      <c r="P13">
        <v>1.2320500000000001</v>
      </c>
      <c r="Q13">
        <f t="shared" si="5"/>
        <v>1.4597100000000001</v>
      </c>
      <c r="W13" t="s">
        <v>59</v>
      </c>
      <c r="X13">
        <f>AVERAGE(E25:E27)</f>
        <v>0.24580233333333332</v>
      </c>
      <c r="Y13">
        <f>AVERAGE(F25:F27)/100000</f>
        <v>32.176793333333336</v>
      </c>
      <c r="Z13">
        <f>AVERAGE(G25:G27)</f>
        <v>0.31179033333333334</v>
      </c>
      <c r="AA13">
        <f>AVERAGE(H25:H27)/100000</f>
        <v>39.658606666666664</v>
      </c>
      <c r="AB13">
        <f>AVERAGE(I25:I27)</f>
        <v>0.27829866666666664</v>
      </c>
      <c r="AC13">
        <f>AVERAGE(J25:J27)/100000</f>
        <v>43.709479999999999</v>
      </c>
      <c r="AE13" t="s">
        <v>59</v>
      </c>
      <c r="AF13">
        <f>GEOMEAN(E25:E27)</f>
        <v>0.24567247624621968</v>
      </c>
      <c r="AG13">
        <f>GEOMEAN(F25:F27)</f>
        <v>3215009.9017434875</v>
      </c>
      <c r="AH13">
        <f>GEOMEAN(G25:G27)</f>
        <v>0.31154057006010044</v>
      </c>
      <c r="AI13">
        <f>GEOMEAN(H25:H27)</f>
        <v>3960360.8089462309</v>
      </c>
      <c r="AJ13">
        <f>GEOMEAN(I25:I27)</f>
        <v>0.27815835314478254</v>
      </c>
      <c r="AK13">
        <f>GEOMEAN(J25:J27)</f>
        <v>4367009.3338176887</v>
      </c>
    </row>
    <row r="14" spans="3:37" x14ac:dyDescent="0.25">
      <c r="C14" s="3">
        <v>8</v>
      </c>
      <c r="D14" t="s">
        <v>7</v>
      </c>
      <c r="E14">
        <v>1.3710100000000001</v>
      </c>
      <c r="F14">
        <v>302356</v>
      </c>
      <c r="G14">
        <v>1.4072899999999999</v>
      </c>
      <c r="H14">
        <v>301102</v>
      </c>
      <c r="I14">
        <v>1.4227700000000001</v>
      </c>
      <c r="J14">
        <v>284890</v>
      </c>
      <c r="L14">
        <f t="shared" si="2"/>
        <v>1.3710100000000001</v>
      </c>
      <c r="M14">
        <f t="shared" si="3"/>
        <v>3.0235599999999998</v>
      </c>
      <c r="N14">
        <v>1.4072899999999999</v>
      </c>
      <c r="O14">
        <f t="shared" si="4"/>
        <v>3.0110199999999998</v>
      </c>
      <c r="P14">
        <v>1.4227700000000001</v>
      </c>
      <c r="Q14">
        <f t="shared" si="5"/>
        <v>2.8489</v>
      </c>
      <c r="W14" t="s">
        <v>60</v>
      </c>
      <c r="X14">
        <f>AVERAGE(E28:E30)</f>
        <v>0.4909323333333333</v>
      </c>
      <c r="Y14">
        <f>AVERAGE(F28:F30)/100000</f>
        <v>24.324003333333334</v>
      </c>
      <c r="Z14">
        <f>AVERAGE(G28:G30)</f>
        <v>0.53686733333333336</v>
      </c>
      <c r="AA14">
        <f>AVERAGE(H28:H30)/100000</f>
        <v>27.728449999999999</v>
      </c>
      <c r="AB14">
        <f>AVERAGE(I28:I30)</f>
        <v>0.52731500000000009</v>
      </c>
      <c r="AC14">
        <f>AVERAGE(J28:J30)/100000</f>
        <v>28.54</v>
      </c>
      <c r="AE14" t="s">
        <v>60</v>
      </c>
      <c r="AF14">
        <f>GEOMEAN(E28:E30)</f>
        <v>0.48755682926510524</v>
      </c>
      <c r="AG14">
        <f>GEOMEAN(F28:F30)</f>
        <v>2421486.7040347289</v>
      </c>
      <c r="AH14">
        <f>GEOMEAN(G28:G30)</f>
        <v>0.53069566777026167</v>
      </c>
      <c r="AI14">
        <f>GEOMEAN(H28:H30)</f>
        <v>2747042.901069724</v>
      </c>
      <c r="AJ14">
        <f>GEOMEAN(I28:I30)</f>
        <v>0.52263918649276464</v>
      </c>
      <c r="AK14">
        <f>GEOMEAN(J28:J30)</f>
        <v>2831888.9452021634</v>
      </c>
    </row>
    <row r="15" spans="3:37" x14ac:dyDescent="0.25">
      <c r="C15" s="3">
        <v>9</v>
      </c>
      <c r="D15" t="s">
        <v>8</v>
      </c>
      <c r="E15">
        <v>1.3526199999999999</v>
      </c>
      <c r="F15">
        <v>238000</v>
      </c>
      <c r="G15">
        <v>1.35982</v>
      </c>
      <c r="H15">
        <v>236609</v>
      </c>
      <c r="I15">
        <v>1.3889400000000001</v>
      </c>
      <c r="J15">
        <v>227560</v>
      </c>
      <c r="L15">
        <f t="shared" si="2"/>
        <v>1.3526199999999999</v>
      </c>
      <c r="M15">
        <f t="shared" si="3"/>
        <v>2.38</v>
      </c>
      <c r="N15">
        <v>1.35982</v>
      </c>
      <c r="O15">
        <f t="shared" si="4"/>
        <v>2.3660899999999998</v>
      </c>
      <c r="P15">
        <v>1.3889400000000001</v>
      </c>
      <c r="Q15">
        <f t="shared" si="5"/>
        <v>2.2755999999999998</v>
      </c>
      <c r="W15" t="s">
        <v>61</v>
      </c>
      <c r="X15">
        <f>AVERAGE(E31:E33)</f>
        <v>0.40495733333333334</v>
      </c>
      <c r="Y15">
        <f>AVERAGE(F31:F33)/100000</f>
        <v>30.622336666666666</v>
      </c>
      <c r="Z15">
        <f>AVERAGE(G31:G33)</f>
        <v>0.41057633333333338</v>
      </c>
      <c r="AA15">
        <f>AVERAGE(H31:H33)/100000</f>
        <v>40.443363333333338</v>
      </c>
      <c r="AB15">
        <f>AVERAGE(I31:I33)</f>
        <v>0.40838400000000002</v>
      </c>
      <c r="AC15">
        <f>AVERAGE(J31:J33)/100000</f>
        <v>40.369300000000003</v>
      </c>
      <c r="AE15" t="s">
        <v>61</v>
      </c>
      <c r="AF15">
        <f>GEOMEAN(E31:E33)</f>
        <v>0.38731319889034971</v>
      </c>
      <c r="AG15">
        <f>GEOMEAN(F31:F33)</f>
        <v>3052297.9299307414</v>
      </c>
      <c r="AH15">
        <f>GEOMEAN(G31:G33)</f>
        <v>0.39143076422537082</v>
      </c>
      <c r="AI15">
        <f>GEOMEAN(H31:H33)</f>
        <v>4022048.1480378574</v>
      </c>
      <c r="AJ15">
        <f>GEOMEAN(I31:I33)</f>
        <v>0.38856862025849065</v>
      </c>
      <c r="AK15">
        <f>GEOMEAN(J31:J33)</f>
        <v>4014992.3700531726</v>
      </c>
    </row>
    <row r="16" spans="3:37" x14ac:dyDescent="0.25">
      <c r="C16" s="3">
        <v>10</v>
      </c>
      <c r="D16" t="s">
        <v>9</v>
      </c>
      <c r="E16">
        <v>0.91985300000000003</v>
      </c>
      <c r="F16">
        <v>895289</v>
      </c>
      <c r="G16">
        <v>1.20787</v>
      </c>
      <c r="H16">
        <v>821243</v>
      </c>
      <c r="I16">
        <v>1.19946</v>
      </c>
      <c r="J16">
        <v>824058</v>
      </c>
      <c r="L16">
        <f t="shared" si="2"/>
        <v>0.91985300000000003</v>
      </c>
      <c r="M16">
        <f t="shared" si="3"/>
        <v>8.95289</v>
      </c>
      <c r="N16">
        <v>1.20787</v>
      </c>
      <c r="O16">
        <f t="shared" si="4"/>
        <v>8.2124299999999995</v>
      </c>
      <c r="P16">
        <v>1.19946</v>
      </c>
      <c r="Q16">
        <f t="shared" si="5"/>
        <v>8.2405799999999996</v>
      </c>
      <c r="W16" t="s">
        <v>62</v>
      </c>
      <c r="X16">
        <f>AVERAGE(E34:E36)</f>
        <v>7.1138099999999996E-2</v>
      </c>
      <c r="Y16">
        <f>AVERAGE(F34:F36)/100000</f>
        <v>78.549163333333325</v>
      </c>
      <c r="Z16">
        <f>AVERAGE(G34:G36)</f>
        <v>8.1401333333333339E-2</v>
      </c>
      <c r="AA16">
        <f>AVERAGE(H34:H36)/100000</f>
        <v>67.827423333333329</v>
      </c>
      <c r="AB16">
        <f>AVERAGE(I34:I36)</f>
        <v>8.4646033333333329E-2</v>
      </c>
      <c r="AC16">
        <f>AVERAGE(J34:J36)/100000</f>
        <v>64.337026666666674</v>
      </c>
      <c r="AE16" t="s">
        <v>62</v>
      </c>
      <c r="AF16">
        <f>GEOMEAN(E34:E36)</f>
        <v>7.0825655063901552E-2</v>
      </c>
      <c r="AG16">
        <f>GEOMEAN(F34:F36)</f>
        <v>7816557.9042285532</v>
      </c>
      <c r="AH16">
        <f>GEOMEAN(G34:G36)</f>
        <v>8.0990228659528513E-2</v>
      </c>
      <c r="AI16">
        <f>GEOMEAN(H34:H36)</f>
        <v>6780089.9501973065</v>
      </c>
      <c r="AJ16">
        <f>GEOMEAN(I34:I36)</f>
        <v>8.4059104164853377E-2</v>
      </c>
      <c r="AK16">
        <f>GEOMEAN(J34:J36)</f>
        <v>6425840.6845021183</v>
      </c>
    </row>
    <row r="17" spans="3:37" x14ac:dyDescent="0.25">
      <c r="C17" s="3">
        <v>11</v>
      </c>
      <c r="D17" t="s">
        <v>10</v>
      </c>
      <c r="E17">
        <v>0.94746699999999995</v>
      </c>
      <c r="F17">
        <v>857671</v>
      </c>
      <c r="G17">
        <v>1.2439</v>
      </c>
      <c r="H17">
        <v>775906</v>
      </c>
      <c r="I17">
        <v>1.2197899999999999</v>
      </c>
      <c r="J17">
        <v>787910</v>
      </c>
      <c r="L17">
        <f t="shared" si="2"/>
        <v>0.94746699999999995</v>
      </c>
      <c r="M17">
        <f t="shared" si="3"/>
        <v>8.5767100000000003</v>
      </c>
      <c r="N17">
        <v>1.2439</v>
      </c>
      <c r="O17">
        <f t="shared" si="4"/>
        <v>7.7590599999999998</v>
      </c>
      <c r="P17">
        <v>1.2197899999999999</v>
      </c>
      <c r="Q17">
        <f t="shared" si="5"/>
        <v>7.8791000000000002</v>
      </c>
      <c r="W17" t="s">
        <v>63</v>
      </c>
      <c r="X17">
        <f>AVERAGE(E37:E39)</f>
        <v>0.59991099999999997</v>
      </c>
      <c r="Y17">
        <f>AVERAGE(F37:F39)/100000</f>
        <v>18.859629999999999</v>
      </c>
      <c r="Z17">
        <f>AVERAGE(G37:G39)</f>
        <v>0.59759066666666671</v>
      </c>
      <c r="AA17">
        <f>AVERAGE(H37:H39)/100000</f>
        <v>25.7271</v>
      </c>
      <c r="AB17">
        <f>AVERAGE(I37:I39)</f>
        <v>0.59567866666666669</v>
      </c>
      <c r="AC17">
        <f>AVERAGE(J37:J39)/100000</f>
        <v>25.867173333333334</v>
      </c>
      <c r="AE17" t="s">
        <v>63</v>
      </c>
      <c r="AF17">
        <f>GEOMEAN(E37:E39)</f>
        <v>0.59869380260261562</v>
      </c>
      <c r="AG17">
        <f>GEOMEAN(F37:F39)</f>
        <v>1880059.601967213</v>
      </c>
      <c r="AH17">
        <f>GEOMEAN(G37:G39)</f>
        <v>0.59650507849851342</v>
      </c>
      <c r="AI17">
        <f>GEOMEAN(H37:H39)</f>
        <v>2568549.4116290878</v>
      </c>
      <c r="AJ17">
        <f>GEOMEAN(I37:I39)</f>
        <v>0.5944739616296969</v>
      </c>
      <c r="AK17">
        <f>GEOMEAN(J37:J39)</f>
        <v>2581563.1773323836</v>
      </c>
    </row>
    <row r="18" spans="3:37" x14ac:dyDescent="0.25">
      <c r="C18" s="3">
        <v>12</v>
      </c>
      <c r="D18" t="s">
        <v>11</v>
      </c>
      <c r="E18">
        <v>0.90803500000000004</v>
      </c>
      <c r="F18">
        <v>893522</v>
      </c>
      <c r="G18">
        <v>1.1798900000000001</v>
      </c>
      <c r="H18">
        <v>824235</v>
      </c>
      <c r="I18">
        <v>1.1698200000000001</v>
      </c>
      <c r="J18">
        <v>825451</v>
      </c>
      <c r="L18">
        <f t="shared" si="2"/>
        <v>0.90803500000000004</v>
      </c>
      <c r="M18">
        <f t="shared" si="3"/>
        <v>8.9352199999999993</v>
      </c>
      <c r="N18">
        <v>1.1798900000000001</v>
      </c>
      <c r="O18">
        <f t="shared" si="4"/>
        <v>8.2423500000000001</v>
      </c>
      <c r="P18">
        <v>1.1698200000000001</v>
      </c>
      <c r="Q18">
        <f t="shared" si="5"/>
        <v>8.2545099999999998</v>
      </c>
      <c r="W18" t="s">
        <v>64</v>
      </c>
      <c r="X18">
        <f>AVERAGE(E40:E42)</f>
        <v>0.87317333333333336</v>
      </c>
      <c r="Y18">
        <f>AVERAGE(F40:F42)/100000</f>
        <v>11.351929999999999</v>
      </c>
      <c r="Z18">
        <f>AVERAGE(G40:G42)</f>
        <v>0.97261233333333319</v>
      </c>
      <c r="AA18">
        <f>AVERAGE(H40:H42)/100000</f>
        <v>10.86368</v>
      </c>
      <c r="AB18">
        <f>AVERAGE(I40:I42)</f>
        <v>1.1552146666666665</v>
      </c>
      <c r="AC18">
        <f>AVERAGE(J40:J42)/100000</f>
        <v>8.4562833333333334</v>
      </c>
      <c r="AE18" t="s">
        <v>64</v>
      </c>
      <c r="AF18">
        <f>GEOMEAN(E40:E42)</f>
        <v>0.7800415174650891</v>
      </c>
      <c r="AG18">
        <f>GEOMEAN(F40:F42)</f>
        <v>1057194.0374014622</v>
      </c>
      <c r="AH18">
        <f>GEOMEAN(G40:G42)</f>
        <v>0.85374178733764738</v>
      </c>
      <c r="AI18">
        <f>GEOMEAN(H40:H42)</f>
        <v>907448.31584747264</v>
      </c>
      <c r="AJ18">
        <f>GEOMEAN(I40:I42)</f>
        <v>0.97509532302459978</v>
      </c>
      <c r="AK18">
        <f>GEOMEAN(J40:J42)</f>
        <v>528411.41939960246</v>
      </c>
    </row>
    <row r="19" spans="3:37" x14ac:dyDescent="0.25">
      <c r="C19" s="3">
        <v>13</v>
      </c>
      <c r="D19" t="s">
        <v>12</v>
      </c>
      <c r="E19">
        <v>2.6385100000000001</v>
      </c>
      <c r="F19">
        <v>113043</v>
      </c>
      <c r="G19">
        <v>2.6701600000000001</v>
      </c>
      <c r="H19">
        <v>122362</v>
      </c>
      <c r="I19">
        <v>2.64941</v>
      </c>
      <c r="J19">
        <v>141167</v>
      </c>
      <c r="L19">
        <f t="shared" si="2"/>
        <v>2.6385100000000001</v>
      </c>
      <c r="M19">
        <f t="shared" si="3"/>
        <v>1.13043</v>
      </c>
      <c r="N19">
        <v>2.6701600000000001</v>
      </c>
      <c r="O19">
        <f t="shared" si="4"/>
        <v>1.2236199999999999</v>
      </c>
      <c r="P19">
        <v>2.64941</v>
      </c>
      <c r="Q19">
        <f t="shared" si="5"/>
        <v>1.41167</v>
      </c>
      <c r="W19" t="s">
        <v>65</v>
      </c>
      <c r="X19">
        <f>AVERAGE(E43:E45)</f>
        <v>1.0490233333333334</v>
      </c>
      <c r="Y19">
        <f>AVERAGE(F43:F45)/100000</f>
        <v>0.21288000000000001</v>
      </c>
      <c r="Z19">
        <f>AVERAGE(G43:G45)</f>
        <v>1.0499546666666666</v>
      </c>
      <c r="AA19">
        <f>AVERAGE(H43:H45)/100000</f>
        <v>0.20174</v>
      </c>
      <c r="AB19">
        <f>AVERAGE(I43:I45)</f>
        <v>1.0491446666666666</v>
      </c>
      <c r="AC19">
        <f>AVERAGE(J43:J45)/100000</f>
        <v>0.21651999999999999</v>
      </c>
      <c r="AE19" t="s">
        <v>65</v>
      </c>
      <c r="AF19">
        <f>GEOMEAN(E43:E45)</f>
        <v>0.99777415619151255</v>
      </c>
      <c r="AG19">
        <f>GEOMEAN(F43:F45)</f>
        <v>21132.470343169978</v>
      </c>
      <c r="AH19">
        <f>GEOMEAN(G43:G45)</f>
        <v>0.99893119876105085</v>
      </c>
      <c r="AI19">
        <f>GEOMEAN(H43:H45)</f>
        <v>20026.725140943759</v>
      </c>
      <c r="AJ19">
        <f>GEOMEAN(I43:I45)</f>
        <v>0.99792504221929135</v>
      </c>
      <c r="AK19">
        <f>GEOMEAN(J43:J45)</f>
        <v>21460.023929116651</v>
      </c>
    </row>
    <row r="20" spans="3:37" x14ac:dyDescent="0.25">
      <c r="C20" s="3">
        <v>14</v>
      </c>
      <c r="D20" t="s">
        <v>13</v>
      </c>
      <c r="E20">
        <v>2.8177400000000001</v>
      </c>
      <c r="F20">
        <v>1890</v>
      </c>
      <c r="G20">
        <v>2.8177400000000001</v>
      </c>
      <c r="H20">
        <v>1890</v>
      </c>
      <c r="I20">
        <v>2.8177400000000001</v>
      </c>
      <c r="J20">
        <v>1890</v>
      </c>
      <c r="L20">
        <f t="shared" si="2"/>
        <v>2.8177400000000001</v>
      </c>
      <c r="M20">
        <f t="shared" si="3"/>
        <v>1.89E-2</v>
      </c>
      <c r="N20">
        <v>2.8177400000000001</v>
      </c>
      <c r="O20">
        <f t="shared" si="4"/>
        <v>1.89E-2</v>
      </c>
      <c r="P20">
        <v>2.8177400000000001</v>
      </c>
      <c r="Q20">
        <f t="shared" si="5"/>
        <v>1.89E-2</v>
      </c>
      <c r="W20" t="s">
        <v>66</v>
      </c>
      <c r="X20">
        <f>AVERAGE(E46:E48)</f>
        <v>0.28144999999999998</v>
      </c>
      <c r="Y20">
        <f>AVERAGE(F46:F48)/100000</f>
        <v>31.927826666666665</v>
      </c>
      <c r="Z20">
        <f>AVERAGE(G46:G48)</f>
        <v>0.32447966666666667</v>
      </c>
      <c r="AA20">
        <f>AVERAGE(H46:H48)/100000</f>
        <v>28.988140000000001</v>
      </c>
      <c r="AB20">
        <f>AVERAGE(I46:I48)</f>
        <v>0.32921700000000004</v>
      </c>
      <c r="AC20">
        <f>AVERAGE(J46:J48)/100000</f>
        <v>29.949696666666664</v>
      </c>
      <c r="AE20" t="s">
        <v>66</v>
      </c>
      <c r="AF20">
        <f>GEOMEAN(E46:E48)</f>
        <v>0.28061704926878794</v>
      </c>
      <c r="AG20">
        <f>GEOMEAN(F46:F48)</f>
        <v>3177181.9704670124</v>
      </c>
      <c r="AH20">
        <f>GEOMEAN(G46:G48)</f>
        <v>0.32330345192920745</v>
      </c>
      <c r="AI20">
        <f>GEOMEAN(H46:H48)</f>
        <v>2883572.2152343136</v>
      </c>
      <c r="AJ20">
        <f>GEOMEAN(I46:I48)</f>
        <v>0.32760637727449299</v>
      </c>
      <c r="AK20">
        <f>GEOMEAN(J46:J48)</f>
        <v>2976259.3413730911</v>
      </c>
    </row>
    <row r="21" spans="3:37" x14ac:dyDescent="0.25">
      <c r="C21" s="3">
        <v>15</v>
      </c>
      <c r="D21" t="s">
        <v>14</v>
      </c>
      <c r="E21">
        <v>2.60616</v>
      </c>
      <c r="F21">
        <v>83019</v>
      </c>
      <c r="G21">
        <v>2.5888900000000001</v>
      </c>
      <c r="H21">
        <v>93318</v>
      </c>
      <c r="I21">
        <v>2.6154700000000002</v>
      </c>
      <c r="J21">
        <v>119606</v>
      </c>
      <c r="L21">
        <f t="shared" si="2"/>
        <v>2.60616</v>
      </c>
      <c r="M21">
        <f t="shared" si="3"/>
        <v>0.83018999999999998</v>
      </c>
      <c r="N21">
        <v>2.5888900000000001</v>
      </c>
      <c r="O21">
        <f t="shared" si="4"/>
        <v>0.93318000000000001</v>
      </c>
      <c r="P21">
        <v>2.6154700000000002</v>
      </c>
      <c r="Q21">
        <f t="shared" si="5"/>
        <v>1.1960599999999999</v>
      </c>
      <c r="W21" t="s">
        <v>67</v>
      </c>
      <c r="X21">
        <f>AVERAGE(E49:E51)</f>
        <v>0.90853033333333333</v>
      </c>
      <c r="Y21">
        <f>AVERAGE(F49:F51)/100000</f>
        <v>10.657796666666668</v>
      </c>
      <c r="Z21">
        <f>AVERAGE(G49:G51)</f>
        <v>1.1819253333333333</v>
      </c>
      <c r="AA21">
        <f>AVERAGE(H49:H51)/100000</f>
        <v>6.8312033333333337</v>
      </c>
      <c r="AB21">
        <f>AVERAGE(I49:I51)</f>
        <v>1.293571</v>
      </c>
      <c r="AC21">
        <f>AVERAGE(J49:J51)/100000</f>
        <v>5.2440166666666661</v>
      </c>
      <c r="AE21" t="s">
        <v>67</v>
      </c>
      <c r="AF21">
        <f>GEOMEAN(E49:E51)</f>
        <v>0.89296700538961493</v>
      </c>
      <c r="AG21">
        <f>GEOMEAN(F49:F51)</f>
        <v>1048838.7344887117</v>
      </c>
      <c r="AH21">
        <f>GEOMEAN(G49:G51)</f>
        <v>1.1621393534458047</v>
      </c>
      <c r="AI21">
        <f>GEOMEAN(H49:H51)</f>
        <v>666012.02192862949</v>
      </c>
      <c r="AJ21">
        <f>GEOMEAN(I49:I51)</f>
        <v>1.2652413903171591</v>
      </c>
      <c r="AK21">
        <f>GEOMEAN(J49:J51)</f>
        <v>500617.15738935827</v>
      </c>
    </row>
    <row r="22" spans="3:37" x14ac:dyDescent="0.25">
      <c r="C22" s="3">
        <v>16</v>
      </c>
      <c r="D22" t="s">
        <v>15</v>
      </c>
      <c r="E22">
        <v>0.34918700000000003</v>
      </c>
      <c r="F22">
        <v>1458927</v>
      </c>
      <c r="G22">
        <v>0.37327199999999999</v>
      </c>
      <c r="H22">
        <v>1633298</v>
      </c>
      <c r="I22">
        <v>0.36692399999999997</v>
      </c>
      <c r="J22">
        <v>1671127</v>
      </c>
      <c r="L22">
        <f t="shared" si="2"/>
        <v>0.34918700000000003</v>
      </c>
      <c r="M22">
        <f t="shared" si="3"/>
        <v>14.589270000000001</v>
      </c>
      <c r="N22">
        <v>0.37327199999999999</v>
      </c>
      <c r="O22">
        <f t="shared" si="4"/>
        <v>16.332979999999999</v>
      </c>
      <c r="P22">
        <v>0.36692399999999997</v>
      </c>
      <c r="Q22">
        <f t="shared" si="5"/>
        <v>16.711269999999999</v>
      </c>
      <c r="W22" t="s">
        <v>68</v>
      </c>
      <c r="X22">
        <f>AVERAGE(E52:E54)</f>
        <v>1.0334903333333334</v>
      </c>
      <c r="Y22">
        <f>AVERAGE(F52:F54)/100000</f>
        <v>6.2701399999999996</v>
      </c>
      <c r="Z22">
        <f>AVERAGE(G52:G54)</f>
        <v>1.0677663333333334</v>
      </c>
      <c r="AA22">
        <f>AVERAGE(H52:H54)/100000</f>
        <v>6.8759499999999996</v>
      </c>
      <c r="AB22">
        <f>AVERAGE(I52:I54)</f>
        <v>1.072427</v>
      </c>
      <c r="AC22">
        <f>AVERAGE(J52:J54)/100000</f>
        <v>6.77182</v>
      </c>
      <c r="AE22" t="s">
        <v>68</v>
      </c>
      <c r="AF22">
        <f>GEOMEAN(E52:E54)</f>
        <v>0.97311071663692583</v>
      </c>
      <c r="AG22">
        <f>GEOMEAN(F52:F54)</f>
        <v>396578.77303294378</v>
      </c>
      <c r="AH22">
        <f>GEOMEAN(G52:G54)</f>
        <v>1.0113994354972804</v>
      </c>
      <c r="AI22">
        <f>GEOMEAN(H52:H54)</f>
        <v>451868.34679150442</v>
      </c>
      <c r="AJ22">
        <f>GEOMEAN(I52:I54)</f>
        <v>1.0171326348194676</v>
      </c>
      <c r="AK22">
        <f>GEOMEAN(J52:J54)</f>
        <v>449300.63198184699</v>
      </c>
    </row>
    <row r="23" spans="3:37" x14ac:dyDescent="0.25">
      <c r="C23" s="3">
        <v>17</v>
      </c>
      <c r="D23" t="s">
        <v>16</v>
      </c>
      <c r="E23">
        <v>1.2334400000000001</v>
      </c>
      <c r="F23">
        <v>24572</v>
      </c>
      <c r="G23">
        <v>1.2334499999999999</v>
      </c>
      <c r="H23">
        <v>24574</v>
      </c>
      <c r="I23">
        <v>1.2334499999999999</v>
      </c>
      <c r="J23">
        <v>24573</v>
      </c>
      <c r="L23">
        <f t="shared" si="2"/>
        <v>1.2334400000000001</v>
      </c>
      <c r="M23">
        <f t="shared" si="3"/>
        <v>0.24571999999999999</v>
      </c>
      <c r="N23">
        <v>1.2334499999999999</v>
      </c>
      <c r="O23">
        <f t="shared" si="4"/>
        <v>0.24573999999999999</v>
      </c>
      <c r="P23">
        <v>1.2334499999999999</v>
      </c>
      <c r="Q23">
        <f t="shared" si="5"/>
        <v>0.24573</v>
      </c>
      <c r="W23" t="s">
        <v>69</v>
      </c>
      <c r="X23">
        <f>AVERAGE(E55:E57)</f>
        <v>1.7723233333333335</v>
      </c>
      <c r="Y23">
        <f>AVERAGE(F55:F57)/100000</f>
        <v>3.6006499999999999</v>
      </c>
      <c r="Z23">
        <f>AVERAGE(G55:G57)</f>
        <v>1.7745199999999999</v>
      </c>
      <c r="AA23">
        <f>AVERAGE(H55:H57)/100000</f>
        <v>4.575356666666667</v>
      </c>
      <c r="AB23">
        <f>AVERAGE(I55:I57)</f>
        <v>1.77512</v>
      </c>
      <c r="AC23">
        <f>AVERAGE(J55:J57)/100000</f>
        <v>4.6380133333333333</v>
      </c>
      <c r="AE23" t="s">
        <v>69</v>
      </c>
      <c r="AF23">
        <f>GEOMEAN(E55:E57)</f>
        <v>1.7715067577591603</v>
      </c>
      <c r="AG23">
        <f>GEOMEAN(F55:F57)</f>
        <v>347093.6063792475</v>
      </c>
      <c r="AH23">
        <f>GEOMEAN(G55:G57)</f>
        <v>1.7736639954116522</v>
      </c>
      <c r="AI23">
        <f>GEOMEAN(H55:H57)</f>
        <v>436046.24981880299</v>
      </c>
      <c r="AJ23">
        <f>GEOMEAN(I55:I57)</f>
        <v>1.7742254625325091</v>
      </c>
      <c r="AK23">
        <f>GEOMEAN(J55:J57)</f>
        <v>440235.39662601531</v>
      </c>
    </row>
    <row r="24" spans="3:37" x14ac:dyDescent="0.25">
      <c r="C24" s="3">
        <v>18</v>
      </c>
      <c r="D24" t="s">
        <v>17</v>
      </c>
      <c r="E24">
        <v>1.4584299999999999</v>
      </c>
      <c r="F24">
        <v>54689</v>
      </c>
      <c r="G24">
        <v>1.4578500000000001</v>
      </c>
      <c r="H24">
        <v>57837</v>
      </c>
      <c r="I24">
        <v>1.4583600000000001</v>
      </c>
      <c r="J24">
        <v>57388</v>
      </c>
      <c r="L24">
        <f t="shared" si="2"/>
        <v>1.4584299999999999</v>
      </c>
      <c r="M24">
        <f t="shared" si="3"/>
        <v>0.54688999999999999</v>
      </c>
      <c r="N24">
        <v>1.4578500000000001</v>
      </c>
      <c r="O24">
        <f t="shared" si="4"/>
        <v>0.57837000000000005</v>
      </c>
      <c r="P24">
        <v>1.4583600000000001</v>
      </c>
      <c r="Q24">
        <f t="shared" si="5"/>
        <v>0.57387999999999995</v>
      </c>
    </row>
    <row r="25" spans="3:37" x14ac:dyDescent="0.25">
      <c r="C25" s="3">
        <v>19</v>
      </c>
      <c r="D25" t="s">
        <v>18</v>
      </c>
      <c r="E25">
        <v>0.24549799999999999</v>
      </c>
      <c r="F25">
        <v>3225296</v>
      </c>
      <c r="G25">
        <v>0.30814999999999998</v>
      </c>
      <c r="H25">
        <v>4005770</v>
      </c>
      <c r="I25">
        <v>0.27500599999999997</v>
      </c>
      <c r="J25">
        <v>4417421</v>
      </c>
      <c r="L25">
        <f t="shared" si="2"/>
        <v>0.24549799999999999</v>
      </c>
      <c r="M25">
        <f t="shared" si="3"/>
        <v>32.252960000000002</v>
      </c>
      <c r="N25">
        <v>0.30814999999999998</v>
      </c>
      <c r="O25">
        <f t="shared" si="4"/>
        <v>40.057699999999997</v>
      </c>
      <c r="P25">
        <v>0.27500599999999997</v>
      </c>
      <c r="Q25">
        <f t="shared" si="5"/>
        <v>44.174210000000002</v>
      </c>
    </row>
    <row r="26" spans="3:37" x14ac:dyDescent="0.25">
      <c r="C26" s="3">
        <v>20</v>
      </c>
      <c r="D26" t="s">
        <v>19</v>
      </c>
      <c r="E26">
        <v>0.23616899999999999</v>
      </c>
      <c r="F26">
        <v>3374004</v>
      </c>
      <c r="G26">
        <v>0.29857400000000001</v>
      </c>
      <c r="H26">
        <v>4197927</v>
      </c>
      <c r="I26">
        <v>0.26944600000000002</v>
      </c>
      <c r="J26">
        <v>4570109</v>
      </c>
      <c r="L26">
        <f t="shared" si="2"/>
        <v>0.23616899999999999</v>
      </c>
      <c r="M26">
        <f t="shared" si="3"/>
        <v>33.74004</v>
      </c>
      <c r="N26">
        <v>0.29857400000000001</v>
      </c>
      <c r="O26">
        <f t="shared" si="4"/>
        <v>41.97927</v>
      </c>
      <c r="P26">
        <v>0.26944600000000002</v>
      </c>
      <c r="Q26">
        <f t="shared" si="5"/>
        <v>45.701090000000001</v>
      </c>
    </row>
    <row r="27" spans="3:37" x14ac:dyDescent="0.25">
      <c r="C27" s="3">
        <v>21</v>
      </c>
      <c r="D27" t="s">
        <v>20</v>
      </c>
      <c r="E27">
        <v>0.25574000000000002</v>
      </c>
      <c r="F27">
        <v>3053738</v>
      </c>
      <c r="G27">
        <v>0.32864700000000002</v>
      </c>
      <c r="H27">
        <v>3693885</v>
      </c>
      <c r="I27">
        <v>0.29044399999999998</v>
      </c>
      <c r="J27">
        <v>4125314</v>
      </c>
      <c r="L27">
        <f t="shared" si="2"/>
        <v>0.25574000000000002</v>
      </c>
      <c r="M27">
        <f t="shared" si="3"/>
        <v>30.537379999999999</v>
      </c>
      <c r="N27">
        <v>0.32864700000000002</v>
      </c>
      <c r="O27">
        <f t="shared" si="4"/>
        <v>36.938850000000002</v>
      </c>
      <c r="P27">
        <v>0.29044399999999998</v>
      </c>
      <c r="Q27">
        <f t="shared" si="5"/>
        <v>41.253140000000002</v>
      </c>
    </row>
    <row r="28" spans="3:37" x14ac:dyDescent="0.25">
      <c r="C28" s="3">
        <v>22</v>
      </c>
      <c r="D28" t="s">
        <v>21</v>
      </c>
      <c r="E28">
        <v>0.48333799999999999</v>
      </c>
      <c r="F28">
        <v>2575974</v>
      </c>
      <c r="G28">
        <v>0.564357</v>
      </c>
      <c r="H28">
        <v>2695873</v>
      </c>
      <c r="I28">
        <v>0.55735500000000004</v>
      </c>
      <c r="J28">
        <v>2769598</v>
      </c>
      <c r="L28">
        <f t="shared" si="2"/>
        <v>0.48333799999999999</v>
      </c>
      <c r="M28">
        <f t="shared" si="3"/>
        <v>25.759740000000001</v>
      </c>
      <c r="N28">
        <v>0.564357</v>
      </c>
      <c r="O28">
        <f t="shared" si="4"/>
        <v>26.958729999999999</v>
      </c>
      <c r="P28">
        <v>0.55735500000000004</v>
      </c>
      <c r="Q28">
        <f t="shared" si="5"/>
        <v>27.695979999999999</v>
      </c>
    </row>
    <row r="29" spans="3:37" x14ac:dyDescent="0.25">
      <c r="C29" s="3">
        <v>23</v>
      </c>
      <c r="D29" t="s">
        <v>22</v>
      </c>
      <c r="E29">
        <v>0.56523299999999999</v>
      </c>
      <c r="F29">
        <v>2114540</v>
      </c>
      <c r="G29">
        <v>0.61702500000000005</v>
      </c>
      <c r="H29">
        <v>2348618</v>
      </c>
      <c r="I29">
        <v>0.59171899999999999</v>
      </c>
      <c r="J29">
        <v>2462592</v>
      </c>
      <c r="L29">
        <f t="shared" si="2"/>
        <v>0.56523299999999999</v>
      </c>
      <c r="M29">
        <f t="shared" si="3"/>
        <v>21.145399999999999</v>
      </c>
      <c r="N29">
        <v>0.61702500000000005</v>
      </c>
      <c r="O29">
        <f t="shared" si="4"/>
        <v>23.486180000000001</v>
      </c>
      <c r="P29">
        <v>0.59171899999999999</v>
      </c>
      <c r="Q29">
        <f t="shared" si="5"/>
        <v>24.625920000000001</v>
      </c>
    </row>
    <row r="30" spans="3:37" x14ac:dyDescent="0.25">
      <c r="C30" s="3">
        <v>24</v>
      </c>
      <c r="D30" t="s">
        <v>23</v>
      </c>
      <c r="E30">
        <v>0.42422599999999999</v>
      </c>
      <c r="F30">
        <v>2606687</v>
      </c>
      <c r="G30">
        <v>0.42921999999999999</v>
      </c>
      <c r="H30">
        <v>3274044</v>
      </c>
      <c r="I30">
        <v>0.43287100000000001</v>
      </c>
      <c r="J30">
        <v>3329810</v>
      </c>
      <c r="L30">
        <f t="shared" si="2"/>
        <v>0.42422599999999999</v>
      </c>
      <c r="M30">
        <f t="shared" si="3"/>
        <v>26.066870000000002</v>
      </c>
      <c r="N30">
        <v>0.42921999999999999</v>
      </c>
      <c r="O30">
        <f t="shared" si="4"/>
        <v>32.74044</v>
      </c>
      <c r="P30">
        <v>0.43287100000000001</v>
      </c>
      <c r="Q30">
        <f t="shared" si="5"/>
        <v>33.298099999999998</v>
      </c>
    </row>
    <row r="31" spans="3:37" x14ac:dyDescent="0.25">
      <c r="C31" s="3">
        <v>25</v>
      </c>
      <c r="D31" t="s">
        <v>24</v>
      </c>
      <c r="E31">
        <v>0.31511899999999998</v>
      </c>
      <c r="F31">
        <v>3006824</v>
      </c>
      <c r="G31">
        <v>0.329262</v>
      </c>
      <c r="H31">
        <v>3830050</v>
      </c>
      <c r="I31">
        <v>0.32355800000000001</v>
      </c>
      <c r="J31">
        <v>3840022</v>
      </c>
      <c r="L31">
        <f t="shared" si="2"/>
        <v>0.31511899999999998</v>
      </c>
      <c r="M31">
        <f t="shared" si="3"/>
        <v>30.068239999999999</v>
      </c>
      <c r="N31">
        <v>0.329262</v>
      </c>
      <c r="O31">
        <f t="shared" si="4"/>
        <v>38.3005</v>
      </c>
      <c r="P31">
        <v>0.32355800000000001</v>
      </c>
      <c r="Q31">
        <f t="shared" si="5"/>
        <v>38.400219999999997</v>
      </c>
    </row>
    <row r="32" spans="3:37" x14ac:dyDescent="0.25">
      <c r="C32" s="3">
        <v>26</v>
      </c>
      <c r="D32" t="s">
        <v>25</v>
      </c>
      <c r="E32">
        <v>0.31567699999999999</v>
      </c>
      <c r="F32">
        <v>2789442</v>
      </c>
      <c r="G32">
        <v>0.30472700000000003</v>
      </c>
      <c r="H32">
        <v>3654515</v>
      </c>
      <c r="I32">
        <v>0.30282500000000001</v>
      </c>
      <c r="J32">
        <v>3638672</v>
      </c>
      <c r="L32">
        <f t="shared" si="2"/>
        <v>0.31567699999999999</v>
      </c>
      <c r="M32">
        <f t="shared" si="3"/>
        <v>27.89442</v>
      </c>
      <c r="N32">
        <v>0.30472700000000003</v>
      </c>
      <c r="O32">
        <f t="shared" si="4"/>
        <v>36.54515</v>
      </c>
      <c r="P32">
        <v>0.30282500000000001</v>
      </c>
      <c r="Q32">
        <f t="shared" si="5"/>
        <v>36.386719999999997</v>
      </c>
    </row>
    <row r="33" spans="3:17" x14ac:dyDescent="0.25">
      <c r="C33" s="3">
        <v>27</v>
      </c>
      <c r="D33" t="s">
        <v>26</v>
      </c>
      <c r="E33">
        <v>0.58407600000000004</v>
      </c>
      <c r="F33">
        <v>3390435</v>
      </c>
      <c r="G33">
        <v>0.59774000000000005</v>
      </c>
      <c r="H33">
        <v>4648444</v>
      </c>
      <c r="I33">
        <v>0.598769</v>
      </c>
      <c r="J33">
        <v>4632096</v>
      </c>
      <c r="L33">
        <f t="shared" si="2"/>
        <v>0.58407600000000004</v>
      </c>
      <c r="M33">
        <f t="shared" si="3"/>
        <v>33.904350000000001</v>
      </c>
      <c r="N33">
        <v>0.59774000000000005</v>
      </c>
      <c r="O33">
        <f t="shared" si="4"/>
        <v>46.484439999999999</v>
      </c>
      <c r="P33">
        <v>0.598769</v>
      </c>
      <c r="Q33">
        <f t="shared" si="5"/>
        <v>46.320959999999999</v>
      </c>
    </row>
    <row r="34" spans="3:17" x14ac:dyDescent="0.25">
      <c r="C34" s="3">
        <v>28</v>
      </c>
      <c r="D34" t="s">
        <v>27</v>
      </c>
      <c r="E34">
        <v>7.0319000000000007E-2</v>
      </c>
      <c r="F34">
        <v>7609899</v>
      </c>
      <c r="G34">
        <v>8.1620300000000007E-2</v>
      </c>
      <c r="H34">
        <v>6714396</v>
      </c>
      <c r="I34">
        <v>8.5141599999999998E-2</v>
      </c>
      <c r="J34">
        <v>6321157</v>
      </c>
      <c r="L34">
        <f t="shared" si="2"/>
        <v>7.0319000000000007E-2</v>
      </c>
      <c r="M34">
        <f t="shared" si="3"/>
        <v>76.098990000000001</v>
      </c>
      <c r="N34">
        <v>8.1620300000000007E-2</v>
      </c>
      <c r="O34">
        <f t="shared" si="4"/>
        <v>67.143960000000007</v>
      </c>
      <c r="P34">
        <v>8.5141599999999998E-2</v>
      </c>
      <c r="Q34">
        <f t="shared" si="5"/>
        <v>63.211570000000002</v>
      </c>
    </row>
    <row r="35" spans="3:17" x14ac:dyDescent="0.25">
      <c r="C35" s="3">
        <v>29</v>
      </c>
      <c r="D35" t="s">
        <v>28</v>
      </c>
      <c r="E35">
        <v>6.3383700000000001E-2</v>
      </c>
      <c r="F35">
        <v>8916309</v>
      </c>
      <c r="G35">
        <v>7.1312700000000007E-2</v>
      </c>
      <c r="H35">
        <v>7042633</v>
      </c>
      <c r="I35">
        <v>7.2275199999999998E-2</v>
      </c>
      <c r="J35">
        <v>6870150</v>
      </c>
      <c r="L35">
        <f t="shared" si="2"/>
        <v>6.3383700000000001E-2</v>
      </c>
      <c r="M35">
        <f t="shared" si="3"/>
        <v>89.163089999999997</v>
      </c>
      <c r="N35">
        <v>7.1312700000000007E-2</v>
      </c>
      <c r="O35">
        <f t="shared" si="4"/>
        <v>70.426329999999993</v>
      </c>
      <c r="P35">
        <v>7.2275199999999998E-2</v>
      </c>
      <c r="Q35">
        <f t="shared" si="5"/>
        <v>68.701499999999996</v>
      </c>
    </row>
    <row r="36" spans="3:17" x14ac:dyDescent="0.25">
      <c r="C36" s="3">
        <v>30</v>
      </c>
      <c r="D36" t="s">
        <v>29</v>
      </c>
      <c r="E36">
        <v>7.9711599999999994E-2</v>
      </c>
      <c r="F36">
        <v>7038541</v>
      </c>
      <c r="G36">
        <v>9.1271000000000005E-2</v>
      </c>
      <c r="H36">
        <v>6591198</v>
      </c>
      <c r="I36">
        <v>9.6521300000000004E-2</v>
      </c>
      <c r="J36">
        <v>6109801</v>
      </c>
      <c r="L36">
        <f t="shared" si="2"/>
        <v>7.9711599999999994E-2</v>
      </c>
      <c r="M36">
        <f t="shared" si="3"/>
        <v>70.385409999999993</v>
      </c>
      <c r="N36">
        <v>9.1271000000000005E-2</v>
      </c>
      <c r="O36">
        <f t="shared" si="4"/>
        <v>65.91198</v>
      </c>
      <c r="P36">
        <v>9.6521300000000004E-2</v>
      </c>
      <c r="Q36">
        <f t="shared" si="5"/>
        <v>61.098010000000002</v>
      </c>
    </row>
    <row r="37" spans="3:17" x14ac:dyDescent="0.25">
      <c r="C37" s="3">
        <v>31</v>
      </c>
      <c r="D37" t="s">
        <v>30</v>
      </c>
      <c r="E37">
        <v>0.56401800000000002</v>
      </c>
      <c r="F37">
        <v>2095848</v>
      </c>
      <c r="G37">
        <v>0.563944</v>
      </c>
      <c r="H37">
        <v>2742143</v>
      </c>
      <c r="I37">
        <v>0.55951399999999996</v>
      </c>
      <c r="J37">
        <v>2773480</v>
      </c>
      <c r="L37">
        <f t="shared" si="2"/>
        <v>0.56401800000000002</v>
      </c>
      <c r="M37">
        <f t="shared" si="3"/>
        <v>20.958480000000002</v>
      </c>
      <c r="N37">
        <v>0.563944</v>
      </c>
      <c r="O37">
        <f t="shared" si="4"/>
        <v>27.421430000000001</v>
      </c>
      <c r="P37">
        <v>0.55951399999999996</v>
      </c>
      <c r="Q37">
        <f t="shared" si="5"/>
        <v>27.7348</v>
      </c>
    </row>
    <row r="38" spans="3:17" x14ac:dyDescent="0.25">
      <c r="C38" s="3">
        <v>32</v>
      </c>
      <c r="D38" t="s">
        <v>31</v>
      </c>
      <c r="E38">
        <v>0.582121</v>
      </c>
      <c r="F38">
        <v>1817553</v>
      </c>
      <c r="G38">
        <v>0.58062100000000005</v>
      </c>
      <c r="H38">
        <v>2589592</v>
      </c>
      <c r="I38">
        <v>0.57880500000000001</v>
      </c>
      <c r="J38">
        <v>2609172</v>
      </c>
      <c r="L38">
        <f t="shared" si="2"/>
        <v>0.582121</v>
      </c>
      <c r="M38">
        <f t="shared" si="3"/>
        <v>18.175529999999998</v>
      </c>
      <c r="N38">
        <v>0.58062100000000005</v>
      </c>
      <c r="O38">
        <f t="shared" si="4"/>
        <v>25.89592</v>
      </c>
      <c r="P38">
        <v>0.57880500000000001</v>
      </c>
      <c r="Q38">
        <f t="shared" si="5"/>
        <v>26.091719999999999</v>
      </c>
    </row>
    <row r="39" spans="3:17" x14ac:dyDescent="0.25">
      <c r="C39" s="3">
        <v>33</v>
      </c>
      <c r="D39" t="s">
        <v>32</v>
      </c>
      <c r="E39">
        <v>0.65359400000000001</v>
      </c>
      <c r="F39">
        <v>1744488</v>
      </c>
      <c r="G39">
        <v>0.64820699999999998</v>
      </c>
      <c r="H39">
        <v>2386395</v>
      </c>
      <c r="I39">
        <v>0.64871699999999999</v>
      </c>
      <c r="J39">
        <v>2377500</v>
      </c>
      <c r="L39">
        <f t="shared" si="2"/>
        <v>0.65359400000000001</v>
      </c>
      <c r="M39">
        <f t="shared" si="3"/>
        <v>17.444880000000001</v>
      </c>
      <c r="N39">
        <v>0.64820699999999998</v>
      </c>
      <c r="O39">
        <f t="shared" si="4"/>
        <v>23.863949999999999</v>
      </c>
      <c r="P39">
        <v>0.64871699999999999</v>
      </c>
      <c r="Q39">
        <f t="shared" si="5"/>
        <v>23.774999999999999</v>
      </c>
    </row>
    <row r="40" spans="3:17" x14ac:dyDescent="0.25">
      <c r="C40" s="3">
        <v>34</v>
      </c>
      <c r="D40" t="s">
        <v>33</v>
      </c>
      <c r="E40">
        <v>1.0351900000000001</v>
      </c>
      <c r="F40">
        <v>1030382</v>
      </c>
      <c r="G40">
        <v>1.2188699999999999</v>
      </c>
      <c r="H40">
        <v>707205</v>
      </c>
      <c r="I40">
        <v>1.5681499999999999</v>
      </c>
      <c r="J40">
        <v>277609</v>
      </c>
      <c r="L40">
        <f t="shared" si="2"/>
        <v>1.0351900000000001</v>
      </c>
      <c r="M40">
        <f t="shared" si="3"/>
        <v>10.30382</v>
      </c>
      <c r="N40">
        <v>1.2188699999999999</v>
      </c>
      <c r="O40">
        <f t="shared" si="4"/>
        <v>7.0720499999999999</v>
      </c>
      <c r="P40">
        <v>1.5681499999999999</v>
      </c>
      <c r="Q40">
        <f t="shared" si="5"/>
        <v>2.7760899999999999</v>
      </c>
    </row>
    <row r="41" spans="3:17" x14ac:dyDescent="0.25">
      <c r="C41" s="3">
        <v>35</v>
      </c>
      <c r="D41" t="s">
        <v>34</v>
      </c>
      <c r="E41">
        <v>0.38102999999999998</v>
      </c>
      <c r="F41">
        <v>1701065</v>
      </c>
      <c r="G41">
        <v>0.39003700000000002</v>
      </c>
      <c r="H41">
        <v>2031875</v>
      </c>
      <c r="I41">
        <v>0.39296399999999998</v>
      </c>
      <c r="J41">
        <v>1992544</v>
      </c>
      <c r="L41">
        <f t="shared" si="2"/>
        <v>0.38102999999999998</v>
      </c>
      <c r="M41">
        <f t="shared" si="3"/>
        <v>17.010649999999998</v>
      </c>
      <c r="N41">
        <v>0.39003700000000002</v>
      </c>
      <c r="O41">
        <f t="shared" si="4"/>
        <v>20.318750000000001</v>
      </c>
      <c r="P41">
        <v>0.39296399999999998</v>
      </c>
      <c r="Q41">
        <f t="shared" si="5"/>
        <v>19.925439999999998</v>
      </c>
    </row>
    <row r="42" spans="3:17" x14ac:dyDescent="0.25">
      <c r="C42" s="3">
        <v>36</v>
      </c>
      <c r="D42" t="s">
        <v>35</v>
      </c>
      <c r="E42">
        <v>1.2033</v>
      </c>
      <c r="F42">
        <v>674132</v>
      </c>
      <c r="G42">
        <v>1.3089299999999999</v>
      </c>
      <c r="H42">
        <v>520024</v>
      </c>
      <c r="I42">
        <v>1.5045299999999999</v>
      </c>
      <c r="J42">
        <v>266732</v>
      </c>
      <c r="L42">
        <f t="shared" si="2"/>
        <v>1.2033</v>
      </c>
      <c r="M42">
        <f t="shared" si="3"/>
        <v>6.74132</v>
      </c>
      <c r="N42">
        <v>1.3089299999999999</v>
      </c>
      <c r="O42">
        <f t="shared" si="4"/>
        <v>5.20024</v>
      </c>
      <c r="P42">
        <v>1.5045299999999999</v>
      </c>
      <c r="Q42">
        <f t="shared" si="5"/>
        <v>2.6673200000000001</v>
      </c>
    </row>
    <row r="43" spans="3:17" x14ac:dyDescent="0.25">
      <c r="C43" s="3">
        <v>37</v>
      </c>
      <c r="D43" t="s">
        <v>36</v>
      </c>
      <c r="E43">
        <v>1.5416399999999999</v>
      </c>
      <c r="F43">
        <v>19883</v>
      </c>
      <c r="G43">
        <v>1.5416399999999999</v>
      </c>
      <c r="H43">
        <v>19883</v>
      </c>
      <c r="I43">
        <v>1.5416399999999999</v>
      </c>
      <c r="J43">
        <v>19883</v>
      </c>
      <c r="L43">
        <f t="shared" si="2"/>
        <v>1.5416399999999999</v>
      </c>
      <c r="M43">
        <f t="shared" si="3"/>
        <v>0.19883000000000001</v>
      </c>
      <c r="N43">
        <v>1.5416399999999999</v>
      </c>
      <c r="O43">
        <f t="shared" si="4"/>
        <v>0.19883000000000001</v>
      </c>
      <c r="P43">
        <v>1.5416399999999999</v>
      </c>
      <c r="Q43">
        <f t="shared" si="5"/>
        <v>0.19883000000000001</v>
      </c>
    </row>
    <row r="44" spans="3:17" x14ac:dyDescent="0.25">
      <c r="C44" s="3">
        <v>38</v>
      </c>
      <c r="D44" t="s">
        <v>37</v>
      </c>
      <c r="E44">
        <v>0.80636399999999997</v>
      </c>
      <c r="F44">
        <v>24980</v>
      </c>
      <c r="G44">
        <v>0.80783799999999995</v>
      </c>
      <c r="H44">
        <v>23305</v>
      </c>
      <c r="I44">
        <v>0.80652699999999999</v>
      </c>
      <c r="J44">
        <v>25828</v>
      </c>
      <c r="L44">
        <f t="shared" si="2"/>
        <v>0.80636399999999997</v>
      </c>
      <c r="M44">
        <f t="shared" si="3"/>
        <v>0.24979999999999999</v>
      </c>
      <c r="N44">
        <v>0.80783799999999995</v>
      </c>
      <c r="O44">
        <f t="shared" si="4"/>
        <v>0.23305000000000001</v>
      </c>
      <c r="P44">
        <v>0.80652699999999999</v>
      </c>
      <c r="Q44">
        <f t="shared" si="5"/>
        <v>0.25828000000000001</v>
      </c>
    </row>
    <row r="45" spans="3:17" x14ac:dyDescent="0.25">
      <c r="C45" s="3">
        <v>39</v>
      </c>
      <c r="D45" t="s">
        <v>38</v>
      </c>
      <c r="E45">
        <v>0.79906600000000005</v>
      </c>
      <c r="F45">
        <v>19001</v>
      </c>
      <c r="G45">
        <v>0.80038600000000004</v>
      </c>
      <c r="H45">
        <v>17334</v>
      </c>
      <c r="I45">
        <v>0.79926699999999995</v>
      </c>
      <c r="J45">
        <v>19245</v>
      </c>
      <c r="L45">
        <f t="shared" si="2"/>
        <v>0.79906600000000005</v>
      </c>
      <c r="M45">
        <f t="shared" si="3"/>
        <v>0.19001000000000001</v>
      </c>
      <c r="N45">
        <v>0.80038600000000004</v>
      </c>
      <c r="O45">
        <f t="shared" si="4"/>
        <v>0.17333999999999999</v>
      </c>
      <c r="P45">
        <v>0.79926699999999995</v>
      </c>
      <c r="Q45">
        <f t="shared" si="5"/>
        <v>0.19245000000000001</v>
      </c>
    </row>
    <row r="46" spans="3:17" x14ac:dyDescent="0.25">
      <c r="C46" s="3">
        <v>40</v>
      </c>
      <c r="D46" t="s">
        <v>39</v>
      </c>
      <c r="E46">
        <v>0.26310699999999998</v>
      </c>
      <c r="F46">
        <v>3410247</v>
      </c>
      <c r="G46">
        <v>0.29637599999999997</v>
      </c>
      <c r="H46">
        <v>3193273</v>
      </c>
      <c r="I46">
        <v>0.29901100000000003</v>
      </c>
      <c r="J46">
        <v>3298333</v>
      </c>
      <c r="L46">
        <f t="shared" si="2"/>
        <v>0.26310699999999998</v>
      </c>
      <c r="M46">
        <f t="shared" si="3"/>
        <v>34.102469999999997</v>
      </c>
      <c r="N46">
        <v>0.29637599999999997</v>
      </c>
      <c r="O46">
        <f t="shared" si="4"/>
        <v>31.932729999999999</v>
      </c>
      <c r="P46">
        <v>0.29901100000000003</v>
      </c>
      <c r="Q46">
        <f t="shared" si="5"/>
        <v>32.983330000000002</v>
      </c>
    </row>
    <row r="47" spans="3:17" x14ac:dyDescent="0.25">
      <c r="C47" s="3">
        <v>41</v>
      </c>
      <c r="D47" t="s">
        <v>40</v>
      </c>
      <c r="E47">
        <v>0.268843</v>
      </c>
      <c r="F47">
        <v>3410800</v>
      </c>
      <c r="G47">
        <v>0.31441200000000002</v>
      </c>
      <c r="H47">
        <v>3001906</v>
      </c>
      <c r="I47">
        <v>0.31323299999999998</v>
      </c>
      <c r="J47">
        <v>3145181</v>
      </c>
      <c r="L47">
        <f t="shared" si="2"/>
        <v>0.268843</v>
      </c>
      <c r="M47">
        <f t="shared" si="3"/>
        <v>34.107999999999997</v>
      </c>
      <c r="N47">
        <v>0.31441200000000002</v>
      </c>
      <c r="O47">
        <f t="shared" si="4"/>
        <v>30.01906</v>
      </c>
      <c r="P47">
        <v>0.31323299999999998</v>
      </c>
      <c r="Q47">
        <f t="shared" si="5"/>
        <v>31.451809999999998</v>
      </c>
    </row>
    <row r="48" spans="3:17" x14ac:dyDescent="0.25">
      <c r="C48" s="3">
        <v>42</v>
      </c>
      <c r="D48" t="s">
        <v>41</v>
      </c>
      <c r="E48">
        <v>0.31240000000000001</v>
      </c>
      <c r="F48">
        <v>2757301</v>
      </c>
      <c r="G48">
        <v>0.362651</v>
      </c>
      <c r="H48">
        <v>2501263</v>
      </c>
      <c r="I48">
        <v>0.37540699999999999</v>
      </c>
      <c r="J48">
        <v>2541395</v>
      </c>
      <c r="L48">
        <f t="shared" si="2"/>
        <v>0.31240000000000001</v>
      </c>
      <c r="M48">
        <f t="shared" si="3"/>
        <v>27.57301</v>
      </c>
      <c r="N48">
        <v>0.362651</v>
      </c>
      <c r="O48">
        <f t="shared" si="4"/>
        <v>25.012630000000001</v>
      </c>
      <c r="P48">
        <v>0.37540699999999999</v>
      </c>
      <c r="Q48">
        <f t="shared" si="5"/>
        <v>25.41395</v>
      </c>
    </row>
    <row r="49" spans="3:36" x14ac:dyDescent="0.25">
      <c r="C49" s="3">
        <v>43</v>
      </c>
      <c r="D49" t="s">
        <v>42</v>
      </c>
      <c r="E49">
        <v>0.87253599999999998</v>
      </c>
      <c r="F49">
        <v>1097754</v>
      </c>
      <c r="G49">
        <v>1.18224</v>
      </c>
      <c r="H49">
        <v>662716</v>
      </c>
      <c r="I49">
        <v>1.31366</v>
      </c>
      <c r="J49">
        <v>465921</v>
      </c>
      <c r="L49">
        <f t="shared" si="2"/>
        <v>0.87253599999999998</v>
      </c>
      <c r="M49">
        <f t="shared" si="3"/>
        <v>10.977539999999999</v>
      </c>
      <c r="N49">
        <v>1.18224</v>
      </c>
      <c r="O49">
        <f t="shared" si="4"/>
        <v>6.6271599999999999</v>
      </c>
      <c r="P49">
        <v>1.31366</v>
      </c>
      <c r="Q49">
        <f t="shared" si="5"/>
        <v>4.6592099999999999</v>
      </c>
    </row>
    <row r="50" spans="3:36" x14ac:dyDescent="0.25">
      <c r="C50" s="3">
        <v>44</v>
      </c>
      <c r="D50" t="s">
        <v>43</v>
      </c>
      <c r="E50">
        <v>1.13242</v>
      </c>
      <c r="F50">
        <v>823917</v>
      </c>
      <c r="G50">
        <v>1.4443900000000001</v>
      </c>
      <c r="H50">
        <v>506459</v>
      </c>
      <c r="I50">
        <v>1.6085</v>
      </c>
      <c r="J50">
        <v>360668</v>
      </c>
      <c r="L50">
        <f t="shared" si="2"/>
        <v>1.13242</v>
      </c>
      <c r="M50">
        <f t="shared" si="3"/>
        <v>8.2391699999999997</v>
      </c>
      <c r="N50">
        <v>1.4443900000000001</v>
      </c>
      <c r="O50">
        <f t="shared" si="4"/>
        <v>5.0645899999999999</v>
      </c>
      <c r="P50">
        <v>1.6085</v>
      </c>
      <c r="Q50">
        <f t="shared" si="5"/>
        <v>3.6066799999999999</v>
      </c>
    </row>
    <row r="51" spans="3:36" x14ac:dyDescent="0.25">
      <c r="C51" s="3">
        <v>45</v>
      </c>
      <c r="D51" t="s">
        <v>44</v>
      </c>
      <c r="E51">
        <v>0.72063500000000003</v>
      </c>
      <c r="F51">
        <v>1275668</v>
      </c>
      <c r="G51">
        <v>0.91914600000000002</v>
      </c>
      <c r="H51">
        <v>880186</v>
      </c>
      <c r="I51">
        <v>0.95855299999999999</v>
      </c>
      <c r="J51">
        <v>746616</v>
      </c>
      <c r="L51">
        <f t="shared" si="2"/>
        <v>0.72063500000000003</v>
      </c>
      <c r="M51">
        <f t="shared" si="3"/>
        <v>12.756679999999999</v>
      </c>
      <c r="N51">
        <v>0.91914600000000002</v>
      </c>
      <c r="O51">
        <f t="shared" si="4"/>
        <v>8.8018599999999996</v>
      </c>
      <c r="P51">
        <v>0.95855299999999999</v>
      </c>
      <c r="Q51">
        <f t="shared" si="5"/>
        <v>7.4661600000000004</v>
      </c>
    </row>
    <row r="52" spans="3:36" x14ac:dyDescent="0.25">
      <c r="C52" s="3">
        <v>46</v>
      </c>
      <c r="D52" t="s">
        <v>45</v>
      </c>
      <c r="E52">
        <v>1.54112</v>
      </c>
      <c r="F52">
        <v>78051</v>
      </c>
      <c r="G52">
        <v>1.54173</v>
      </c>
      <c r="H52">
        <v>96226</v>
      </c>
      <c r="I52">
        <v>1.5416099999999999</v>
      </c>
      <c r="J52">
        <v>97491</v>
      </c>
      <c r="L52">
        <f t="shared" si="2"/>
        <v>1.54112</v>
      </c>
      <c r="M52">
        <f t="shared" si="3"/>
        <v>0.78051000000000004</v>
      </c>
      <c r="N52">
        <v>1.54173</v>
      </c>
      <c r="O52">
        <f t="shared" si="4"/>
        <v>0.96226</v>
      </c>
      <c r="P52">
        <v>1.5416099999999999</v>
      </c>
      <c r="Q52">
        <f t="shared" si="5"/>
        <v>0.97491000000000005</v>
      </c>
    </row>
    <row r="53" spans="3:36" x14ac:dyDescent="0.25">
      <c r="C53" s="3">
        <v>47</v>
      </c>
      <c r="D53" t="s">
        <v>46</v>
      </c>
      <c r="E53">
        <v>0.87949500000000003</v>
      </c>
      <c r="F53">
        <v>1018020</v>
      </c>
      <c r="G53">
        <v>0.96915099999999998</v>
      </c>
      <c r="H53">
        <v>1072749</v>
      </c>
      <c r="I53">
        <v>0.977051</v>
      </c>
      <c r="J53">
        <v>1036250</v>
      </c>
      <c r="L53">
        <f t="shared" si="2"/>
        <v>0.87949500000000003</v>
      </c>
      <c r="M53">
        <f t="shared" si="3"/>
        <v>10.180199999999999</v>
      </c>
      <c r="N53">
        <v>0.96915099999999998</v>
      </c>
      <c r="O53">
        <f t="shared" si="4"/>
        <v>10.72749</v>
      </c>
      <c r="P53">
        <v>0.977051</v>
      </c>
      <c r="Q53">
        <f t="shared" si="5"/>
        <v>10.362500000000001</v>
      </c>
    </row>
    <row r="54" spans="3:36" x14ac:dyDescent="0.25">
      <c r="C54" s="3">
        <v>48</v>
      </c>
      <c r="D54" t="s">
        <v>47</v>
      </c>
      <c r="E54">
        <v>0.67985600000000002</v>
      </c>
      <c r="F54">
        <v>784971</v>
      </c>
      <c r="G54">
        <v>0.69241799999999998</v>
      </c>
      <c r="H54">
        <v>893810</v>
      </c>
      <c r="I54">
        <v>0.69862000000000002</v>
      </c>
      <c r="J54">
        <v>897805</v>
      </c>
      <c r="L54">
        <f t="shared" si="2"/>
        <v>0.67985600000000002</v>
      </c>
      <c r="M54">
        <f t="shared" si="3"/>
        <v>7.84971</v>
      </c>
      <c r="N54">
        <v>0.69241799999999998</v>
      </c>
      <c r="O54">
        <f t="shared" si="4"/>
        <v>8.9381000000000004</v>
      </c>
      <c r="P54">
        <v>0.69862000000000002</v>
      </c>
      <c r="Q54">
        <f t="shared" si="5"/>
        <v>8.9780499999999996</v>
      </c>
    </row>
    <row r="55" spans="3:36" x14ac:dyDescent="0.25">
      <c r="C55" s="3">
        <v>49</v>
      </c>
      <c r="D55" t="s">
        <v>48</v>
      </c>
      <c r="E55">
        <v>1.70641</v>
      </c>
      <c r="F55">
        <v>499050</v>
      </c>
      <c r="G55">
        <v>1.7057500000000001</v>
      </c>
      <c r="H55">
        <v>666023</v>
      </c>
      <c r="I55">
        <v>1.7048099999999999</v>
      </c>
      <c r="J55">
        <v>684821</v>
      </c>
      <c r="L55">
        <f t="shared" si="2"/>
        <v>1.70641</v>
      </c>
      <c r="M55">
        <f t="shared" si="3"/>
        <v>4.9904999999999999</v>
      </c>
      <c r="N55">
        <v>1.7057500000000001</v>
      </c>
      <c r="O55">
        <f t="shared" si="4"/>
        <v>6.6602300000000003</v>
      </c>
      <c r="P55">
        <v>1.7048099999999999</v>
      </c>
      <c r="Q55">
        <f t="shared" si="5"/>
        <v>6.8482099999999999</v>
      </c>
    </row>
    <row r="56" spans="3:36" x14ac:dyDescent="0.25">
      <c r="C56" s="3">
        <v>50</v>
      </c>
      <c r="D56" t="s">
        <v>49</v>
      </c>
      <c r="E56">
        <v>1.7724</v>
      </c>
      <c r="F56">
        <v>265241</v>
      </c>
      <c r="G56">
        <v>1.7772699999999999</v>
      </c>
      <c r="H56">
        <v>335052</v>
      </c>
      <c r="I56">
        <v>1.77793</v>
      </c>
      <c r="J56">
        <v>338244</v>
      </c>
      <c r="L56">
        <f t="shared" si="2"/>
        <v>1.7724</v>
      </c>
      <c r="M56">
        <f t="shared" si="3"/>
        <v>2.6524100000000002</v>
      </c>
      <c r="N56">
        <v>1.7772699999999999</v>
      </c>
      <c r="O56">
        <f t="shared" si="4"/>
        <v>3.3505199999999999</v>
      </c>
      <c r="P56">
        <v>1.77793</v>
      </c>
      <c r="Q56">
        <f t="shared" si="5"/>
        <v>3.3824399999999999</v>
      </c>
    </row>
    <row r="57" spans="3:36" x14ac:dyDescent="0.25">
      <c r="C57" s="3">
        <v>51</v>
      </c>
      <c r="D57" t="s">
        <v>50</v>
      </c>
      <c r="E57">
        <v>1.83816</v>
      </c>
      <c r="F57">
        <v>315904</v>
      </c>
      <c r="G57">
        <v>1.8405400000000001</v>
      </c>
      <c r="H57">
        <v>371532</v>
      </c>
      <c r="I57">
        <v>1.8426199999999999</v>
      </c>
      <c r="J57">
        <v>368339</v>
      </c>
      <c r="L57">
        <f t="shared" si="2"/>
        <v>1.83816</v>
      </c>
      <c r="M57">
        <f t="shared" si="3"/>
        <v>3.1590400000000001</v>
      </c>
      <c r="N57">
        <v>1.8405400000000001</v>
      </c>
      <c r="O57">
        <f t="shared" si="4"/>
        <v>3.7153200000000002</v>
      </c>
      <c r="P57">
        <v>1.8426199999999999</v>
      </c>
      <c r="Q57">
        <f t="shared" si="5"/>
        <v>3.6833900000000002</v>
      </c>
    </row>
    <row r="58" spans="3:36" x14ac:dyDescent="0.25">
      <c r="Y58" s="9"/>
      <c r="AA58" s="9"/>
      <c r="AC58" s="9"/>
      <c r="AF58" s="9"/>
      <c r="AH58" s="9"/>
      <c r="AJ58" s="9"/>
    </row>
  </sheetData>
  <mergeCells count="16">
    <mergeCell ref="AF5:AG5"/>
    <mergeCell ref="AH5:AI5"/>
    <mergeCell ref="AJ5:AK5"/>
    <mergeCell ref="E4:J4"/>
    <mergeCell ref="X4:AC4"/>
    <mergeCell ref="AF4:AK4"/>
    <mergeCell ref="L4:Q4"/>
    <mergeCell ref="L5:M5"/>
    <mergeCell ref="N5:O5"/>
    <mergeCell ref="P5:Q5"/>
    <mergeCell ref="E5:F5"/>
    <mergeCell ref="G5:H5"/>
    <mergeCell ref="I5:J5"/>
    <mergeCell ref="X5:Y5"/>
    <mergeCell ref="Z5:AA5"/>
    <mergeCell ref="AB5:A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0140-81D2-40D1-8351-BA206FF116D7}">
  <dimension ref="C4:E11"/>
  <sheetViews>
    <sheetView workbookViewId="0">
      <selection activeCell="D7" sqref="D7:E11"/>
    </sheetView>
  </sheetViews>
  <sheetFormatPr defaultRowHeight="15" x14ac:dyDescent="0.25"/>
  <sheetData>
    <row r="4" spans="3:5" x14ac:dyDescent="0.25">
      <c r="C4" t="s">
        <v>80</v>
      </c>
    </row>
    <row r="5" spans="3:5" x14ac:dyDescent="0.25">
      <c r="D5" t="s">
        <v>72</v>
      </c>
      <c r="E5" t="s">
        <v>71</v>
      </c>
    </row>
    <row r="6" spans="3:5" x14ac:dyDescent="0.25">
      <c r="D6" t="s">
        <v>82</v>
      </c>
      <c r="E6" t="s">
        <v>81</v>
      </c>
    </row>
    <row r="7" spans="3:5" x14ac:dyDescent="0.25">
      <c r="C7">
        <v>32</v>
      </c>
      <c r="D7">
        <v>19.9733060784</v>
      </c>
      <c r="E7">
        <v>0.6543213444</v>
      </c>
    </row>
    <row r="8" spans="3:5" x14ac:dyDescent="0.25">
      <c r="C8">
        <v>64</v>
      </c>
      <c r="D8">
        <v>18.850328431400001</v>
      </c>
      <c r="E8">
        <v>0.66481684419999998</v>
      </c>
    </row>
    <row r="9" spans="3:5" x14ac:dyDescent="0.25">
      <c r="C9" s="9">
        <v>128</v>
      </c>
      <c r="D9" s="9">
        <v>18.892167254899999</v>
      </c>
      <c r="E9" s="9">
        <v>0.66416128959999998</v>
      </c>
    </row>
    <row r="10" spans="3:5" x14ac:dyDescent="0.25">
      <c r="C10">
        <v>256</v>
      </c>
      <c r="D10">
        <v>18.905501764699999</v>
      </c>
      <c r="E10">
        <v>0.66360660849999997</v>
      </c>
    </row>
    <row r="11" spans="3:5" x14ac:dyDescent="0.25">
      <c r="C11">
        <v>512</v>
      </c>
      <c r="D11">
        <v>18.914708039200001</v>
      </c>
      <c r="E11">
        <v>0.66346778019999997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8E32-2E26-4458-9AEF-7FCA92E0B58E}">
  <dimension ref="C4:E10"/>
  <sheetViews>
    <sheetView workbookViewId="0">
      <selection activeCell="D7" sqref="D7:E10"/>
    </sheetView>
  </sheetViews>
  <sheetFormatPr defaultRowHeight="15" x14ac:dyDescent="0.25"/>
  <sheetData>
    <row r="4" spans="3:5" x14ac:dyDescent="0.25">
      <c r="C4" t="s">
        <v>83</v>
      </c>
    </row>
    <row r="5" spans="3:5" x14ac:dyDescent="0.25">
      <c r="D5" t="s">
        <v>72</v>
      </c>
      <c r="E5" t="s">
        <v>71</v>
      </c>
    </row>
    <row r="6" spans="3:5" x14ac:dyDescent="0.25">
      <c r="D6" t="s">
        <v>82</v>
      </c>
      <c r="E6" t="s">
        <v>81</v>
      </c>
    </row>
    <row r="7" spans="3:5" x14ac:dyDescent="0.25">
      <c r="C7">
        <v>2</v>
      </c>
      <c r="D7">
        <v>18.982675686299999</v>
      </c>
      <c r="E7">
        <v>0.66016663099999995</v>
      </c>
    </row>
    <row r="8" spans="3:5" x14ac:dyDescent="0.25">
      <c r="C8">
        <v>4</v>
      </c>
      <c r="D8">
        <v>18.9046176471</v>
      </c>
      <c r="E8">
        <v>0.66317636250000001</v>
      </c>
    </row>
    <row r="9" spans="3:5" x14ac:dyDescent="0.25">
      <c r="C9" s="9">
        <v>8</v>
      </c>
      <c r="D9" s="9">
        <v>18.892167254899999</v>
      </c>
      <c r="E9" s="9">
        <v>0.66416128959999998</v>
      </c>
    </row>
    <row r="10" spans="3:5" x14ac:dyDescent="0.25">
      <c r="C10">
        <v>16</v>
      </c>
      <c r="D10">
        <v>18.8585184314</v>
      </c>
      <c r="E10">
        <v>0.66471166049999997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6DB0-855F-4185-9C2D-51DEBFF09350}">
  <dimension ref="B4:E12"/>
  <sheetViews>
    <sheetView workbookViewId="0">
      <selection activeCell="G19" sqref="G19"/>
    </sheetView>
  </sheetViews>
  <sheetFormatPr defaultRowHeight="15" x14ac:dyDescent="0.25"/>
  <sheetData>
    <row r="4" spans="2:5" x14ac:dyDescent="0.25">
      <c r="C4" t="s">
        <v>85</v>
      </c>
    </row>
    <row r="5" spans="2:5" x14ac:dyDescent="0.25">
      <c r="D5" t="s">
        <v>72</v>
      </c>
      <c r="E5" t="s">
        <v>71</v>
      </c>
    </row>
    <row r="6" spans="2:5" x14ac:dyDescent="0.25">
      <c r="D6" t="s">
        <v>82</v>
      </c>
      <c r="E6" t="s">
        <v>81</v>
      </c>
    </row>
    <row r="7" spans="2:5" x14ac:dyDescent="0.25">
      <c r="C7">
        <v>3</v>
      </c>
      <c r="D7">
        <v>18.864678039200001</v>
      </c>
      <c r="E7">
        <v>0.66583344050000004</v>
      </c>
    </row>
    <row r="8" spans="2:5" x14ac:dyDescent="0.25">
      <c r="C8">
        <v>5</v>
      </c>
      <c r="D8">
        <v>18.8787782353</v>
      </c>
      <c r="E8">
        <v>0.66479096680000005</v>
      </c>
    </row>
    <row r="9" spans="2:5" x14ac:dyDescent="0.25">
      <c r="C9" s="9">
        <v>7</v>
      </c>
      <c r="D9" s="9">
        <v>18.892167254899999</v>
      </c>
      <c r="E9" s="9">
        <v>0.66416128959999998</v>
      </c>
    </row>
    <row r="10" spans="2:5" x14ac:dyDescent="0.25">
      <c r="C10">
        <v>9</v>
      </c>
      <c r="D10">
        <v>18.896416666699999</v>
      </c>
      <c r="E10">
        <v>0.66388604340000001</v>
      </c>
    </row>
    <row r="11" spans="2:5" x14ac:dyDescent="0.25">
      <c r="C11">
        <v>11</v>
      </c>
      <c r="D11">
        <v>18.903645097999998</v>
      </c>
      <c r="E11">
        <v>0.66352541549999999</v>
      </c>
    </row>
    <row r="12" spans="2:5" x14ac:dyDescent="0.25">
      <c r="B12" t="s">
        <v>96</v>
      </c>
      <c r="C12">
        <v>15</v>
      </c>
      <c r="D12">
        <v>18.937796470599999</v>
      </c>
      <c r="E12">
        <v>0.66276418729999997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750A-5124-4090-A69F-233F65E13C29}">
  <dimension ref="C4:E11"/>
  <sheetViews>
    <sheetView workbookViewId="0">
      <selection activeCell="D7" sqref="D7:E11"/>
    </sheetView>
  </sheetViews>
  <sheetFormatPr defaultRowHeight="15" x14ac:dyDescent="0.25"/>
  <sheetData>
    <row r="4" spans="3:5" x14ac:dyDescent="0.25">
      <c r="C4" t="s">
        <v>84</v>
      </c>
    </row>
    <row r="5" spans="3:5" x14ac:dyDescent="0.25">
      <c r="D5" t="s">
        <v>72</v>
      </c>
      <c r="E5" t="s">
        <v>71</v>
      </c>
    </row>
    <row r="6" spans="3:5" x14ac:dyDescent="0.25">
      <c r="D6" t="s">
        <v>82</v>
      </c>
      <c r="E6" t="s">
        <v>81</v>
      </c>
    </row>
    <row r="7" spans="3:5" x14ac:dyDescent="0.25">
      <c r="C7">
        <v>3</v>
      </c>
      <c r="D7">
        <v>19.415789019599998</v>
      </c>
      <c r="E7">
        <v>0.66683417</v>
      </c>
    </row>
    <row r="8" spans="3:5" x14ac:dyDescent="0.25">
      <c r="C8">
        <v>5</v>
      </c>
      <c r="D8">
        <v>19.2967680392</v>
      </c>
      <c r="E8">
        <v>0.66695268080000003</v>
      </c>
    </row>
    <row r="9" spans="3:5" x14ac:dyDescent="0.25">
      <c r="C9" s="9">
        <v>7</v>
      </c>
      <c r="D9" s="9">
        <v>18.884018431400001</v>
      </c>
      <c r="E9" s="9">
        <v>0.66898342249999998</v>
      </c>
    </row>
    <row r="10" spans="3:5" x14ac:dyDescent="0.25">
      <c r="C10">
        <v>9</v>
      </c>
      <c r="D10">
        <v>19.1452743137</v>
      </c>
      <c r="E10">
        <v>0.66710103799999998</v>
      </c>
    </row>
    <row r="11" spans="3:5" x14ac:dyDescent="0.25">
      <c r="C11">
        <v>11</v>
      </c>
      <c r="D11">
        <v>19.1290119608</v>
      </c>
      <c r="E11">
        <v>0.66775843369999999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00E8-E457-4F79-B619-5B00C12299B7}">
  <dimension ref="C4:E11"/>
  <sheetViews>
    <sheetView workbookViewId="0">
      <selection activeCell="D7" sqref="D7:E11"/>
    </sheetView>
  </sheetViews>
  <sheetFormatPr defaultRowHeight="15" x14ac:dyDescent="0.25"/>
  <sheetData>
    <row r="4" spans="3:5" x14ac:dyDescent="0.25">
      <c r="C4" t="s">
        <v>86</v>
      </c>
    </row>
    <row r="5" spans="3:5" x14ac:dyDescent="0.25">
      <c r="D5" t="s">
        <v>72</v>
      </c>
      <c r="E5" t="s">
        <v>71</v>
      </c>
    </row>
    <row r="6" spans="3:5" x14ac:dyDescent="0.25">
      <c r="D6" t="s">
        <v>82</v>
      </c>
      <c r="E6" t="s">
        <v>81</v>
      </c>
    </row>
    <row r="7" spans="3:5" x14ac:dyDescent="0.25">
      <c r="C7" t="s">
        <v>97</v>
      </c>
      <c r="D7">
        <v>18.934505097999999</v>
      </c>
      <c r="E7">
        <v>0.66835394579999996</v>
      </c>
    </row>
    <row r="8" spans="3:5" x14ac:dyDescent="0.25">
      <c r="C8" t="s">
        <v>98</v>
      </c>
      <c r="D8">
        <v>18.905380196100001</v>
      </c>
      <c r="E8">
        <v>0.66851042969999996</v>
      </c>
    </row>
    <row r="9" spans="3:5" x14ac:dyDescent="0.25">
      <c r="C9" s="9" t="s">
        <v>99</v>
      </c>
      <c r="D9" s="9">
        <v>18.884018431400001</v>
      </c>
      <c r="E9" s="9">
        <v>0.66898342249999998</v>
      </c>
    </row>
    <row r="10" spans="3:5" x14ac:dyDescent="0.25">
      <c r="C10" t="s">
        <v>100</v>
      </c>
      <c r="D10">
        <v>18.872428039199999</v>
      </c>
      <c r="E10">
        <v>0.66950227439999999</v>
      </c>
    </row>
    <row r="11" spans="3:5" x14ac:dyDescent="0.25">
      <c r="C11" t="s">
        <v>101</v>
      </c>
      <c r="D11">
        <v>18.8631652941</v>
      </c>
      <c r="E11">
        <v>0.66946361649999997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3A87-B060-45BA-BB2C-6F95AB700CD0}">
  <dimension ref="B4:E13"/>
  <sheetViews>
    <sheetView workbookViewId="0">
      <selection activeCell="D7" sqref="D7:E13"/>
    </sheetView>
  </sheetViews>
  <sheetFormatPr defaultRowHeight="15" x14ac:dyDescent="0.25"/>
  <sheetData>
    <row r="4" spans="2:5" x14ac:dyDescent="0.25">
      <c r="C4" t="s">
        <v>87</v>
      </c>
    </row>
    <row r="5" spans="2:5" x14ac:dyDescent="0.25">
      <c r="D5" t="s">
        <v>72</v>
      </c>
      <c r="E5" t="s">
        <v>71</v>
      </c>
    </row>
    <row r="6" spans="2:5" x14ac:dyDescent="0.25">
      <c r="D6" t="s">
        <v>82</v>
      </c>
      <c r="E6" t="s">
        <v>81</v>
      </c>
    </row>
    <row r="7" spans="2:5" x14ac:dyDescent="0.25">
      <c r="B7" t="s">
        <v>96</v>
      </c>
      <c r="C7">
        <v>8</v>
      </c>
      <c r="D7">
        <v>18.821347451000001</v>
      </c>
      <c r="E7">
        <v>0.66579706029999997</v>
      </c>
    </row>
    <row r="8" spans="2:5" x14ac:dyDescent="0.25">
      <c r="C8">
        <v>16</v>
      </c>
      <c r="D8">
        <v>18.868959607800001</v>
      </c>
      <c r="E8">
        <v>0.66801843350000001</v>
      </c>
    </row>
    <row r="9" spans="2:5" x14ac:dyDescent="0.25">
      <c r="C9">
        <v>32</v>
      </c>
      <c r="D9">
        <v>18.899238627500001</v>
      </c>
      <c r="E9">
        <v>0.66767408949999996</v>
      </c>
    </row>
    <row r="10" spans="2:5" x14ac:dyDescent="0.25">
      <c r="C10" s="9">
        <v>64</v>
      </c>
      <c r="D10" s="9">
        <v>18.884018431400001</v>
      </c>
      <c r="E10" s="9">
        <v>0.66898342249999998</v>
      </c>
    </row>
    <row r="11" spans="2:5" x14ac:dyDescent="0.25">
      <c r="C11">
        <v>128</v>
      </c>
      <c r="D11">
        <v>18.968602156900001</v>
      </c>
      <c r="E11">
        <v>0.66847520650000003</v>
      </c>
    </row>
    <row r="12" spans="2:5" x14ac:dyDescent="0.25">
      <c r="C12">
        <v>256</v>
      </c>
      <c r="D12">
        <v>19.022770000000001</v>
      </c>
      <c r="E12">
        <v>0.66906557860000004</v>
      </c>
    </row>
    <row r="13" spans="2:5" x14ac:dyDescent="0.25">
      <c r="B13" t="s">
        <v>96</v>
      </c>
      <c r="C13">
        <v>512</v>
      </c>
      <c r="D13">
        <v>19.1846890196</v>
      </c>
      <c r="E13">
        <v>0.66793877930000001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A8E2-EF72-4587-A313-3807739F90F8}">
  <dimension ref="C4:G10"/>
  <sheetViews>
    <sheetView tabSelected="1" workbookViewId="0">
      <selection activeCell="G7" sqref="G7:G9"/>
    </sheetView>
  </sheetViews>
  <sheetFormatPr defaultRowHeight="15" x14ac:dyDescent="0.25"/>
  <sheetData>
    <row r="4" spans="3:7" x14ac:dyDescent="0.25">
      <c r="D4" s="7" t="s">
        <v>75</v>
      </c>
      <c r="E4" s="7"/>
      <c r="F4" s="7" t="s">
        <v>88</v>
      </c>
      <c r="G4" s="7"/>
    </row>
    <row r="5" spans="3:7" x14ac:dyDescent="0.25">
      <c r="D5" t="s">
        <v>72</v>
      </c>
      <c r="E5" t="s">
        <v>71</v>
      </c>
      <c r="F5" t="s">
        <v>72</v>
      </c>
      <c r="G5" t="s">
        <v>71</v>
      </c>
    </row>
    <row r="6" spans="3:7" x14ac:dyDescent="0.25">
      <c r="D6" t="s">
        <v>82</v>
      </c>
      <c r="E6" t="s">
        <v>81</v>
      </c>
      <c r="F6" t="s">
        <v>82</v>
      </c>
      <c r="G6" t="s">
        <v>81</v>
      </c>
    </row>
    <row r="7" spans="3:7" x14ac:dyDescent="0.25">
      <c r="C7" t="s">
        <v>89</v>
      </c>
      <c r="D7">
        <v>19.401341568599999</v>
      </c>
      <c r="E7">
        <v>0.65668257340000002</v>
      </c>
      <c r="F7" s="9">
        <v>18.884018431400001</v>
      </c>
      <c r="G7" s="9">
        <v>0.66898342249999998</v>
      </c>
    </row>
    <row r="8" spans="3:7" x14ac:dyDescent="0.25">
      <c r="C8" t="s">
        <v>90</v>
      </c>
      <c r="D8" s="9">
        <v>18.892167254899999</v>
      </c>
      <c r="E8" s="9">
        <v>0.66416128959999998</v>
      </c>
      <c r="F8">
        <v>19.441335098</v>
      </c>
      <c r="G8">
        <v>0.66442593419999996</v>
      </c>
    </row>
    <row r="9" spans="3:7" x14ac:dyDescent="0.25">
      <c r="C9" t="s">
        <v>91</v>
      </c>
      <c r="D9">
        <v>18.900734509799999</v>
      </c>
      <c r="E9">
        <v>0.663473443</v>
      </c>
      <c r="F9">
        <v>19.679205098000001</v>
      </c>
      <c r="G9">
        <v>0.66167913599999995</v>
      </c>
    </row>
    <row r="10" spans="3:7" x14ac:dyDescent="0.25">
      <c r="D10" t="s">
        <v>92</v>
      </c>
      <c r="E10" t="s">
        <v>93</v>
      </c>
      <c r="F10" t="s">
        <v>94</v>
      </c>
      <c r="G10" t="s">
        <v>95</v>
      </c>
    </row>
  </sheetData>
  <mergeCells count="2">
    <mergeCell ref="F4:G4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hawkeye_OPTGEN</vt:lpstr>
      <vt:lpstr>hawkeye_SAMPLER_WAYS</vt:lpstr>
      <vt:lpstr>hawkeye_maxRRPV</vt:lpstr>
      <vt:lpstr>ship++_maxSHCTR</vt:lpstr>
      <vt:lpstr>ship++_SHCT_SIZE</vt:lpstr>
      <vt:lpstr>ship++_LEADER</vt:lpstr>
      <vt:lpstr>netSize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Patil</dc:creator>
  <cp:lastModifiedBy>Tanmay Patil</cp:lastModifiedBy>
  <dcterms:created xsi:type="dcterms:W3CDTF">2015-06-05T18:17:20Z</dcterms:created>
  <dcterms:modified xsi:type="dcterms:W3CDTF">2022-02-15T07:54:37Z</dcterms:modified>
</cp:coreProperties>
</file>