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8" windowWidth="18336" windowHeight="6048" activeTab="1"/>
  </bookViews>
  <sheets>
    <sheet name="Q1" sheetId="5" r:id="rId1"/>
    <sheet name="Q2" sheetId="4" r:id="rId2"/>
    <sheet name="Q3" sheetId="2" r:id="rId3"/>
  </sheets>
  <definedNames>
    <definedName name="FNPick">#REF!</definedName>
    <definedName name="FNRate">'Q3'!$B$4</definedName>
    <definedName name="FPPick">#REF!</definedName>
    <definedName name="FPRate">'Q3'!$B$3</definedName>
    <definedName name="InfectionRate">'Q3'!$B$2</definedName>
    <definedName name="InfPick">#REF!</definedName>
    <definedName name="InfRate">#REF!</definedName>
    <definedName name="NotFNPick">#REF!</definedName>
    <definedName name="NotFPPick">#REF!</definedName>
    <definedName name="NotInfPick">#REF!</definedName>
    <definedName name="RandUniform01">'Q3'!$B$6</definedName>
    <definedName name="solver_ntri" hidden="1">100000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userid" localSheetId="0" hidden="1">118556</definedName>
    <definedName name="solver_userid" localSheetId="1" hidden="1">118556</definedName>
    <definedName name="solver_userid" localSheetId="2" hidden="1">118556</definedName>
    <definedName name="solver_ver" localSheetId="0" hidden="1">14</definedName>
    <definedName name="solver_ver" localSheetId="1" hidden="1">14</definedName>
    <definedName name="solver_ver" localSheetId="2" hidden="1">14</definedName>
    <definedName name="solveri_ISpPars_H20" localSheetId="2" hidden="1">"RiskSolver.UI.Charts.InputDlgPars:-1000001;1;1;22;20;56;60;0;90;90;0;0;0;0;1;"</definedName>
  </definedNames>
  <calcPr calcId="145621"/>
</workbook>
</file>

<file path=xl/calcChain.xml><?xml version="1.0" encoding="utf-8"?>
<calcChain xmlns="http://schemas.openxmlformats.org/spreadsheetml/2006/main">
  <c r="F5" i="4" l="1"/>
  <c r="F4" i="4"/>
  <c r="C5" i="4"/>
  <c r="C4" i="4"/>
  <c r="C12" i="4"/>
  <c r="C9" i="4"/>
  <c r="C6" i="5" l="1"/>
  <c r="B18" i="2"/>
  <c r="B6" i="2"/>
  <c r="B15" i="2"/>
  <c r="B11" i="2"/>
  <c r="C8" i="4"/>
  <c r="C8" i="5"/>
  <c r="B19" i="2"/>
  <c r="B21" i="2" l="1"/>
  <c r="B7" i="2"/>
  <c r="C9" i="5"/>
  <c r="B10" i="2" l="1"/>
  <c r="B14" i="2" s="1"/>
  <c r="B16" i="2"/>
  <c r="B12" i="2"/>
</calcChain>
</file>

<file path=xl/comments1.xml><?xml version="1.0" encoding="utf-8"?>
<comments xmlns="http://schemas.openxmlformats.org/spreadsheetml/2006/main">
  <authors>
    <author>St. Stephens Instt</author>
  </authors>
  <commentList>
    <comment ref="B7" authorId="0">
      <text>
        <r>
          <rPr>
            <sz val="9"/>
            <color indexed="81"/>
            <rFont val="Tahoma"/>
            <family val="2"/>
          </rPr>
          <t xml:space="preserve">Modeling decision 1
</t>
        </r>
      </text>
    </comment>
    <comment ref="B12" authorId="0">
      <text>
        <r>
          <rPr>
            <sz val="9"/>
            <color indexed="81"/>
            <rFont val="Tahoma"/>
            <family val="2"/>
          </rPr>
          <t>Modeling decision 2</t>
        </r>
      </text>
    </comment>
    <comment ref="B16" authorId="0">
      <text>
        <r>
          <rPr>
            <sz val="9"/>
            <color indexed="81"/>
            <rFont val="Tahoma"/>
            <family val="2"/>
          </rPr>
          <t>Modeling decision 3</t>
        </r>
      </text>
    </comment>
  </commentList>
</comments>
</file>

<file path=xl/sharedStrings.xml><?xml version="1.0" encoding="utf-8"?>
<sst xmlns="http://schemas.openxmlformats.org/spreadsheetml/2006/main" count="43" uniqueCount="37">
  <si>
    <t>Infection</t>
  </si>
  <si>
    <t>Rate</t>
  </si>
  <si>
    <t>False positive</t>
  </si>
  <si>
    <t>False negative</t>
  </si>
  <si>
    <t>Pick random # in [0,1]</t>
  </si>
  <si>
    <t>Is this 'Ben' an infected person?</t>
  </si>
  <si>
    <t>Ben tests positive</t>
  </si>
  <si>
    <t>Ben tests positive!</t>
  </si>
  <si>
    <t>Ben may be SRHD+</t>
  </si>
  <si>
    <t>Ben may be SRHD-</t>
  </si>
  <si>
    <t>Prob that Ben is SRHD+</t>
  </si>
  <si>
    <t>Probability that Ben is SRHD+ &amp; tests pos</t>
  </si>
  <si>
    <t>Probability that Ben is SRHD- &amp; tests pos</t>
  </si>
  <si>
    <t>Evalutation of a petroleum property</t>
  </si>
  <si>
    <t>Reservoir potential</t>
  </si>
  <si>
    <t>barrels</t>
  </si>
  <si>
    <t>Pumping cost</t>
  </si>
  <si>
    <t>per barrel</t>
  </si>
  <si>
    <t>Expected mkt price</t>
  </si>
  <si>
    <t>Expected profit</t>
  </si>
  <si>
    <t>Future mkt price</t>
  </si>
  <si>
    <t>million</t>
  </si>
  <si>
    <t>Estimating Project Duration</t>
  </si>
  <si>
    <t>Firm 1</t>
  </si>
  <si>
    <t>Firm 2</t>
  </si>
  <si>
    <t>The entire job will be completed in 20 hours or less with probability about 25%.</t>
  </si>
  <si>
    <t>Mean</t>
  </si>
  <si>
    <t>Part a</t>
  </si>
  <si>
    <t>The expected time required to complete the entire job is about 21 hours.</t>
  </si>
  <si>
    <t>Prob(&lt;20hrs)</t>
  </si>
  <si>
    <t>Part b</t>
  </si>
  <si>
    <t xml:space="preserve">   =PsiTarget(C11)</t>
  </si>
  <si>
    <t xml:space="preserve">   =Max(C4:C5)</t>
  </si>
  <si>
    <t>Time to complete whole job</t>
  </si>
  <si>
    <t>Printing time</t>
  </si>
  <si>
    <t>Probability job completed in 20 hrs</t>
  </si>
  <si>
    <r>
      <t>Deviation (</t>
    </r>
    <r>
      <rPr>
        <b/>
        <sz val="11"/>
        <color theme="1"/>
        <rFont val="Calibri"/>
        <family val="2"/>
      </rPr>
      <t>±)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</si>
</sst>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164" formatCode="&quot;$&quot;#,##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3" fillId="0" borderId="0" xfId="1"/>
    <xf numFmtId="5" fontId="3" fillId="0" borderId="0" xfId="1" applyNumberFormat="1"/>
    <xf numFmtId="0" fontId="4" fillId="0" borderId="0" xfId="1" applyFont="1"/>
    <xf numFmtId="5" fontId="0" fillId="0" borderId="0" xfId="0" applyNumberFormat="1"/>
    <xf numFmtId="0" fontId="4" fillId="0" borderId="0" xfId="1" applyFont="1" applyFill="1" applyAlignment="1">
      <alignment horizontal="right"/>
    </xf>
    <xf numFmtId="0" fontId="6" fillId="0" borderId="0" xfId="0" applyFont="1"/>
    <xf numFmtId="3" fontId="0" fillId="0" borderId="0" xfId="0" applyNumberFormat="1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5" fillId="0" borderId="0" xfId="0" applyFont="1" applyFill="1" applyBorder="1"/>
    <xf numFmtId="0" fontId="0" fillId="0" borderId="2" xfId="0" applyBorder="1"/>
    <xf numFmtId="0" fontId="0" fillId="0" borderId="0" xfId="0" quotePrefix="1"/>
    <xf numFmtId="0" fontId="0" fillId="3" borderId="3" xfId="0" applyFill="1" applyBorder="1"/>
    <xf numFmtId="0" fontId="0" fillId="3" borderId="5" xfId="0" applyFill="1" applyBorder="1"/>
    <xf numFmtId="0" fontId="0" fillId="0" borderId="0" xfId="0" applyBorder="1"/>
    <xf numFmtId="9" fontId="0" fillId="0" borderId="2" xfId="0" applyNumberFormat="1" applyBorder="1"/>
    <xf numFmtId="0" fontId="0" fillId="2" borderId="2" xfId="0" applyFill="1" applyBorder="1"/>
    <xf numFmtId="0" fontId="0" fillId="3" borderId="4" xfId="0" applyFill="1" applyBorder="1"/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B24" sqref="B24"/>
    </sheetView>
  </sheetViews>
  <sheetFormatPr defaultRowHeight="14.4" x14ac:dyDescent="0.3"/>
  <cols>
    <col min="2" max="2" width="10.88671875" style="5" customWidth="1"/>
    <col min="3" max="3" width="12" customWidth="1"/>
  </cols>
  <sheetData>
    <row r="1" spans="2:4" ht="18.75" x14ac:dyDescent="0.3">
      <c r="C1" s="11" t="s">
        <v>13</v>
      </c>
    </row>
    <row r="3" spans="2:4" ht="15" x14ac:dyDescent="0.25">
      <c r="B3" s="3" t="s">
        <v>14</v>
      </c>
      <c r="C3" s="12">
        <v>1000000</v>
      </c>
      <c r="D3" t="s">
        <v>15</v>
      </c>
    </row>
    <row r="4" spans="2:4" ht="15" x14ac:dyDescent="0.25">
      <c r="B4" s="3" t="s">
        <v>16</v>
      </c>
      <c r="C4" s="13">
        <v>9</v>
      </c>
      <c r="D4" t="s">
        <v>17</v>
      </c>
    </row>
    <row r="5" spans="2:4" ht="15" x14ac:dyDescent="0.25">
      <c r="B5" s="3" t="s">
        <v>18</v>
      </c>
      <c r="C5" s="13">
        <v>10</v>
      </c>
      <c r="D5" t="s">
        <v>17</v>
      </c>
    </row>
    <row r="6" spans="2:4" ht="15" x14ac:dyDescent="0.25">
      <c r="B6" s="3" t="s">
        <v>19</v>
      </c>
      <c r="C6" s="14">
        <f>(C5-C4)*C3/1000000</f>
        <v>1</v>
      </c>
      <c r="D6" t="s">
        <v>21</v>
      </c>
    </row>
    <row r="8" spans="2:4" ht="15" x14ac:dyDescent="0.25">
      <c r="B8" s="3" t="s">
        <v>20</v>
      </c>
      <c r="C8" s="15">
        <f ca="1">_xll.PsiNormal(C5,3)</f>
        <v>13.23750958132997</v>
      </c>
    </row>
    <row r="9" spans="2:4" ht="15" x14ac:dyDescent="0.25">
      <c r="B9" s="3" t="s">
        <v>19</v>
      </c>
      <c r="C9" s="15">
        <f ca="1">MAX(C8-C4,0)*C3/1000000 + _xll.PsiOutput()</f>
        <v>4.2375095813299701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25" sqref="C25"/>
    </sheetView>
  </sheetViews>
  <sheetFormatPr defaultRowHeight="14.4" x14ac:dyDescent="0.3"/>
  <cols>
    <col min="2" max="2" width="12.5546875" customWidth="1"/>
  </cols>
  <sheetData>
    <row r="1" spans="2:13" x14ac:dyDescent="0.3">
      <c r="C1" s="16" t="s">
        <v>22</v>
      </c>
      <c r="G1" s="6"/>
      <c r="H1" s="6"/>
      <c r="I1" s="6"/>
      <c r="J1" s="6"/>
      <c r="K1" s="6"/>
      <c r="L1" s="6"/>
      <c r="M1" s="6"/>
    </row>
    <row r="2" spans="2:13" x14ac:dyDescent="0.3">
      <c r="B2" s="17"/>
      <c r="C2" s="17"/>
      <c r="D2" s="17"/>
      <c r="E2" s="17"/>
      <c r="F2" s="17"/>
      <c r="G2" s="6"/>
      <c r="H2" s="6"/>
      <c r="I2" s="6"/>
      <c r="J2" s="6"/>
      <c r="K2" s="6"/>
      <c r="L2" s="6"/>
      <c r="M2" s="6"/>
    </row>
    <row r="3" spans="2:13" x14ac:dyDescent="0.3">
      <c r="B3" s="27" t="s">
        <v>34</v>
      </c>
      <c r="C3" s="27"/>
      <c r="E3" s="2" t="s">
        <v>26</v>
      </c>
      <c r="F3" s="2" t="s">
        <v>36</v>
      </c>
      <c r="G3" s="8"/>
      <c r="H3" s="8"/>
      <c r="I3" s="8"/>
      <c r="J3" s="8"/>
      <c r="K3" s="8"/>
      <c r="L3" s="8"/>
      <c r="M3" s="8"/>
    </row>
    <row r="4" spans="2:13" x14ac:dyDescent="0.3">
      <c r="B4" s="26" t="s">
        <v>23</v>
      </c>
      <c r="C4" s="18">
        <f ca="1">_xll.PsiUniform(E4-F4, E4+F4)</f>
        <v>17.618767001424313</v>
      </c>
      <c r="D4" s="19"/>
      <c r="E4">
        <v>20</v>
      </c>
      <c r="F4">
        <f>15%*E4</f>
        <v>3</v>
      </c>
      <c r="G4" s="7"/>
      <c r="H4" s="7"/>
      <c r="I4" s="7"/>
      <c r="J4" s="7"/>
      <c r="K4" s="7"/>
      <c r="L4" s="7"/>
      <c r="M4" s="7"/>
    </row>
    <row r="5" spans="2:13" x14ac:dyDescent="0.3">
      <c r="B5" s="26" t="s">
        <v>24</v>
      </c>
      <c r="C5" s="18">
        <f ca="1">_xll.PsiUniform(E5-F5, E5+F5)</f>
        <v>18.590237727835927</v>
      </c>
      <c r="D5" s="19"/>
      <c r="E5">
        <v>20</v>
      </c>
      <c r="F5">
        <f>15%*E5</f>
        <v>3</v>
      </c>
      <c r="G5" s="7"/>
      <c r="H5" s="7"/>
      <c r="I5" s="7"/>
      <c r="J5" s="7"/>
      <c r="K5" s="7"/>
      <c r="L5" s="7"/>
      <c r="M5" s="7"/>
    </row>
    <row r="6" spans="2:13" x14ac:dyDescent="0.3">
      <c r="G6" s="7"/>
      <c r="H6" s="7"/>
      <c r="I6" s="7"/>
      <c r="J6" s="7"/>
      <c r="K6" s="7"/>
      <c r="L6" s="7"/>
      <c r="M6" s="7"/>
    </row>
    <row r="7" spans="2:13" x14ac:dyDescent="0.3">
      <c r="B7" s="28" t="s">
        <v>33</v>
      </c>
      <c r="C7" s="28"/>
      <c r="D7" s="28"/>
      <c r="E7" s="28"/>
    </row>
    <row r="8" spans="2:13" x14ac:dyDescent="0.3">
      <c r="C8" s="18">
        <f ca="1">MAX(C4:C5) + _xll.PsiOutput()</f>
        <v>18.590237727835927</v>
      </c>
      <c r="D8" s="19" t="s">
        <v>32</v>
      </c>
      <c r="G8" s="6"/>
      <c r="H8" s="6"/>
      <c r="I8" s="6"/>
      <c r="J8" s="6"/>
      <c r="K8" s="6"/>
      <c r="L8" s="6"/>
      <c r="M8" s="6"/>
    </row>
    <row r="9" spans="2:13" x14ac:dyDescent="0.3">
      <c r="B9" t="s">
        <v>26</v>
      </c>
      <c r="C9" s="18">
        <f ca="1">_xll.PsiMean(C8)</f>
        <v>20.999884172439984</v>
      </c>
      <c r="D9" s="19"/>
      <c r="G9" s="6"/>
      <c r="H9" s="6"/>
      <c r="I9" s="6"/>
      <c r="J9" s="6"/>
      <c r="K9" s="6"/>
      <c r="L9" s="6"/>
      <c r="M9" s="6"/>
    </row>
    <row r="10" spans="2:13" x14ac:dyDescent="0.3">
      <c r="G10" s="6"/>
      <c r="H10" s="6"/>
      <c r="I10" s="6"/>
      <c r="J10" s="6"/>
      <c r="K10" s="6"/>
      <c r="L10" s="6"/>
      <c r="M10" s="6"/>
    </row>
    <row r="11" spans="2:13" x14ac:dyDescent="0.3">
      <c r="B11" s="28" t="s">
        <v>35</v>
      </c>
      <c r="C11" s="28"/>
      <c r="D11" s="28"/>
      <c r="E11" s="28"/>
    </row>
    <row r="12" spans="2:13" x14ac:dyDescent="0.3">
      <c r="B12" t="s">
        <v>29</v>
      </c>
      <c r="C12" s="23">
        <f ca="1">_xll.PsiTarget(C8,20)</f>
        <v>0.25039</v>
      </c>
      <c r="D12" s="19" t="s">
        <v>31</v>
      </c>
    </row>
    <row r="13" spans="2:13" x14ac:dyDescent="0.3">
      <c r="C13" s="22"/>
      <c r="D13" s="19"/>
    </row>
    <row r="15" spans="2:13" x14ac:dyDescent="0.3">
      <c r="B15" s="24" t="s">
        <v>27</v>
      </c>
      <c r="G15" s="8"/>
      <c r="H15" s="8"/>
      <c r="I15" s="8"/>
      <c r="J15" s="8"/>
      <c r="K15" s="8"/>
      <c r="L15" s="8"/>
      <c r="M15" s="8"/>
    </row>
    <row r="16" spans="2:13" x14ac:dyDescent="0.3">
      <c r="B16" s="20" t="s">
        <v>28</v>
      </c>
      <c r="C16" s="21"/>
      <c r="D16" s="21"/>
      <c r="E16" s="21"/>
      <c r="F16" s="21"/>
      <c r="G16" s="21"/>
      <c r="H16" s="25"/>
      <c r="I16" s="7"/>
      <c r="J16" s="7"/>
      <c r="K16" s="7"/>
      <c r="L16" s="7"/>
      <c r="M16" s="7"/>
    </row>
    <row r="17" spans="1:13" x14ac:dyDescent="0.3">
      <c r="G17" s="7"/>
      <c r="H17" s="7"/>
      <c r="I17" s="7"/>
      <c r="J17" s="7"/>
      <c r="K17" s="7"/>
      <c r="L17" s="7"/>
      <c r="M17" s="7"/>
    </row>
    <row r="18" spans="1:13" x14ac:dyDescent="0.3">
      <c r="B18" s="24" t="s">
        <v>30</v>
      </c>
      <c r="G18" s="7"/>
      <c r="H18" s="7"/>
      <c r="I18" s="7"/>
      <c r="J18" s="7"/>
      <c r="K18" s="7"/>
      <c r="L18" s="7"/>
      <c r="M18" s="7"/>
    </row>
    <row r="19" spans="1:13" x14ac:dyDescent="0.3">
      <c r="B19" s="20" t="s">
        <v>25</v>
      </c>
      <c r="C19" s="21"/>
      <c r="D19" s="21"/>
      <c r="E19" s="21"/>
      <c r="F19" s="21"/>
      <c r="G19" s="21"/>
      <c r="H19" s="25"/>
    </row>
    <row r="20" spans="1:13" x14ac:dyDescent="0.3">
      <c r="A20" s="8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3" spans="1:13" x14ac:dyDescent="0.3">
      <c r="A23" s="10"/>
      <c r="I23" s="9"/>
    </row>
    <row r="24" spans="1:13" x14ac:dyDescent="0.3">
      <c r="A24" s="5"/>
    </row>
    <row r="25" spans="1:13" x14ac:dyDescent="0.3">
      <c r="A25" s="10"/>
      <c r="I25" s="4"/>
    </row>
  </sheetData>
  <mergeCells count="3">
    <mergeCell ref="B3:C3"/>
    <mergeCell ref="B7:E7"/>
    <mergeCell ref="B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1"/>
  <sheetViews>
    <sheetView zoomScale="110" zoomScaleNormal="110" workbookViewId="0">
      <selection activeCell="E19" sqref="E19"/>
    </sheetView>
  </sheetViews>
  <sheetFormatPr defaultRowHeight="14.4" x14ac:dyDescent="0.3"/>
  <cols>
    <col min="1" max="1" width="37.5546875" style="5" bestFit="1" customWidth="1"/>
  </cols>
  <sheetData>
    <row r="1" spans="1:2" ht="15" x14ac:dyDescent="0.25">
      <c r="B1" s="3" t="s">
        <v>1</v>
      </c>
    </row>
    <row r="2" spans="1:2" ht="15" x14ac:dyDescent="0.25">
      <c r="A2" s="5" t="s">
        <v>0</v>
      </c>
      <c r="B2" s="1">
        <v>0.01</v>
      </c>
    </row>
    <row r="3" spans="1:2" ht="15" x14ac:dyDescent="0.25">
      <c r="A3" s="5" t="s">
        <v>2</v>
      </c>
      <c r="B3" s="1">
        <v>0.02</v>
      </c>
    </row>
    <row r="4" spans="1:2" ht="15" x14ac:dyDescent="0.25">
      <c r="A4" s="5" t="s">
        <v>3</v>
      </c>
      <c r="B4" s="1">
        <v>0.02</v>
      </c>
    </row>
    <row r="6" spans="1:2" ht="15" x14ac:dyDescent="0.25">
      <c r="A6" s="5" t="s">
        <v>4</v>
      </c>
      <c r="B6">
        <f ca="1">_xll.PsiUniform(0,1)</f>
        <v>0.3910805439832884</v>
      </c>
    </row>
    <row r="7" spans="1:2" ht="15" x14ac:dyDescent="0.25">
      <c r="A7" s="5" t="s">
        <v>5</v>
      </c>
      <c r="B7">
        <f ca="1">IF(RandUniform01&lt;InfectionRate,1,0)</f>
        <v>0</v>
      </c>
    </row>
    <row r="9" spans="1:2" ht="15" x14ac:dyDescent="0.25">
      <c r="A9" s="3" t="s">
        <v>7</v>
      </c>
    </row>
    <row r="10" spans="1:2" ht="15" x14ac:dyDescent="0.25">
      <c r="A10" s="5" t="s">
        <v>8</v>
      </c>
      <c r="B10">
        <f ca="1">B7</f>
        <v>0</v>
      </c>
    </row>
    <row r="11" spans="1:2" ht="15" x14ac:dyDescent="0.25">
      <c r="A11" s="5" t="s">
        <v>4</v>
      </c>
      <c r="B11">
        <f ca="1">_xll.PsiUniform(0,1)</f>
        <v>0.58201615243846305</v>
      </c>
    </row>
    <row r="12" spans="1:2" ht="15" x14ac:dyDescent="0.25">
      <c r="A12" s="5" t="s">
        <v>6</v>
      </c>
      <c r="B12">
        <f ca="1">IF(B11&gt;FNRate,B10,0)+_xll.PsiOutput()</f>
        <v>0</v>
      </c>
    </row>
    <row r="14" spans="1:2" ht="15" x14ac:dyDescent="0.25">
      <c r="A14" s="5" t="s">
        <v>9</v>
      </c>
      <c r="B14">
        <f ca="1">1-B10</f>
        <v>1</v>
      </c>
    </row>
    <row r="15" spans="1:2" ht="15" x14ac:dyDescent="0.25">
      <c r="A15" s="5" t="s">
        <v>4</v>
      </c>
      <c r="B15">
        <f ca="1">_xll.PsiUniform(0,1)</f>
        <v>0.21403462748267513</v>
      </c>
    </row>
    <row r="16" spans="1:2" ht="15" x14ac:dyDescent="0.25">
      <c r="A16" s="5" t="s">
        <v>6</v>
      </c>
      <c r="B16">
        <f ca="1">IF(B15&lt;FPRate,B14,0)+_xll.PsiOutput()</f>
        <v>0</v>
      </c>
    </row>
    <row r="18" spans="1:2" x14ac:dyDescent="0.3">
      <c r="A18" s="5" t="s">
        <v>11</v>
      </c>
      <c r="B18" s="4">
        <f ca="1">_xll.PsiMean(B12)</f>
        <v>9.7900000000000001E-3</v>
      </c>
    </row>
    <row r="19" spans="1:2" x14ac:dyDescent="0.3">
      <c r="A19" s="5" t="s">
        <v>12</v>
      </c>
      <c r="B19" s="4">
        <f ca="1">_xll.PsiMean(B16)</f>
        <v>1.9869999999999999E-2</v>
      </c>
    </row>
    <row r="21" spans="1:2" x14ac:dyDescent="0.3">
      <c r="A21" s="5" t="s">
        <v>10</v>
      </c>
      <c r="B21" s="4">
        <f ca="1">B18/(B18+B19)</f>
        <v>0.33007417397167904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Q1</vt:lpstr>
      <vt:lpstr>Q2</vt:lpstr>
      <vt:lpstr>Q3</vt:lpstr>
      <vt:lpstr>FNRate</vt:lpstr>
      <vt:lpstr>FPRate</vt:lpstr>
      <vt:lpstr>InfectionRate</vt:lpstr>
      <vt:lpstr>RandUniform01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Stephens Instt</dc:creator>
  <cp:lastModifiedBy>Sanjay</cp:lastModifiedBy>
  <dcterms:created xsi:type="dcterms:W3CDTF">2014-04-14T18:37:31Z</dcterms:created>
  <dcterms:modified xsi:type="dcterms:W3CDTF">2014-08-06T06:02:06Z</dcterms:modified>
</cp:coreProperties>
</file>