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8" windowWidth="19416" windowHeight="11016"/>
  </bookViews>
  <sheets>
    <sheet name="Q1" sheetId="3" r:id="rId1"/>
    <sheet name="Q2" sheetId="4" r:id="rId2"/>
    <sheet name="Q3" sheetId="5" r:id="rId3"/>
  </sheets>
  <externalReferences>
    <externalReference r:id="rId4"/>
    <externalReference r:id="rId5"/>
  </externalReferences>
  <definedNames>
    <definedName name="Airlift_Cost">[1]Q1!$I$12</definedName>
    <definedName name="Amt_Stocked">[1]Q1!#REF!</definedName>
    <definedName name="AvgCensus">#REF!</definedName>
    <definedName name="CampDemand">'Q3'!$H$17:$H$20</definedName>
    <definedName name="Cases_Demanded">[1]Q1!$I$10</definedName>
    <definedName name="Cases_Stocked">[1]Q1!$I$9</definedName>
    <definedName name="Census">#REF!</definedName>
    <definedName name="CensusServed">#REF!</definedName>
    <definedName name="Corpus">#REF!</definedName>
    <definedName name="Cost">'Q1'!$D$6</definedName>
    <definedName name="CountryCapacity">'Q3'!$C$23:$D$23</definedName>
    <definedName name="CountryTotal">'Q3'!$C$22:$D$22</definedName>
    <definedName name="Demand">'Q1'!$D$10</definedName>
    <definedName name="Destroy_Cost">[1]Q1!$I$11</definedName>
    <definedName name="Exp_Cost">[1]Q1!#REF!</definedName>
    <definedName name="F_Cost">[1]Q1!#REF!</definedName>
    <definedName name="Indicator">#REF!</definedName>
    <definedName name="InventoryCost">[1]Q1!#REF!</definedName>
    <definedName name="Invest">#REF!</definedName>
    <definedName name="InvestMin">#REF!</definedName>
    <definedName name="MaxFunds">#REF!</definedName>
    <definedName name="MaxIILink">#REF!</definedName>
    <definedName name="MinFunds">#REF!</definedName>
    <definedName name="MinIILink">#REF!</definedName>
    <definedName name="NetProfit">'Q1'!$D$16</definedName>
    <definedName name="Order">'Q1'!$D$12</definedName>
    <definedName name="OrderMax">'Q1'!$G$12</definedName>
    <definedName name="OrderMin">'Q1'!$F$12</definedName>
    <definedName name="OTPerXsPx">#REF!</definedName>
    <definedName name="PlusMinus">#REF!</definedName>
    <definedName name="Price">'Q1'!$D$7</definedName>
    <definedName name="ProduceShoes">'Q2'!$C$19:$F$19</definedName>
    <definedName name="PxNurseRatio">#REF!</definedName>
    <definedName name="Return">#REF!</definedName>
    <definedName name="Returns">#REF!</definedName>
    <definedName name="Risk">#REF!</definedName>
    <definedName name="RiskLimit">#REF!</definedName>
    <definedName name="SalaryPerNurse">#REF!</definedName>
    <definedName name="Salvage">'Q1'!$D$8</definedName>
    <definedName name="SampledCensus">#REF!</definedName>
    <definedName name="ShippedAmount">'Q3'!$F$17:$F$20</definedName>
    <definedName name="ShoesProduce">'Q2'!$C$19:$E$19</definedName>
    <definedName name="ShoesProfit">'Q2'!$C$20:$E$20</definedName>
    <definedName name="ShoesTotalProfit">'Q2'!$C$21</definedName>
    <definedName name="solver_adj" localSheetId="1" hidden="1">'Q2'!$C$19:$E$19</definedName>
    <definedName name="solver_adj" localSheetId="2" hidden="1">'Q3'!$C$17:$D$20</definedName>
    <definedName name="solver_adj_ob" localSheetId="1" hidden="1">1</definedName>
    <definedName name="solver_adj_ob" localSheetId="2" hidden="1">1</definedName>
    <definedName name="solver_cha" localSheetId="1" hidden="1">0</definedName>
    <definedName name="solver_cha" localSheetId="2" hidden="1">0</definedName>
    <definedName name="solver_chc1" localSheetId="1" hidden="1">0</definedName>
    <definedName name="solver_chc1" localSheetId="2" hidden="1">0</definedName>
    <definedName name="solver_chc2" localSheetId="1" hidden="1">0</definedName>
    <definedName name="solver_chc2" localSheetId="2" hidden="1">0</definedName>
    <definedName name="solver_chc3" localSheetId="2" hidden="1">0</definedName>
    <definedName name="solver_chn" localSheetId="1" hidden="1">4</definedName>
    <definedName name="solver_chn" localSheetId="2" hidden="1">4</definedName>
    <definedName name="solver_chp1" localSheetId="1" hidden="1">0</definedName>
    <definedName name="solver_chp1" localSheetId="2" hidden="1">0</definedName>
    <definedName name="solver_chp2" localSheetId="1" hidden="1">0</definedName>
    <definedName name="solver_chp2" localSheetId="2" hidden="1">0</definedName>
    <definedName name="solver_chp3" localSheetId="2" hidden="1">0</definedName>
    <definedName name="solver_cht" localSheetId="1" hidden="1">0</definedName>
    <definedName name="solver_cht" localSheetId="2" hidden="1">0</definedName>
    <definedName name="solver_cir1" localSheetId="1" hidden="1">1</definedName>
    <definedName name="solver_cir1" localSheetId="2" hidden="1">1</definedName>
    <definedName name="solver_cir2" localSheetId="1" hidden="1">1</definedName>
    <definedName name="solver_cir2" localSheetId="2" hidden="1">1</definedName>
    <definedName name="solver_cir3" localSheetId="2" hidden="1">1</definedName>
    <definedName name="solver_con" localSheetId="1" hidden="1">" "</definedName>
    <definedName name="solver_con" localSheetId="2" hidden="1">" "</definedName>
    <definedName name="solver_con1" localSheetId="1" hidden="1">" "</definedName>
    <definedName name="solver_con1" localSheetId="2" hidden="1">" "</definedName>
    <definedName name="solver_con2" localSheetId="1" hidden="1">" "</definedName>
    <definedName name="solver_con2" localSheetId="2" hidden="1">" "</definedName>
    <definedName name="solver_con3" localSheetId="2" hidden="1">" "</definedName>
    <definedName name="solver_corr" hidden="1">1</definedName>
    <definedName name="solver_ctp1" hidden="1">0</definedName>
    <definedName name="solver_ctp2" hidden="1">0</definedName>
    <definedName name="solver_dia" localSheetId="1" hidden="1">5</definedName>
    <definedName name="solver_dia" localSheetId="2" hidden="1">5</definedName>
    <definedName name="solver_disp" hidden="1">0</definedName>
    <definedName name="solver_eval" hidden="1">0</definedName>
    <definedName name="solver_iao" localSheetId="1" hidden="1">0</definedName>
    <definedName name="solver_iao" localSheetId="2" hidden="1">0</definedName>
    <definedName name="solver_int" localSheetId="1" hidden="1">0</definedName>
    <definedName name="solver_int" localSheetId="2" hidden="1">0</definedName>
    <definedName name="solver_irs" localSheetId="1" hidden="1">0</definedName>
    <definedName name="solver_irs" localSheetId="2" hidden="1">0</definedName>
    <definedName name="solver_ism" localSheetId="1" hidden="1">0</definedName>
    <definedName name="solver_ism" localSheetId="2" hidden="1">0</definedName>
    <definedName name="solver_lcens" hidden="1">-1E+30</definedName>
    <definedName name="solver_lcut" hidden="1">-1E+30</definedName>
    <definedName name="solver_lhs_ob1" localSheetId="1" hidden="1">0</definedName>
    <definedName name="solver_lhs_ob1" localSheetId="2" hidden="1">0</definedName>
    <definedName name="solver_lhs_ob2" localSheetId="1" hidden="1">0</definedName>
    <definedName name="solver_lhs_ob2" localSheetId="2" hidden="1">0</definedName>
    <definedName name="solver_lhs_ob3" localSheetId="2" hidden="1">0</definedName>
    <definedName name="solver_lhs1" localSheetId="1" hidden="1">'Q2'!$H$14:$H$17</definedName>
    <definedName name="solver_lhs1" localSheetId="2" hidden="1">'Q3'!$C$17:$D$20</definedName>
    <definedName name="solver_lhs2" localSheetId="1" hidden="1">'Q2'!$C$19:$E$19</definedName>
    <definedName name="solver_lhs2" localSheetId="2" hidden="1">'Q3'!$C$22:$D$22</definedName>
    <definedName name="solver_lhs3" localSheetId="2" hidden="1">'Q3'!$F$17:$F$20</definedName>
    <definedName name="solver_mda" localSheetId="1" hidden="1">4</definedName>
    <definedName name="solver_mda" localSheetId="2" hidden="1">4</definedName>
    <definedName name="solver_mod" localSheetId="1" hidden="1">3</definedName>
    <definedName name="solver_mod" localSheetId="2" hidden="1">3</definedName>
    <definedName name="solver_nsim" hidden="1">11</definedName>
    <definedName name="solver_nssim" hidden="1">-1</definedName>
    <definedName name="solver_ntr" localSheetId="1" hidden="1">0</definedName>
    <definedName name="solver_ntr" localSheetId="2" hidden="1">0</definedName>
    <definedName name="solver_ntri" hidden="1">1000</definedName>
    <definedName name="solver_num" localSheetId="1" hidden="1">2</definedName>
    <definedName name="solver_num" localSheetId="2" hidden="1">3</definedName>
    <definedName name="solver_obc" localSheetId="1" hidden="1">0</definedName>
    <definedName name="solver_obc" localSheetId="2" hidden="1">0</definedName>
    <definedName name="solver_obp" localSheetId="1" hidden="1">0</definedName>
    <definedName name="solver_obp" localSheetId="2" hidden="1">0</definedName>
    <definedName name="solver_opt" localSheetId="1" hidden="1">'Q2'!$C$21</definedName>
    <definedName name="solver_opt" localSheetId="2" hidden="1">'Q3'!$H$25</definedName>
    <definedName name="solver_opt_ob" localSheetId="1" hidden="1">1</definedName>
    <definedName name="solver_opt_ob" localSheetId="2" hidden="1">1</definedName>
    <definedName name="solver_psi" localSheetId="1" hidden="1">0</definedName>
    <definedName name="solver_psi" localSheetId="2" hidden="1">0</definedName>
    <definedName name="solver_rdp" localSheetId="1" hidden="1">0</definedName>
    <definedName name="solver_rdp" localSheetId="2" hidden="1">0</definedName>
    <definedName name="solver_reco1" localSheetId="1" hidden="1">0</definedName>
    <definedName name="solver_reco1" localSheetId="2" hidden="1">0</definedName>
    <definedName name="solver_reco2" localSheetId="1" hidden="1">0</definedName>
    <definedName name="solver_reco2" localSheetId="2" hidden="1">0</definedName>
    <definedName name="solver_reco3" localSheetId="2" hidden="1">0</definedName>
    <definedName name="solver_rel1" localSheetId="1" hidden="1">1</definedName>
    <definedName name="solver_rel1" localSheetId="2" hidden="1">3</definedName>
    <definedName name="solver_rel2" localSheetId="1" hidden="1">3</definedName>
    <definedName name="solver_rel2" localSheetId="2" hidden="1">1</definedName>
    <definedName name="solver_rel3" localSheetId="2" hidden="1">2</definedName>
    <definedName name="solver_rgen" hidden="1">1</definedName>
    <definedName name="solver_rhs1" localSheetId="1" hidden="1">'Q2'!$F$14:$F$17</definedName>
    <definedName name="solver_rhs1" localSheetId="2" hidden="1">0</definedName>
    <definedName name="solver_rhs2" localSheetId="1" hidden="1">0</definedName>
    <definedName name="solver_rhs2" localSheetId="2" hidden="1">'Q3'!$C$23:$D$23</definedName>
    <definedName name="solver_rhs3" localSheetId="2" hidden="1">'Q3'!$H$17:$H$20</definedName>
    <definedName name="solver_rlx" localSheetId="1" hidden="1">0</definedName>
    <definedName name="solver_rlx" localSheetId="2" hidden="1">0</definedName>
    <definedName name="solver_rsmp" hidden="1">2</definedName>
    <definedName name="solver_rtr" localSheetId="1" hidden="1">0</definedName>
    <definedName name="solver_rtr" localSheetId="2" hidden="1">0</definedName>
    <definedName name="solver_rxc1" localSheetId="1" hidden="1">1</definedName>
    <definedName name="solver_rxc1" localSheetId="2" hidden="1">1</definedName>
    <definedName name="solver_rxc2" localSheetId="1" hidden="1">1</definedName>
    <definedName name="solver_rxc2" localSheetId="2" hidden="1">1</definedName>
    <definedName name="solver_rxc3" localSheetId="2" hidden="1">1</definedName>
    <definedName name="solver_rxv" localSheetId="1" hidden="1">1</definedName>
    <definedName name="solver_rxv" localSheetId="2" hidden="1">1</definedName>
    <definedName name="solver_seed" hidden="1">0</definedName>
    <definedName name="solver_sel" localSheetId="1" hidden="1">1</definedName>
    <definedName name="solver_sel" localSheetId="2" hidden="1">1</definedName>
    <definedName name="solver_slv" localSheetId="1" hidden="1">0</definedName>
    <definedName name="solver_slv" localSheetId="2" hidden="1">0</definedName>
    <definedName name="solver_slvu" localSheetId="1" hidden="1">0</definedName>
    <definedName name="solver_slvu" localSheetId="2" hidden="1">0</definedName>
    <definedName name="solver_spid" localSheetId="1" hidden="1">" "</definedName>
    <definedName name="solver_spid" localSheetId="2" hidden="1">" "</definedName>
    <definedName name="solver_srvr" localSheetId="1" hidden="1">" "</definedName>
    <definedName name="solver_srvr" localSheetId="2" hidden="1">" "</definedName>
    <definedName name="solver_strm" hidden="1">0</definedName>
    <definedName name="solver_typ" localSheetId="0" hidden="1">2</definedName>
    <definedName name="solver_typ" localSheetId="1" hidden="1">1</definedName>
    <definedName name="solver_typ" localSheetId="2" hidden="1">2</definedName>
    <definedName name="solver_ucens" hidden="1">1E+30</definedName>
    <definedName name="solver_ucut" hidden="1">1E+30</definedName>
    <definedName name="solver_umod" localSheetId="1" hidden="1">1</definedName>
    <definedName name="solver_umod" localSheetId="2" hidden="1">1</definedName>
    <definedName name="solver_urs" localSheetId="1" hidden="1">0</definedName>
    <definedName name="solver_urs" localSheetId="2" hidden="1">0</definedName>
    <definedName name="solver_userid" localSheetId="0" hidden="1">118556</definedName>
    <definedName name="solver_userid" localSheetId="1" hidden="1">118556</definedName>
    <definedName name="solver_userid" localSheetId="2" hidden="1">118556</definedName>
    <definedName name="solver_val" localSheetId="1" hidden="1">0</definedName>
    <definedName name="solver_val" localSheetId="2" hidden="1">0</definedName>
    <definedName name="solver_var" localSheetId="1" hidden="1">" "</definedName>
    <definedName name="solver_var" localSheetId="2" hidden="1">" "</definedName>
    <definedName name="solver_ver" localSheetId="0" hidden="1">14</definedName>
    <definedName name="solver_ver" localSheetId="1" hidden="1">14</definedName>
    <definedName name="solver_ver" localSheetId="2" hidden="1">14</definedName>
    <definedName name="solver_vir" localSheetId="1" hidden="1">1</definedName>
    <definedName name="solver_vir" localSheetId="2" hidden="1">1</definedName>
    <definedName name="solver_vol" localSheetId="1" hidden="1">0</definedName>
    <definedName name="solver_vol" localSheetId="2" hidden="1">0</definedName>
    <definedName name="solver_vst" localSheetId="1" hidden="1">0</definedName>
    <definedName name="solver_vst" localSheetId="2" hidden="1">0</definedName>
    <definedName name="solvero_CRMax" hidden="1">"System.Double:Infinity"</definedName>
    <definedName name="solvero_CRMin" hidden="1">"System.Double:-Infinity"</definedName>
    <definedName name="solvero_OSpPars" hidden="1">"RiskSolver.UI.Charts.OutDlgPars:-1000001;24;22;51;51;0;1;90;80;0;0;0;0;1;"</definedName>
    <definedName name="Staffing">#REF!</definedName>
    <definedName name="StaffingPossible">#REF!</definedName>
    <definedName name="Suit">'[2]3.22'!$H$21:$H$25</definedName>
    <definedName name="TotalInvested">#REF!</definedName>
    <definedName name="TotalInvestLimit">#REF!</definedName>
    <definedName name="TotalRiskLimit">#REF!</definedName>
    <definedName name="TotalShippingCost">'Q3'!$H$25</definedName>
    <definedName name="TotalWtdRisk">#REF!</definedName>
    <definedName name="Value">'[2]3.22'!$G$21:$G$25</definedName>
    <definedName name="WtdRisk">#REF!</definedName>
  </definedNames>
  <calcPr calcId="145621"/>
</workbook>
</file>

<file path=xl/calcChain.xml><?xml version="1.0" encoding="utf-8"?>
<calcChain xmlns="http://schemas.openxmlformats.org/spreadsheetml/2006/main">
  <c r="H25" i="5" l="1"/>
  <c r="D22" i="5"/>
  <c r="C22" i="5"/>
  <c r="F20" i="5"/>
  <c r="F19" i="5"/>
  <c r="F18" i="5"/>
  <c r="F17" i="5"/>
  <c r="H17" i="4"/>
  <c r="H16" i="4"/>
  <c r="H15" i="4"/>
  <c r="H14" i="4"/>
  <c r="C21" i="4"/>
  <c r="D12" i="3"/>
  <c r="D17" i="3"/>
  <c r="D10" i="3"/>
  <c r="D14" i="3" l="1"/>
  <c r="D15" i="3"/>
  <c r="D16" i="3"/>
</calcChain>
</file>

<file path=xl/comments1.xml><?xml version="1.0" encoding="utf-8"?>
<comments xmlns="http://schemas.openxmlformats.org/spreadsheetml/2006/main">
  <authors>
    <author>Sanjay</author>
  </authors>
  <commentList>
    <comment ref="E21" authorId="0">
      <text>
        <r>
          <rPr>
            <i/>
            <sz val="9"/>
            <color indexed="81"/>
            <rFont val="Tahoma"/>
            <family val="2"/>
          </rPr>
          <t>Side note</t>
        </r>
        <r>
          <rPr>
            <sz val="9"/>
            <color indexed="81"/>
            <rFont val="Tahoma"/>
            <family val="2"/>
          </rPr>
          <t>: 10% chance that the profit will be this much or higher. Business question: should you stake a few dollars of expected profit for a potentially large payoff once in a while?</t>
        </r>
      </text>
    </comment>
  </commentList>
</comments>
</file>

<file path=xl/sharedStrings.xml><?xml version="1.0" encoding="utf-8"?>
<sst xmlns="http://schemas.openxmlformats.org/spreadsheetml/2006/main" count="89" uniqueCount="75">
  <si>
    <t>Cost</t>
  </si>
  <si>
    <t>Price</t>
  </si>
  <si>
    <t>Salvage</t>
  </si>
  <si>
    <t>Demand</t>
  </si>
  <si>
    <t>Order</t>
  </si>
  <si>
    <t>Profit</t>
  </si>
  <si>
    <t>Exp Profit</t>
  </si>
  <si>
    <t>Resources</t>
  </si>
  <si>
    <t>B'ball</t>
  </si>
  <si>
    <t>Running</t>
  </si>
  <si>
    <t>Tennis</t>
  </si>
  <si>
    <t>Available</t>
  </si>
  <si>
    <t>Canvas</t>
  </si>
  <si>
    <t>Labor</t>
  </si>
  <si>
    <t>Machine</t>
  </si>
  <si>
    <t>Rubber</t>
  </si>
  <si>
    <t>Produce</t>
  </si>
  <si>
    <t>Total profit</t>
  </si>
  <si>
    <t>Usage</t>
  </si>
  <si>
    <t>Shadow</t>
  </si>
  <si>
    <t>Resource</t>
  </si>
  <si>
    <t>price</t>
  </si>
  <si>
    <t>Obtained from</t>
  </si>
  <si>
    <t>sensitivity report</t>
  </si>
  <si>
    <t>From</t>
  </si>
  <si>
    <t>Amount</t>
  </si>
  <si>
    <t>Country 1</t>
  </si>
  <si>
    <t>Country 2</t>
  </si>
  <si>
    <t>Shipped</t>
  </si>
  <si>
    <t>by Camp</t>
  </si>
  <si>
    <t xml:space="preserve">       To</t>
  </si>
  <si>
    <t>Camp A</t>
  </si>
  <si>
    <t>Camp B</t>
  </si>
  <si>
    <t>Camp C</t>
  </si>
  <si>
    <t>Camp D</t>
  </si>
  <si>
    <t>Total</t>
  </si>
  <si>
    <t xml:space="preserve">Shipping </t>
  </si>
  <si>
    <t>Costs</t>
  </si>
  <si>
    <t xml:space="preserve"> Shipping Costs/Ton</t>
  </si>
  <si>
    <t>Units shipped</t>
  </si>
  <si>
    <t>To</t>
  </si>
  <si>
    <t>Country total</t>
  </si>
  <si>
    <t>Country capacity</t>
  </si>
  <si>
    <r>
      <t xml:space="preserve">Using parametrized simulation, find the number of newspaper copies Iqbal should order (in class quiz #4) to maximize his profit. </t>
    </r>
    <r>
      <rPr>
        <b/>
        <sz val="11"/>
        <color rgb="FF00B050"/>
        <rFont val="Calibri"/>
        <family val="2"/>
        <scheme val="minor"/>
      </rPr>
      <t>(30 pts)</t>
    </r>
  </si>
  <si>
    <t>&lt;&lt; Part (a)</t>
  </si>
  <si>
    <t>Part (b) &gt;&gt;</t>
  </si>
  <si>
    <r>
      <rPr>
        <b/>
        <sz val="11"/>
        <color theme="1"/>
        <rFont val="Calibri"/>
        <family val="2"/>
        <scheme val="minor"/>
      </rPr>
      <t>Q2</t>
    </r>
    <r>
      <rPr>
        <sz val="11"/>
        <color theme="1"/>
        <rFont val="Calibri"/>
        <family val="2"/>
        <scheme val="minor"/>
      </rPr>
      <t xml:space="preserve">: Iqbal owns the newspaper rack at Cafe Roma on 3rd and University. He buys each copy of Tomorrow's News &amp; Prediction for a buck-fifty, and sells it for $2.50. Unsold copies he returns to his distributor for fifty cents. Looking over his sales history, he finds much to his surprise that he never sells less than 40 copies and never more than 70 on any given day. But other than that, he can't make any sales predictions. </t>
    </r>
  </si>
  <si>
    <r>
      <t>Q2: </t>
    </r>
    <r>
      <rPr>
        <sz val="8"/>
        <color rgb="FF000000"/>
        <rFont val="Arial"/>
        <family val="2"/>
      </rPr>
      <t>A firm manufactures three types of athletic shoes: Basketball with a $10 profit per pair, Running with a $9 profit per pair, and Tennis with a $7.50 profit per pair. Resources consumed and available are:</t>
    </r>
  </si>
  <si>
    <t>Resource Basketball Running Tennis Available</t>
  </si>
  <si>
    <t>Canvas           2                1          1          12,000</t>
  </si>
  <si>
    <t>Labor hrs        4                2          2          21,000</t>
  </si>
  <si>
    <t>Machine hrs    2                3          2          19.500</t>
  </si>
  <si>
    <t>Rubber           2                1           2          16,500</t>
  </si>
  <si>
    <r>
      <t>(a) What production quantities maximize profit? </t>
    </r>
    <r>
      <rPr>
        <b/>
        <sz val="8"/>
        <color rgb="FF008000"/>
        <rFont val="Arial"/>
        <family val="2"/>
      </rPr>
      <t>(20 pts)</t>
    </r>
  </si>
  <si>
    <r>
      <t>(b) Given optimal production, what is the economic value to the firm of each of the resources? </t>
    </r>
    <r>
      <rPr>
        <b/>
        <sz val="8"/>
        <color rgb="FF008000"/>
        <rFont val="Arial"/>
        <family val="2"/>
      </rPr>
      <t>(10 pts)</t>
    </r>
  </si>
  <si>
    <r>
      <t>Q3:</t>
    </r>
    <r>
      <rPr>
        <sz val="8"/>
        <color rgb="FF000000"/>
        <rFont val="Arial"/>
        <family val="2"/>
      </rPr>
      <t> A major earthquake has left thousands of people homeless. They are located in four refugee camps with the following food requirement in tons:</t>
    </r>
  </si>
  <si>
    <t>  Camp A  10</t>
  </si>
  <si>
    <t>  Camp B   5</t>
  </si>
  <si>
    <t>  Camp C  10</t>
  </si>
  <si>
    <t>  Camp D  20 </t>
  </si>
  <si>
    <t>Country 1, a neighbor, can ship 25 tons of food. Country 2, another neighbor, can ship 20 tons. Shipping costs ($/ton) are:</t>
  </si>
  <si>
    <t>Country\To: A      B       C      D</t>
  </si>
  <si>
    <t>  1           $100  $150  $200  $300     </t>
  </si>
  <si>
    <t>  2           $150  $200  $300  $400  </t>
  </si>
  <si>
    <r>
      <t>What is the most cost effective food allocation to camps? </t>
    </r>
    <r>
      <rPr>
        <b/>
        <sz val="8"/>
        <color rgb="FF008000"/>
        <rFont val="Arial"/>
        <family val="2"/>
      </rPr>
      <t>(20 pts)</t>
    </r>
  </si>
  <si>
    <t>Mean</t>
  </si>
  <si>
    <t>ValueAtRisk</t>
  </si>
  <si>
    <t>Salvage cost</t>
  </si>
  <si>
    <t>Order parameter</t>
  </si>
  <si>
    <t>Min</t>
  </si>
  <si>
    <t>Max</t>
  </si>
  <si>
    <t>Profit w/o salv.</t>
  </si>
  <si>
    <t>Output report from parameterized simulation</t>
  </si>
  <si>
    <t>(Net) Profit</t>
  </si>
  <si>
    <t>&lt;&lt; Inventory of 55 maximizes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</si>
</sst>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8" formatCode="&quot;$&quot;#,##0.00_);[Red]\(&quot;$&quot;#,##0.00\)"/>
    <numFmt numFmtId="164" formatCode="&quot;$&quot;#,##0"/>
    <numFmt numFmtId="165" formatCode="&quot;$&quot;#,##0.00"/>
    <numFmt numFmtId="166" formatCode="General_)"/>
  </numFmts>
  <fonts count="16" x14ac:knownFonts="1">
    <font>
      <sz val="11"/>
      <color theme="1"/>
      <name val="Calibri"/>
      <family val="2"/>
      <scheme val="minor"/>
    </font>
    <font>
      <b/>
      <sz val="11"/>
      <color theme="1"/>
      <name val="Calibri"/>
      <family val="2"/>
      <scheme val="minor"/>
    </font>
    <font>
      <sz val="10"/>
      <name val="Arial"/>
      <family val="2"/>
    </font>
    <font>
      <sz val="10"/>
      <color rgb="FF000000"/>
      <name val="Arial"/>
      <family val="2"/>
    </font>
    <font>
      <b/>
      <sz val="10"/>
      <color rgb="FF0000FF"/>
      <name val="Arial"/>
      <family val="2"/>
    </font>
    <font>
      <i/>
      <sz val="11"/>
      <color theme="1"/>
      <name val="Calibri"/>
      <family val="2"/>
      <scheme val="minor"/>
    </font>
    <font>
      <sz val="10"/>
      <color indexed="12"/>
      <name val="Courier"/>
      <family val="3"/>
    </font>
    <font>
      <sz val="10"/>
      <name val="Courier"/>
      <family val="3"/>
    </font>
    <font>
      <b/>
      <sz val="10"/>
      <name val="Arial"/>
      <family val="2"/>
    </font>
    <font>
      <sz val="8"/>
      <color rgb="FF000000"/>
      <name val="Arial"/>
      <family val="2"/>
    </font>
    <font>
      <b/>
      <sz val="8"/>
      <color rgb="FF008000"/>
      <name val="Arial"/>
      <family val="2"/>
    </font>
    <font>
      <b/>
      <sz val="11"/>
      <color rgb="FF00B050"/>
      <name val="Calibri"/>
      <family val="2"/>
      <scheme val="minor"/>
    </font>
    <font>
      <b/>
      <sz val="8"/>
      <color rgb="FF000000"/>
      <name val="Arial"/>
      <family val="2"/>
    </font>
    <font>
      <b/>
      <sz val="11"/>
      <name val="Calibri"/>
      <family val="2"/>
      <scheme val="minor"/>
    </font>
    <font>
      <sz val="9"/>
      <color indexed="81"/>
      <name val="Tahoma"/>
      <family val="2"/>
    </font>
    <font>
      <i/>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theme="2" tint="-9.9948118533890809E-2"/>
        <bgColor indexed="64"/>
      </patternFill>
    </fill>
    <fill>
      <patternFill patternType="solid">
        <fgColor theme="8" tint="0.79998168889431442"/>
        <bgColor indexed="64"/>
      </patternFill>
    </fill>
    <fill>
      <patternFill patternType="solid">
        <fgColor theme="9" tint="-0.24994659260841701"/>
        <bgColor indexed="64"/>
      </patternFill>
    </fill>
    <fill>
      <patternFill patternType="solid">
        <fgColor indexed="44"/>
      </patternFill>
    </fill>
    <fill>
      <patternFill patternType="solid">
        <fgColor indexed="42"/>
        <bgColor indexed="64"/>
      </patternFill>
    </fill>
    <fill>
      <patternFill patternType="solid">
        <fgColor theme="4" tint="0.79998168889431442"/>
        <bgColor indexed="64"/>
      </patternFill>
    </fill>
  </fills>
  <borders count="3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bottom/>
      <diagonal/>
    </border>
    <border>
      <left/>
      <right style="thick">
        <color auto="1"/>
      </right>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s>
  <cellStyleXfs count="4">
    <xf numFmtId="0" fontId="0" fillId="0" borderId="0"/>
    <xf numFmtId="0" fontId="2" fillId="0" borderId="0"/>
    <xf numFmtId="166" fontId="6" fillId="0" borderId="0" applyNumberFormat="0" applyFill="0" applyBorder="0" applyAlignment="0">
      <protection locked="0"/>
    </xf>
    <xf numFmtId="166" fontId="7" fillId="6" borderId="0" applyNumberFormat="0" applyBorder="0" applyAlignment="0">
      <protection locked="0"/>
    </xf>
  </cellStyleXfs>
  <cellXfs count="111">
    <xf numFmtId="0" fontId="0" fillId="0" borderId="0" xfId="0"/>
    <xf numFmtId="0" fontId="1" fillId="0" borderId="0" xfId="0" applyFont="1"/>
    <xf numFmtId="0" fontId="0" fillId="0" borderId="0" xfId="0"/>
    <xf numFmtId="0" fontId="4" fillId="0" borderId="0" xfId="0" applyFont="1" applyAlignment="1">
      <alignment vertical="center" wrapText="1"/>
    </xf>
    <xf numFmtId="0" fontId="3" fillId="0" borderId="0" xfId="0" applyFont="1" applyAlignment="1">
      <alignment vertical="center" wrapText="1"/>
    </xf>
    <xf numFmtId="0" fontId="1" fillId="4" borderId="1" xfId="0" applyFont="1" applyFill="1" applyBorder="1"/>
    <xf numFmtId="8" fontId="0" fillId="4" borderId="3" xfId="0" applyNumberFormat="1" applyFill="1" applyBorder="1"/>
    <xf numFmtId="0" fontId="1" fillId="4" borderId="4" xfId="0" applyFont="1" applyFill="1" applyBorder="1"/>
    <xf numFmtId="8" fontId="0" fillId="4" borderId="5" xfId="0" applyNumberFormat="1" applyFill="1" applyBorder="1"/>
    <xf numFmtId="0" fontId="0" fillId="4" borderId="5" xfId="0" applyFill="1" applyBorder="1"/>
    <xf numFmtId="0" fontId="1" fillId="4" borderId="6" xfId="0" applyFont="1" applyFill="1" applyBorder="1"/>
    <xf numFmtId="0" fontId="0" fillId="4" borderId="8" xfId="0" applyFill="1" applyBorder="1"/>
    <xf numFmtId="0" fontId="1" fillId="0" borderId="0" xfId="0" applyFont="1" applyFill="1" applyBorder="1"/>
    <xf numFmtId="0" fontId="1" fillId="3" borderId="13" xfId="0" applyFont="1" applyFill="1" applyBorder="1"/>
    <xf numFmtId="0" fontId="1" fillId="3" borderId="14" xfId="0" applyFont="1" applyFill="1" applyBorder="1"/>
    <xf numFmtId="0" fontId="1" fillId="3" borderId="15" xfId="0" applyFont="1" applyFill="1" applyBorder="1"/>
    <xf numFmtId="0" fontId="1" fillId="4" borderId="2" xfId="0" applyFont="1" applyFill="1" applyBorder="1"/>
    <xf numFmtId="0" fontId="1" fillId="4" borderId="3" xfId="0" applyFont="1" applyFill="1" applyBorder="1"/>
    <xf numFmtId="0" fontId="0" fillId="4" borderId="4" xfId="0" applyFill="1" applyBorder="1"/>
    <xf numFmtId="0" fontId="0" fillId="4" borderId="0" xfId="0" applyFill="1" applyBorder="1"/>
    <xf numFmtId="0" fontId="0" fillId="4" borderId="6" xfId="0" applyFill="1" applyBorder="1"/>
    <xf numFmtId="0" fontId="0" fillId="4" borderId="7" xfId="0" applyFill="1" applyBorder="1"/>
    <xf numFmtId="0" fontId="0" fillId="0" borderId="0" xfId="0" applyFill="1"/>
    <xf numFmtId="165" fontId="0" fillId="0" borderId="0" xfId="0" applyNumberFormat="1" applyFill="1" applyBorder="1"/>
    <xf numFmtId="0" fontId="1" fillId="2" borderId="16" xfId="0" applyFont="1" applyFill="1" applyBorder="1"/>
    <xf numFmtId="0" fontId="0" fillId="2" borderId="17" xfId="0" applyFill="1" applyBorder="1"/>
    <xf numFmtId="164" fontId="0" fillId="2" borderId="18" xfId="0" applyNumberFormat="1" applyFill="1" applyBorder="1"/>
    <xf numFmtId="0" fontId="1" fillId="5" borderId="12" xfId="0" applyFont="1" applyFill="1" applyBorder="1"/>
    <xf numFmtId="0" fontId="1" fillId="5" borderId="13" xfId="0" applyFont="1" applyFill="1" applyBorder="1"/>
    <xf numFmtId="0" fontId="0" fillId="2" borderId="1" xfId="0" applyFill="1" applyBorder="1"/>
    <xf numFmtId="0" fontId="0" fillId="2" borderId="3" xfId="0" applyFill="1" applyBorder="1"/>
    <xf numFmtId="0" fontId="0" fillId="2" borderId="6" xfId="0" applyFill="1" applyBorder="1"/>
    <xf numFmtId="0" fontId="0" fillId="2" borderId="8" xfId="0" applyFill="1" applyBorder="1"/>
    <xf numFmtId="0" fontId="0" fillId="2" borderId="4" xfId="0" applyFill="1" applyBorder="1"/>
    <xf numFmtId="0" fontId="0" fillId="2" borderId="5" xfId="0" applyFill="1" applyBorder="1"/>
    <xf numFmtId="0" fontId="5" fillId="0" borderId="0" xfId="0" applyFont="1" applyFill="1" applyBorder="1"/>
    <xf numFmtId="0" fontId="5" fillId="0" borderId="0" xfId="0" applyFont="1" applyFill="1"/>
    <xf numFmtId="0" fontId="2" fillId="0" borderId="0" xfId="0" applyFont="1"/>
    <xf numFmtId="0" fontId="2" fillId="0" borderId="0" xfId="0" applyFont="1" applyAlignment="1" applyProtection="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2" fillId="0" borderId="0" xfId="0" applyFont="1" applyAlignment="1" applyProtection="1">
      <alignment horizontal="fill"/>
    </xf>
    <xf numFmtId="5" fontId="2" fillId="7" borderId="9" xfId="3" applyNumberFormat="1" applyFont="1" applyFill="1" applyBorder="1" applyAlignment="1">
      <alignment horizontal="center"/>
      <protection locked="0"/>
    </xf>
    <xf numFmtId="5" fontId="2" fillId="0" borderId="0" xfId="0" applyNumberFormat="1" applyFont="1" applyProtection="1"/>
    <xf numFmtId="0" fontId="2" fillId="4" borderId="4" xfId="0" applyFont="1" applyFill="1" applyBorder="1" applyAlignment="1" applyProtection="1">
      <alignment horizontal="left"/>
    </xf>
    <xf numFmtId="0" fontId="2" fillId="4" borderId="6" xfId="0" applyFont="1" applyFill="1" applyBorder="1" applyAlignment="1" applyProtection="1">
      <alignment horizontal="left"/>
    </xf>
    <xf numFmtId="0" fontId="2" fillId="4" borderId="19" xfId="0" applyFont="1" applyFill="1" applyBorder="1" applyAlignment="1" applyProtection="1">
      <alignment horizontal="center"/>
    </xf>
    <xf numFmtId="0" fontId="2" fillId="4" borderId="11" xfId="0" applyFont="1" applyFill="1" applyBorder="1" applyAlignment="1" applyProtection="1">
      <alignment horizontal="center"/>
    </xf>
    <xf numFmtId="0" fontId="2" fillId="0" borderId="11" xfId="0" applyFont="1" applyBorder="1" applyAlignment="1" applyProtection="1">
      <alignment horizontal="center"/>
    </xf>
    <xf numFmtId="0" fontId="2" fillId="0" borderId="19" xfId="0" applyFont="1" applyBorder="1" applyAlignment="1" applyProtection="1">
      <alignment horizontal="center"/>
    </xf>
    <xf numFmtId="0" fontId="8" fillId="0" borderId="10" xfId="0" applyFont="1" applyBorder="1" applyAlignment="1" applyProtection="1">
      <alignment horizontal="center"/>
    </xf>
    <xf numFmtId="0" fontId="8" fillId="0" borderId="0" xfId="0" applyFont="1" applyAlignment="1">
      <alignment horizontal="center"/>
    </xf>
    <xf numFmtId="0" fontId="8" fillId="4" borderId="10" xfId="0" applyFont="1" applyFill="1" applyBorder="1" applyAlignment="1" applyProtection="1">
      <alignment horizontal="center"/>
    </xf>
    <xf numFmtId="0" fontId="8" fillId="0" borderId="11" xfId="0" applyFont="1" applyBorder="1" applyAlignment="1" applyProtection="1">
      <alignment horizontal="center"/>
    </xf>
    <xf numFmtId="0" fontId="8" fillId="4" borderId="11" xfId="0" applyFont="1" applyFill="1" applyBorder="1" applyAlignment="1" applyProtection="1">
      <alignment horizontal="center"/>
    </xf>
    <xf numFmtId="0" fontId="8" fillId="0" borderId="0" xfId="0" applyFont="1" applyAlignment="1" applyProtection="1">
      <alignment horizontal="center" wrapText="1"/>
    </xf>
    <xf numFmtId="0" fontId="2" fillId="4" borderId="1" xfId="0" quotePrefix="1" applyFont="1" applyFill="1" applyBorder="1" applyAlignment="1" applyProtection="1">
      <alignment horizontal="left"/>
    </xf>
    <xf numFmtId="0" fontId="2" fillId="4" borderId="2" xfId="0" applyFont="1" applyFill="1" applyBorder="1" applyAlignment="1" applyProtection="1">
      <alignment horizontal="center"/>
    </xf>
    <xf numFmtId="0" fontId="2" fillId="4" borderId="3" xfId="0" applyFont="1" applyFill="1" applyBorder="1" applyAlignment="1" applyProtection="1">
      <alignment horizontal="center"/>
    </xf>
    <xf numFmtId="5" fontId="2" fillId="4" borderId="0" xfId="0" applyNumberFormat="1" applyFont="1" applyFill="1" applyBorder="1" applyAlignment="1" applyProtection="1">
      <alignment horizontal="center"/>
    </xf>
    <xf numFmtId="5" fontId="2" fillId="4" borderId="5" xfId="0" applyNumberFormat="1" applyFont="1" applyFill="1" applyBorder="1" applyAlignment="1" applyProtection="1">
      <alignment horizontal="center"/>
    </xf>
    <xf numFmtId="164" fontId="2" fillId="4" borderId="7" xfId="0" applyNumberFormat="1" applyFont="1" applyFill="1" applyBorder="1" applyAlignment="1">
      <alignment horizontal="center"/>
    </xf>
    <xf numFmtId="164" fontId="2" fillId="4" borderId="8" xfId="0" applyNumberFormat="1" applyFont="1" applyFill="1" applyBorder="1" applyAlignment="1">
      <alignment horizontal="center"/>
    </xf>
    <xf numFmtId="0" fontId="2" fillId="4" borderId="7" xfId="0" applyFont="1" applyFill="1" applyBorder="1" applyAlignment="1" applyProtection="1">
      <alignment horizontal="center"/>
    </xf>
    <xf numFmtId="0" fontId="2" fillId="4" borderId="8" xfId="0" applyFont="1" applyFill="1" applyBorder="1" applyAlignment="1" applyProtection="1">
      <alignment horizontal="center"/>
    </xf>
    <xf numFmtId="0" fontId="8" fillId="2" borderId="1" xfId="0" applyFont="1" applyFill="1" applyBorder="1" applyAlignment="1" applyProtection="1">
      <alignment horizontal="left"/>
    </xf>
    <xf numFmtId="0" fontId="8" fillId="2" borderId="6" xfId="0" applyFont="1" applyFill="1" applyBorder="1" applyAlignment="1" applyProtection="1">
      <alignment horizontal="left"/>
    </xf>
    <xf numFmtId="0" fontId="8" fillId="2" borderId="7" xfId="0" applyFont="1" applyFill="1" applyBorder="1" applyAlignment="1" applyProtection="1">
      <alignment horizontal="center"/>
    </xf>
    <xf numFmtId="0" fontId="8" fillId="2" borderId="8" xfId="0" applyFont="1" applyFill="1" applyBorder="1" applyAlignment="1" applyProtection="1">
      <alignment horizontal="center"/>
    </xf>
    <xf numFmtId="0" fontId="2" fillId="2" borderId="4" xfId="0" applyFont="1" applyFill="1" applyBorder="1" applyAlignment="1" applyProtection="1">
      <alignment horizontal="left"/>
    </xf>
    <xf numFmtId="166" fontId="2" fillId="2" borderId="0" xfId="2" applyNumberFormat="1" applyFont="1" applyFill="1" applyBorder="1" applyAlignment="1">
      <alignment horizontal="center"/>
      <protection locked="0"/>
    </xf>
    <xf numFmtId="166" fontId="2" fillId="2" borderId="5" xfId="2" applyNumberFormat="1" applyFont="1" applyFill="1" applyBorder="1" applyAlignment="1">
      <alignment horizontal="center"/>
      <protection locked="0"/>
    </xf>
    <xf numFmtId="0" fontId="2" fillId="2" borderId="6" xfId="0" applyFont="1" applyFill="1" applyBorder="1" applyAlignment="1" applyProtection="1">
      <alignment horizontal="left"/>
    </xf>
    <xf numFmtId="166" fontId="2" fillId="2" borderId="7" xfId="2" applyNumberFormat="1" applyFont="1" applyFill="1" applyBorder="1" applyAlignment="1">
      <alignment horizontal="center"/>
      <protection locked="0"/>
    </xf>
    <xf numFmtId="166" fontId="2" fillId="2" borderId="8" xfId="2" applyNumberFormat="1" applyFont="1" applyFill="1" applyBorder="1" applyAlignment="1">
      <alignment horizontal="center"/>
      <protection locked="0"/>
    </xf>
    <xf numFmtId="0" fontId="0" fillId="8" borderId="26" xfId="0" applyFill="1" applyBorder="1"/>
    <xf numFmtId="0" fontId="0" fillId="8" borderId="0" xfId="0" applyFill="1" applyBorder="1"/>
    <xf numFmtId="0" fontId="0" fillId="8" borderId="27" xfId="0" applyFill="1" applyBorder="1"/>
    <xf numFmtId="0" fontId="9" fillId="8" borderId="26" xfId="0" applyFont="1" applyFill="1" applyBorder="1" applyAlignment="1">
      <alignment vertical="center" wrapText="1"/>
    </xf>
    <xf numFmtId="0" fontId="0" fillId="8" borderId="20" xfId="0" applyFill="1" applyBorder="1" applyAlignment="1">
      <alignment wrapText="1"/>
    </xf>
    <xf numFmtId="0" fontId="0" fillId="8" borderId="21" xfId="0" applyFill="1" applyBorder="1" applyAlignment="1">
      <alignment wrapText="1"/>
    </xf>
    <xf numFmtId="0" fontId="0" fillId="8" borderId="22" xfId="0" applyFill="1" applyBorder="1" applyAlignment="1">
      <alignment wrapText="1"/>
    </xf>
    <xf numFmtId="0" fontId="0" fillId="8" borderId="23" xfId="0" applyFill="1" applyBorder="1" applyAlignment="1">
      <alignment wrapText="1"/>
    </xf>
    <xf numFmtId="0" fontId="0" fillId="8" borderId="24" xfId="0" applyFill="1" applyBorder="1" applyAlignment="1">
      <alignment wrapText="1"/>
    </xf>
    <xf numFmtId="0" fontId="0" fillId="8" borderId="25" xfId="0" applyFill="1" applyBorder="1" applyAlignment="1">
      <alignment wrapText="1"/>
    </xf>
    <xf numFmtId="0" fontId="9" fillId="8" borderId="26" xfId="0" applyFont="1" applyFill="1" applyBorder="1" applyAlignment="1">
      <alignment vertical="center" wrapText="1"/>
    </xf>
    <xf numFmtId="0" fontId="0" fillId="8" borderId="0" xfId="0" applyFill="1" applyBorder="1" applyAlignment="1">
      <alignment wrapText="1"/>
    </xf>
    <xf numFmtId="0" fontId="0" fillId="8" borderId="27" xfId="0" applyFill="1" applyBorder="1" applyAlignment="1">
      <alignment wrapText="1"/>
    </xf>
    <xf numFmtId="0" fontId="9" fillId="8" borderId="23" xfId="0" applyFont="1" applyFill="1" applyBorder="1" applyAlignment="1">
      <alignment vertical="center" wrapText="1"/>
    </xf>
    <xf numFmtId="0" fontId="12" fillId="8" borderId="20" xfId="0" applyFont="1" applyFill="1" applyBorder="1" applyAlignment="1">
      <alignment vertical="center" wrapText="1"/>
    </xf>
    <xf numFmtId="0" fontId="12" fillId="8" borderId="26" xfId="0" applyFont="1" applyFill="1" applyBorder="1" applyAlignment="1">
      <alignment vertical="center" wrapText="1"/>
    </xf>
    <xf numFmtId="0" fontId="1" fillId="8" borderId="0" xfId="0" applyFont="1" applyFill="1" applyBorder="1" applyAlignment="1">
      <alignment wrapText="1"/>
    </xf>
    <xf numFmtId="0" fontId="1" fillId="8" borderId="27" xfId="0" applyFont="1" applyFill="1" applyBorder="1" applyAlignment="1">
      <alignment wrapText="1"/>
    </xf>
    <xf numFmtId="0" fontId="8" fillId="2" borderId="2" xfId="0" applyFont="1" applyFill="1" applyBorder="1" applyAlignment="1" applyProtection="1">
      <alignment horizontal="center"/>
    </xf>
    <xf numFmtId="0" fontId="1" fillId="2" borderId="3" xfId="0" applyFont="1" applyFill="1" applyBorder="1" applyAlignment="1">
      <alignment horizontal="center"/>
    </xf>
    <xf numFmtId="0" fontId="0" fillId="0" borderId="29" xfId="0" applyNumberFormat="1" applyFill="1" applyBorder="1" applyAlignment="1"/>
    <xf numFmtId="0" fontId="0" fillId="0" borderId="30" xfId="0" applyNumberFormat="1" applyFill="1" applyBorder="1" applyAlignment="1"/>
    <xf numFmtId="0" fontId="13" fillId="0" borderId="28" xfId="0" applyFont="1" applyFill="1" applyBorder="1" applyAlignment="1">
      <alignment horizontal="left"/>
    </xf>
    <xf numFmtId="0" fontId="1" fillId="0" borderId="1" xfId="0" applyFont="1"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8" xfId="0" applyBorder="1"/>
    <xf numFmtId="164" fontId="0" fillId="0" borderId="29" xfId="0" applyNumberFormat="1" applyFill="1" applyBorder="1" applyAlignment="1"/>
    <xf numFmtId="164" fontId="0" fillId="0" borderId="30" xfId="0" applyNumberFormat="1" applyFill="1" applyBorder="1" applyAlignment="1"/>
    <xf numFmtId="164" fontId="0" fillId="0" borderId="0" xfId="0" applyNumberFormat="1"/>
    <xf numFmtId="165" fontId="0" fillId="0" borderId="0" xfId="0" applyNumberFormat="1"/>
    <xf numFmtId="165" fontId="0" fillId="0" borderId="29" xfId="0" applyNumberFormat="1" applyFill="1" applyBorder="1" applyAlignment="1"/>
    <xf numFmtId="165" fontId="0" fillId="0" borderId="30" xfId="0" applyNumberFormat="1" applyFill="1" applyBorder="1" applyAlignment="1"/>
    <xf numFmtId="165" fontId="1" fillId="0" borderId="29" xfId="0" applyNumberFormat="1" applyFont="1" applyFill="1" applyBorder="1" applyAlignment="1"/>
  </cellXfs>
  <cellStyles count="4">
    <cellStyle name="Adjustable" xfId="2"/>
    <cellStyle name="Best" xfId="3"/>
    <cellStyle name="Normal" xfId="0" builtinId="0"/>
    <cellStyle name="Normal 2" xfId="1"/>
  </cellStyles>
  <dxfs count="0"/>
  <tableStyles count="0" defaultTableStyle="TableStyleMedium2" defaultPivotStyle="PivotStyleLight16"/>
  <colors>
    <mruColors>
      <color rgb="FFFFFFCC"/>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561975</xdr:colOff>
      <xdr:row>17</xdr:row>
      <xdr:rowOff>9525</xdr:rowOff>
    </xdr:from>
    <xdr:to>
      <xdr:col>4</xdr:col>
      <xdr:colOff>257175</xdr:colOff>
      <xdr:row>18</xdr:row>
      <xdr:rowOff>133350</xdr:rowOff>
    </xdr:to>
    <xdr:sp macro="" textlink="">
      <xdr:nvSpPr>
        <xdr:cNvPr id="2" name="Rectangle 1"/>
        <xdr:cNvSpPr>
          <a:spLocks noChangeArrowheads="1"/>
        </xdr:cNvSpPr>
      </xdr:nvSpPr>
      <xdr:spPr bwMode="auto">
        <a:xfrm>
          <a:off x="3114675" y="1009650"/>
          <a:ext cx="3048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209550</xdr:colOff>
      <xdr:row>23</xdr:row>
      <xdr:rowOff>85725</xdr:rowOff>
    </xdr:from>
    <xdr:to>
      <xdr:col>6</xdr:col>
      <xdr:colOff>514350</xdr:colOff>
      <xdr:row>25</xdr:row>
      <xdr:rowOff>47625</xdr:rowOff>
    </xdr:to>
    <xdr:sp macro="" textlink="">
      <xdr:nvSpPr>
        <xdr:cNvPr id="3" name="Rectangle 2"/>
        <xdr:cNvSpPr>
          <a:spLocks noChangeArrowheads="1"/>
        </xdr:cNvSpPr>
      </xdr:nvSpPr>
      <xdr:spPr bwMode="auto">
        <a:xfrm>
          <a:off x="4591050" y="2543175"/>
          <a:ext cx="3048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542925</xdr:colOff>
      <xdr:row>21</xdr:row>
      <xdr:rowOff>0</xdr:rowOff>
    </xdr:from>
    <xdr:to>
      <xdr:col>4</xdr:col>
      <xdr:colOff>238125</xdr:colOff>
      <xdr:row>22</xdr:row>
      <xdr:rowOff>38100</xdr:rowOff>
    </xdr:to>
    <xdr:sp macro="" textlink="">
      <xdr:nvSpPr>
        <xdr:cNvPr id="4" name="Rectangle 3"/>
        <xdr:cNvSpPr>
          <a:spLocks noChangeArrowheads="1"/>
        </xdr:cNvSpPr>
      </xdr:nvSpPr>
      <xdr:spPr bwMode="auto">
        <a:xfrm>
          <a:off x="3095625" y="1885950"/>
          <a:ext cx="3048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161925</xdr:colOff>
      <xdr:row>14</xdr:row>
      <xdr:rowOff>133350</xdr:rowOff>
    </xdr:from>
    <xdr:to>
      <xdr:col>6</xdr:col>
      <xdr:colOff>466725</xdr:colOff>
      <xdr:row>16</xdr:row>
      <xdr:rowOff>95250</xdr:rowOff>
    </xdr:to>
    <xdr:sp macro="" textlink="">
      <xdr:nvSpPr>
        <xdr:cNvPr id="5" name="Rectangle 4"/>
        <xdr:cNvSpPr>
          <a:spLocks noChangeArrowheads="1"/>
        </xdr:cNvSpPr>
      </xdr:nvSpPr>
      <xdr:spPr bwMode="auto">
        <a:xfrm>
          <a:off x="4543425" y="485775"/>
          <a:ext cx="3048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20Stephens%20Instt/Google%20Drive/UC%20Davis/2014%20Q2%20206%20Davis/Assignments/Homework%202/You,%20Juan(00835548)/Submission%20attachment(s)/Mah.Daniel.206.HW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20Stephens%20Instt/Google%20Drive/UC%20Davis/2014%20Q2%20206%20Davis/Assignments/Homework%203/HW3%20Answ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3.4"/>
      <sheetName val="3.5"/>
      <sheetName val="3.15"/>
      <sheetName val="3.16"/>
      <sheetName val="3.22"/>
    </sheetNames>
    <sheetDataSet>
      <sheetData sheetId="0">
        <row r="9">
          <cell r="I9">
            <v>8</v>
          </cell>
        </row>
        <row r="10">
          <cell r="I10">
            <v>4</v>
          </cell>
        </row>
        <row r="11">
          <cell r="I11">
            <v>200</v>
          </cell>
        </row>
        <row r="12">
          <cell r="I12">
            <v>0</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
      <sheetName val="3.22"/>
    </sheetNames>
    <sheetDataSet>
      <sheetData sheetId="0">
        <row r="7">
          <cell r="L7" t="str">
            <v>Frequency</v>
          </cell>
        </row>
      </sheetData>
      <sheetData sheetId="1">
        <row r="21">
          <cell r="G21">
            <v>11</v>
          </cell>
          <cell r="H21">
            <v>3</v>
          </cell>
        </row>
        <row r="22">
          <cell r="G22">
            <v>10</v>
          </cell>
          <cell r="H22">
            <v>1</v>
          </cell>
        </row>
        <row r="23">
          <cell r="G23">
            <v>12</v>
          </cell>
          <cell r="H23">
            <v>2</v>
          </cell>
        </row>
        <row r="24">
          <cell r="G24">
            <v>4</v>
          </cell>
          <cell r="H24">
            <v>2</v>
          </cell>
        </row>
        <row r="25">
          <cell r="G25">
            <v>10</v>
          </cell>
          <cell r="H25">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abSelected="1" topLeftCell="A13" workbookViewId="0">
      <selection activeCell="K26" sqref="K26"/>
    </sheetView>
  </sheetViews>
  <sheetFormatPr defaultRowHeight="14.4" x14ac:dyDescent="0.3"/>
  <cols>
    <col min="1" max="1" width="8.88671875" customWidth="1"/>
    <col min="3" max="3" width="13.109375" customWidth="1"/>
  </cols>
  <sheetData>
    <row r="1" spans="1:10" s="2" customFormat="1" ht="15" thickBot="1" x14ac:dyDescent="0.35"/>
    <row r="2" spans="1:10" s="2" customFormat="1" ht="76.2" customHeight="1" thickTop="1" x14ac:dyDescent="0.3">
      <c r="B2" s="79" t="s">
        <v>46</v>
      </c>
      <c r="C2" s="80"/>
      <c r="D2" s="80"/>
      <c r="E2" s="80"/>
      <c r="F2" s="80"/>
      <c r="G2" s="80"/>
      <c r="H2" s="80"/>
      <c r="I2" s="80"/>
      <c r="J2" s="81"/>
    </row>
    <row r="3" spans="1:10" ht="27.6" customHeight="1" thickBot="1" x14ac:dyDescent="0.35">
      <c r="A3" s="3"/>
      <c r="B3" s="82" t="s">
        <v>43</v>
      </c>
      <c r="C3" s="83"/>
      <c r="D3" s="83"/>
      <c r="E3" s="83"/>
      <c r="F3" s="83"/>
      <c r="G3" s="83"/>
      <c r="H3" s="83"/>
      <c r="I3" s="83"/>
      <c r="J3" s="84"/>
    </row>
    <row r="4" spans="1:10" ht="15" thickTop="1" x14ac:dyDescent="0.3">
      <c r="A4" s="4"/>
    </row>
    <row r="6" spans="1:10" ht="15" x14ac:dyDescent="0.25">
      <c r="C6" s="5" t="s">
        <v>0</v>
      </c>
      <c r="D6" s="6">
        <v>1.5</v>
      </c>
      <c r="G6" s="2"/>
    </row>
    <row r="7" spans="1:10" ht="15" x14ac:dyDescent="0.25">
      <c r="C7" s="7" t="s">
        <v>1</v>
      </c>
      <c r="D7" s="8">
        <v>2.5</v>
      </c>
    </row>
    <row r="8" spans="1:10" x14ac:dyDescent="0.3">
      <c r="C8" s="7" t="s">
        <v>2</v>
      </c>
      <c r="D8" s="8">
        <v>0.5</v>
      </c>
      <c r="F8" s="1"/>
    </row>
    <row r="9" spans="1:10" x14ac:dyDescent="0.3">
      <c r="C9" s="7"/>
      <c r="D9" s="9"/>
      <c r="F9" s="1"/>
      <c r="G9" s="1"/>
    </row>
    <row r="10" spans="1:10" x14ac:dyDescent="0.3">
      <c r="C10" s="10" t="s">
        <v>3</v>
      </c>
      <c r="D10" s="11">
        <f ca="1">_xll.PsiIntUniform(40,70)</f>
        <v>46</v>
      </c>
      <c r="F10" s="98" t="s">
        <v>68</v>
      </c>
      <c r="G10" s="99"/>
    </row>
    <row r="11" spans="1:10" x14ac:dyDescent="0.3">
      <c r="C11" s="1"/>
      <c r="F11" s="100" t="s">
        <v>69</v>
      </c>
      <c r="G11" s="101" t="s">
        <v>70</v>
      </c>
    </row>
    <row r="12" spans="1:10" ht="15" x14ac:dyDescent="0.25">
      <c r="C12" s="1" t="s">
        <v>4</v>
      </c>
      <c r="D12" s="2">
        <f ca="1">_xll.PsiSimParam(OrderMin,OrderMax)</f>
        <v>40</v>
      </c>
      <c r="F12" s="102">
        <v>40</v>
      </c>
      <c r="G12" s="103">
        <v>70</v>
      </c>
    </row>
    <row r="14" spans="1:10" ht="15" x14ac:dyDescent="0.25">
      <c r="C14" s="1" t="s">
        <v>71</v>
      </c>
      <c r="D14" s="106">
        <f ca="1">MIN(Order,Demand)*(Price-Cost)</f>
        <v>40</v>
      </c>
    </row>
    <row r="15" spans="1:10" ht="15" x14ac:dyDescent="0.25">
      <c r="C15" s="12" t="s">
        <v>67</v>
      </c>
      <c r="D15" s="106">
        <f ca="1">MAX(Order-Demand,0)*(Cost-Salvage)+_xll.PsiOutput()</f>
        <v>0</v>
      </c>
    </row>
    <row r="16" spans="1:10" x14ac:dyDescent="0.3">
      <c r="C16" s="1" t="s">
        <v>73</v>
      </c>
      <c r="D16" s="106">
        <f ca="1">D14-D15+_xll.PsiOutput()</f>
        <v>40</v>
      </c>
    </row>
    <row r="17" spans="2:9" x14ac:dyDescent="0.3">
      <c r="C17" s="12" t="s">
        <v>6</v>
      </c>
      <c r="D17" s="107">
        <f ca="1">_xll.PsiMean(D16)</f>
        <v>40</v>
      </c>
    </row>
    <row r="18" spans="2:9" ht="15" thickBot="1" x14ac:dyDescent="0.35"/>
    <row r="19" spans="2:9" ht="15" thickBot="1" x14ac:dyDescent="0.35">
      <c r="B19" s="13" t="s">
        <v>72</v>
      </c>
      <c r="C19" s="14"/>
      <c r="D19" s="14"/>
      <c r="E19" s="15"/>
    </row>
    <row r="20" spans="2:9" ht="15" thickBot="1" x14ac:dyDescent="0.35"/>
    <row r="21" spans="2:9" ht="15" thickBot="1" x14ac:dyDescent="0.35">
      <c r="C21" s="97" t="s">
        <v>4</v>
      </c>
      <c r="D21" s="97" t="s">
        <v>65</v>
      </c>
      <c r="E21" s="97" t="s">
        <v>66</v>
      </c>
    </row>
    <row r="22" spans="2:9" x14ac:dyDescent="0.3">
      <c r="C22" s="95">
        <v>40</v>
      </c>
      <c r="D22" s="108">
        <v>40</v>
      </c>
      <c r="E22" s="104">
        <v>40</v>
      </c>
    </row>
    <row r="23" spans="2:9" x14ac:dyDescent="0.3">
      <c r="C23" s="95">
        <v>43</v>
      </c>
      <c r="D23" s="108">
        <v>42.612000000000002</v>
      </c>
      <c r="E23" s="104">
        <v>43</v>
      </c>
    </row>
    <row r="24" spans="2:9" x14ac:dyDescent="0.3">
      <c r="C24" s="95">
        <v>46</v>
      </c>
      <c r="D24" s="108">
        <v>44.643999999999998</v>
      </c>
      <c r="E24" s="104">
        <v>46</v>
      </c>
    </row>
    <row r="25" spans="2:9" x14ac:dyDescent="0.3">
      <c r="C25" s="95">
        <v>49</v>
      </c>
      <c r="D25" s="108">
        <v>46.095999999999997</v>
      </c>
      <c r="E25" s="104">
        <v>49</v>
      </c>
    </row>
    <row r="26" spans="2:9" ht="15" thickBot="1" x14ac:dyDescent="0.35">
      <c r="C26" s="95">
        <v>52</v>
      </c>
      <c r="D26" s="108">
        <v>46.966000000000001</v>
      </c>
      <c r="E26" s="104">
        <v>52</v>
      </c>
    </row>
    <row r="27" spans="2:9" ht="15" thickBot="1" x14ac:dyDescent="0.35">
      <c r="C27" s="95">
        <v>55</v>
      </c>
      <c r="D27" s="110">
        <v>47.253999999999998</v>
      </c>
      <c r="E27" s="104">
        <v>55</v>
      </c>
      <c r="F27" s="13" t="s">
        <v>74</v>
      </c>
      <c r="G27" s="14"/>
      <c r="H27" s="14"/>
      <c r="I27" s="15"/>
    </row>
    <row r="28" spans="2:9" x14ac:dyDescent="0.3">
      <c r="C28" s="95">
        <v>58</v>
      </c>
      <c r="D28" s="108">
        <v>46.963999999999999</v>
      </c>
      <c r="E28" s="104">
        <v>58</v>
      </c>
    </row>
    <row r="29" spans="2:9" x14ac:dyDescent="0.3">
      <c r="C29" s="95">
        <v>61</v>
      </c>
      <c r="D29" s="108">
        <v>46.09</v>
      </c>
      <c r="E29" s="104">
        <v>61</v>
      </c>
    </row>
    <row r="30" spans="2:9" x14ac:dyDescent="0.3">
      <c r="C30" s="95">
        <v>64</v>
      </c>
      <c r="D30" s="108">
        <v>44.637999999999998</v>
      </c>
      <c r="E30" s="104">
        <v>64</v>
      </c>
    </row>
    <row r="31" spans="2:9" x14ac:dyDescent="0.3">
      <c r="C31" s="95">
        <v>67</v>
      </c>
      <c r="D31" s="108">
        <v>42.603999999999999</v>
      </c>
      <c r="E31" s="104">
        <v>67</v>
      </c>
    </row>
    <row r="32" spans="2:9" ht="15" thickBot="1" x14ac:dyDescent="0.35">
      <c r="C32" s="96">
        <v>70</v>
      </c>
      <c r="D32" s="109">
        <v>39.991999999999997</v>
      </c>
      <c r="E32" s="105">
        <v>64</v>
      </c>
    </row>
  </sheetData>
  <mergeCells count="2">
    <mergeCell ref="B2:J2"/>
    <mergeCell ref="B3:J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4"/>
  <sheetViews>
    <sheetView workbookViewId="0">
      <selection activeCell="L9" sqref="L9"/>
    </sheetView>
  </sheetViews>
  <sheetFormatPr defaultRowHeight="14.4" x14ac:dyDescent="0.3"/>
  <cols>
    <col min="2" max="2" width="10.88671875" bestFit="1" customWidth="1"/>
    <col min="5" max="5" width="10.33203125" customWidth="1"/>
    <col min="6" max="6" width="9.77734375" customWidth="1"/>
  </cols>
  <sheetData>
    <row r="1" spans="2:10" s="2" customFormat="1" ht="15" thickBot="1" x14ac:dyDescent="0.35"/>
    <row r="2" spans="2:10" s="2" customFormat="1" ht="49.8" customHeight="1" thickTop="1" x14ac:dyDescent="0.3">
      <c r="B2" s="89" t="s">
        <v>47</v>
      </c>
      <c r="C2" s="80"/>
      <c r="D2" s="80"/>
      <c r="E2" s="80"/>
      <c r="F2" s="80"/>
      <c r="G2" s="80"/>
      <c r="H2" s="80"/>
      <c r="I2" s="80"/>
      <c r="J2" s="81"/>
    </row>
    <row r="3" spans="2:10" s="2" customFormat="1" x14ac:dyDescent="0.3">
      <c r="B3" s="90" t="s">
        <v>48</v>
      </c>
      <c r="C3" s="91"/>
      <c r="D3" s="91"/>
      <c r="E3" s="91"/>
      <c r="F3" s="91"/>
      <c r="G3" s="91"/>
      <c r="H3" s="91"/>
      <c r="I3" s="91"/>
      <c r="J3" s="92"/>
    </row>
    <row r="4" spans="2:10" s="2" customFormat="1" x14ac:dyDescent="0.3">
      <c r="B4" s="85" t="s">
        <v>49</v>
      </c>
      <c r="C4" s="86"/>
      <c r="D4" s="86"/>
      <c r="E4" s="86"/>
      <c r="F4" s="86"/>
      <c r="G4" s="86"/>
      <c r="H4" s="86"/>
      <c r="I4" s="86"/>
      <c r="J4" s="87"/>
    </row>
    <row r="5" spans="2:10" s="2" customFormat="1" x14ac:dyDescent="0.3">
      <c r="B5" s="85" t="s">
        <v>50</v>
      </c>
      <c r="C5" s="86"/>
      <c r="D5" s="86"/>
      <c r="E5" s="86"/>
      <c r="F5" s="86"/>
      <c r="G5" s="86"/>
      <c r="H5" s="86"/>
      <c r="I5" s="86"/>
      <c r="J5" s="87"/>
    </row>
    <row r="6" spans="2:10" s="2" customFormat="1" x14ac:dyDescent="0.3">
      <c r="B6" s="85" t="s">
        <v>51</v>
      </c>
      <c r="C6" s="86"/>
      <c r="D6" s="86"/>
      <c r="E6" s="86"/>
      <c r="F6" s="86"/>
      <c r="G6" s="86"/>
      <c r="H6" s="86"/>
      <c r="I6" s="86"/>
      <c r="J6" s="87"/>
    </row>
    <row r="7" spans="2:10" s="2" customFormat="1" x14ac:dyDescent="0.3">
      <c r="B7" s="85" t="s">
        <v>52</v>
      </c>
      <c r="C7" s="86"/>
      <c r="D7" s="86"/>
      <c r="E7" s="86"/>
      <c r="F7" s="86"/>
      <c r="G7" s="86"/>
      <c r="H7" s="86"/>
      <c r="I7" s="86"/>
      <c r="J7" s="87"/>
    </row>
    <row r="8" spans="2:10" s="2" customFormat="1" x14ac:dyDescent="0.3">
      <c r="B8" s="75"/>
      <c r="C8" s="76"/>
      <c r="D8" s="76"/>
      <c r="E8" s="76"/>
      <c r="F8" s="76"/>
      <c r="G8" s="76"/>
      <c r="H8" s="76"/>
      <c r="I8" s="76"/>
      <c r="J8" s="77"/>
    </row>
    <row r="9" spans="2:10" s="2" customFormat="1" x14ac:dyDescent="0.3">
      <c r="B9" s="85" t="s">
        <v>53</v>
      </c>
      <c r="C9" s="86"/>
      <c r="D9" s="86"/>
      <c r="E9" s="86"/>
      <c r="F9" s="86"/>
      <c r="G9" s="86"/>
      <c r="H9" s="86"/>
      <c r="I9" s="86"/>
      <c r="J9" s="87"/>
    </row>
    <row r="10" spans="2:10" s="2" customFormat="1" ht="15" thickBot="1" x14ac:dyDescent="0.35">
      <c r="B10" s="88" t="s">
        <v>54</v>
      </c>
      <c r="C10" s="83"/>
      <c r="D10" s="83"/>
      <c r="E10" s="83"/>
      <c r="F10" s="83"/>
      <c r="G10" s="83"/>
      <c r="H10" s="83"/>
      <c r="I10" s="83"/>
      <c r="J10" s="84"/>
    </row>
    <row r="11" spans="2:10" s="2" customFormat="1" ht="15" thickTop="1" x14ac:dyDescent="0.3"/>
    <row r="13" spans="2:10" ht="15" x14ac:dyDescent="0.25">
      <c r="B13" s="5" t="s">
        <v>7</v>
      </c>
      <c r="C13" s="16" t="s">
        <v>8</v>
      </c>
      <c r="D13" s="16" t="s">
        <v>9</v>
      </c>
      <c r="E13" s="16" t="s">
        <v>10</v>
      </c>
      <c r="F13" s="17" t="s">
        <v>11</v>
      </c>
      <c r="H13" s="12" t="s">
        <v>18</v>
      </c>
    </row>
    <row r="14" spans="2:10" ht="15" x14ac:dyDescent="0.25">
      <c r="B14" s="18" t="s">
        <v>12</v>
      </c>
      <c r="C14" s="19">
        <v>2</v>
      </c>
      <c r="D14" s="19">
        <v>1</v>
      </c>
      <c r="E14" s="19">
        <v>1</v>
      </c>
      <c r="F14" s="9">
        <v>12000</v>
      </c>
      <c r="H14">
        <f>SUMPRODUCT(ShoesProduce,C14:E14)</f>
        <v>10500</v>
      </c>
    </row>
    <row r="15" spans="2:10" ht="15" x14ac:dyDescent="0.25">
      <c r="B15" s="18" t="s">
        <v>13</v>
      </c>
      <c r="C15" s="19">
        <v>4</v>
      </c>
      <c r="D15" s="19">
        <v>2</v>
      </c>
      <c r="E15" s="19">
        <v>2</v>
      </c>
      <c r="F15" s="9">
        <v>21000</v>
      </c>
      <c r="H15" s="2">
        <f>SUMPRODUCT(ShoesProduce,C15:E15)</f>
        <v>21000</v>
      </c>
    </row>
    <row r="16" spans="2:10" ht="15" x14ac:dyDescent="0.25">
      <c r="B16" s="18" t="s">
        <v>14</v>
      </c>
      <c r="C16" s="19">
        <v>2</v>
      </c>
      <c r="D16" s="19">
        <v>3</v>
      </c>
      <c r="E16" s="19">
        <v>2</v>
      </c>
      <c r="F16" s="9">
        <v>19500</v>
      </c>
      <c r="H16" s="2">
        <f>SUMPRODUCT(ShoesProduce,C16:E16)</f>
        <v>19500</v>
      </c>
    </row>
    <row r="17" spans="2:8" ht="15" x14ac:dyDescent="0.25">
      <c r="B17" s="20" t="s">
        <v>15</v>
      </c>
      <c r="C17" s="21">
        <v>2</v>
      </c>
      <c r="D17" s="21">
        <v>1</v>
      </c>
      <c r="E17" s="21">
        <v>2</v>
      </c>
      <c r="F17" s="11">
        <v>16500</v>
      </c>
      <c r="H17" s="2">
        <f>SUMPRODUCT(ShoesProduce,C17:E17)</f>
        <v>16500</v>
      </c>
    </row>
    <row r="18" spans="2:8" ht="15.75" thickBot="1" x14ac:dyDescent="0.3"/>
    <row r="19" spans="2:8" s="22" customFormat="1" ht="15.75" thickBot="1" x14ac:dyDescent="0.3">
      <c r="B19" s="24" t="s">
        <v>16</v>
      </c>
      <c r="C19" s="25">
        <v>1500</v>
      </c>
      <c r="D19" s="25">
        <v>1500</v>
      </c>
      <c r="E19" s="25">
        <v>6000</v>
      </c>
      <c r="F19" s="27" t="s">
        <v>44</v>
      </c>
    </row>
    <row r="20" spans="2:8" s="22" customFormat="1" ht="15" x14ac:dyDescent="0.25">
      <c r="B20" s="12" t="s">
        <v>5</v>
      </c>
      <c r="C20" s="23">
        <v>10</v>
      </c>
      <c r="D20" s="23">
        <v>9</v>
      </c>
      <c r="E20" s="23">
        <v>7.5</v>
      </c>
    </row>
    <row r="21" spans="2:8" s="22" customFormat="1" ht="15" x14ac:dyDescent="0.25">
      <c r="B21" s="24" t="s">
        <v>17</v>
      </c>
      <c r="C21" s="26">
        <f>SUMPRODUCT(ShoesProfit,ShoesProduce)</f>
        <v>73500</v>
      </c>
    </row>
    <row r="22" spans="2:8" s="22" customFormat="1" ht="15.75" thickBot="1" x14ac:dyDescent="0.3">
      <c r="F22" s="29"/>
      <c r="G22" s="30" t="s">
        <v>19</v>
      </c>
    </row>
    <row r="23" spans="2:8" s="22" customFormat="1" ht="15.75" thickBot="1" x14ac:dyDescent="0.3">
      <c r="E23" s="28" t="s">
        <v>45</v>
      </c>
      <c r="F23" s="31" t="s">
        <v>20</v>
      </c>
      <c r="G23" s="32" t="s">
        <v>21</v>
      </c>
    </row>
    <row r="24" spans="2:8" s="22" customFormat="1" ht="15" x14ac:dyDescent="0.25">
      <c r="F24" s="33" t="s">
        <v>12</v>
      </c>
      <c r="G24" s="34">
        <v>0</v>
      </c>
    </row>
    <row r="25" spans="2:8" s="22" customFormat="1" ht="15" x14ac:dyDescent="0.25">
      <c r="F25" s="33" t="s">
        <v>13</v>
      </c>
      <c r="G25" s="34">
        <v>1.25</v>
      </c>
    </row>
    <row r="26" spans="2:8" s="22" customFormat="1" ht="15" x14ac:dyDescent="0.25">
      <c r="F26" s="33" t="s">
        <v>14</v>
      </c>
      <c r="G26" s="34">
        <v>2</v>
      </c>
    </row>
    <row r="27" spans="2:8" s="22" customFormat="1" ht="15" x14ac:dyDescent="0.25">
      <c r="F27" s="31" t="s">
        <v>15</v>
      </c>
      <c r="G27" s="32">
        <v>0.5</v>
      </c>
    </row>
    <row r="28" spans="2:8" s="22" customFormat="1" x14ac:dyDescent="0.3"/>
    <row r="29" spans="2:8" s="22" customFormat="1" x14ac:dyDescent="0.3">
      <c r="F29" s="35" t="s">
        <v>22</v>
      </c>
      <c r="G29" s="36"/>
    </row>
    <row r="30" spans="2:8" s="22" customFormat="1" x14ac:dyDescent="0.3">
      <c r="F30" s="35" t="s">
        <v>23</v>
      </c>
      <c r="G30" s="36"/>
    </row>
    <row r="31" spans="2:8" s="22" customFormat="1" x14ac:dyDescent="0.3"/>
    <row r="32" spans="2:8" s="22" customFormat="1" x14ac:dyDescent="0.3"/>
    <row r="33" s="22" customFormat="1" x14ac:dyDescent="0.3"/>
    <row r="34" s="22" customFormat="1" x14ac:dyDescent="0.3"/>
    <row r="35" s="22" customFormat="1" x14ac:dyDescent="0.3"/>
    <row r="36" s="22" customFormat="1" x14ac:dyDescent="0.3"/>
    <row r="37" s="22" customFormat="1" x14ac:dyDescent="0.3"/>
    <row r="38" s="22" customFormat="1" x14ac:dyDescent="0.3"/>
    <row r="39" s="22" customFormat="1" x14ac:dyDescent="0.3"/>
    <row r="40" s="22" customFormat="1" x14ac:dyDescent="0.3"/>
    <row r="41" s="22" customFormat="1" x14ac:dyDescent="0.3"/>
    <row r="42" s="22" customFormat="1" x14ac:dyDescent="0.3"/>
    <row r="43" s="22" customFormat="1" x14ac:dyDescent="0.3"/>
    <row r="44" s="22" customFormat="1" x14ac:dyDescent="0.3"/>
  </sheetData>
  <mergeCells count="8">
    <mergeCell ref="B9:J9"/>
    <mergeCell ref="B10:J10"/>
    <mergeCell ref="B2:J2"/>
    <mergeCell ref="B3:J3"/>
    <mergeCell ref="B4:J4"/>
    <mergeCell ref="B5:J5"/>
    <mergeCell ref="B6:J6"/>
    <mergeCell ref="B7:J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L12" sqref="L12"/>
    </sheetView>
  </sheetViews>
  <sheetFormatPr defaultRowHeight="14.4" x14ac:dyDescent="0.3"/>
  <cols>
    <col min="2" max="2" width="18" customWidth="1"/>
  </cols>
  <sheetData>
    <row r="1" spans="1:10" s="2" customFormat="1" ht="15" thickBot="1" x14ac:dyDescent="0.35"/>
    <row r="2" spans="1:10" s="2" customFormat="1" ht="27" customHeight="1" thickTop="1" x14ac:dyDescent="0.3">
      <c r="B2" s="89" t="s">
        <v>55</v>
      </c>
      <c r="C2" s="80"/>
      <c r="D2" s="80"/>
      <c r="E2" s="80"/>
      <c r="F2" s="80"/>
      <c r="G2" s="80"/>
      <c r="H2" s="80"/>
      <c r="I2" s="81"/>
    </row>
    <row r="3" spans="1:10" s="2" customFormat="1" x14ac:dyDescent="0.3">
      <c r="B3" s="78" t="s">
        <v>56</v>
      </c>
      <c r="C3" s="76"/>
      <c r="D3" s="76"/>
      <c r="E3" s="76"/>
      <c r="F3" s="76"/>
      <c r="G3" s="76"/>
      <c r="H3" s="76"/>
      <c r="I3" s="77"/>
    </row>
    <row r="4" spans="1:10" s="2" customFormat="1" x14ac:dyDescent="0.3">
      <c r="B4" s="78" t="s">
        <v>57</v>
      </c>
      <c r="C4" s="76"/>
      <c r="D4" s="76"/>
      <c r="E4" s="76"/>
      <c r="F4" s="76"/>
      <c r="G4" s="76"/>
      <c r="H4" s="76"/>
      <c r="I4" s="77"/>
    </row>
    <row r="5" spans="1:10" s="2" customFormat="1" x14ac:dyDescent="0.3">
      <c r="B5" s="78" t="s">
        <v>58</v>
      </c>
      <c r="C5" s="76"/>
      <c r="D5" s="76"/>
      <c r="E5" s="76"/>
      <c r="F5" s="76"/>
      <c r="G5" s="76"/>
      <c r="H5" s="76"/>
      <c r="I5" s="77"/>
    </row>
    <row r="6" spans="1:10" s="2" customFormat="1" x14ac:dyDescent="0.3">
      <c r="B6" s="78" t="s">
        <v>59</v>
      </c>
      <c r="C6" s="76"/>
      <c r="D6" s="76"/>
      <c r="E6" s="76"/>
      <c r="F6" s="76"/>
      <c r="G6" s="76"/>
      <c r="H6" s="76"/>
      <c r="I6" s="77"/>
    </row>
    <row r="7" spans="1:10" s="2" customFormat="1" x14ac:dyDescent="0.3">
      <c r="B7" s="78"/>
      <c r="C7" s="76"/>
      <c r="D7" s="76"/>
      <c r="E7" s="76"/>
      <c r="F7" s="76"/>
      <c r="G7" s="76"/>
      <c r="H7" s="76"/>
      <c r="I7" s="77"/>
    </row>
    <row r="8" spans="1:10" s="2" customFormat="1" x14ac:dyDescent="0.3">
      <c r="B8" s="85" t="s">
        <v>60</v>
      </c>
      <c r="C8" s="86"/>
      <c r="D8" s="86"/>
      <c r="E8" s="86"/>
      <c r="F8" s="86"/>
      <c r="G8" s="86"/>
      <c r="H8" s="86"/>
      <c r="I8" s="87"/>
    </row>
    <row r="9" spans="1:10" s="2" customFormat="1" x14ac:dyDescent="0.3">
      <c r="B9" s="85" t="s">
        <v>61</v>
      </c>
      <c r="C9" s="86"/>
      <c r="D9" s="86"/>
      <c r="E9" s="86"/>
      <c r="F9" s="86"/>
      <c r="G9" s="86"/>
      <c r="H9" s="86"/>
      <c r="I9" s="87"/>
    </row>
    <row r="10" spans="1:10" s="2" customFormat="1" x14ac:dyDescent="0.3">
      <c r="B10" s="85" t="s">
        <v>62</v>
      </c>
      <c r="C10" s="86"/>
      <c r="D10" s="86"/>
      <c r="E10" s="86"/>
      <c r="F10" s="86"/>
      <c r="G10" s="86"/>
      <c r="H10" s="86"/>
      <c r="I10" s="87"/>
    </row>
    <row r="11" spans="1:10" s="2" customFormat="1" x14ac:dyDescent="0.3">
      <c r="B11" s="85" t="s">
        <v>63</v>
      </c>
      <c r="C11" s="86"/>
      <c r="D11" s="86"/>
      <c r="E11" s="86"/>
      <c r="F11" s="86"/>
      <c r="G11" s="86"/>
      <c r="H11" s="86"/>
      <c r="I11" s="87"/>
    </row>
    <row r="12" spans="1:10" s="2" customFormat="1" x14ac:dyDescent="0.3">
      <c r="B12" s="78"/>
      <c r="C12" s="76"/>
      <c r="D12" s="76"/>
      <c r="E12" s="76"/>
      <c r="F12" s="76"/>
      <c r="G12" s="76"/>
      <c r="H12" s="76"/>
      <c r="I12" s="77"/>
    </row>
    <row r="13" spans="1:10" s="2" customFormat="1" ht="15" thickBot="1" x14ac:dyDescent="0.35">
      <c r="B13" s="88" t="s">
        <v>64</v>
      </c>
      <c r="C13" s="83"/>
      <c r="D13" s="83"/>
      <c r="E13" s="83"/>
      <c r="F13" s="83"/>
      <c r="G13" s="83"/>
      <c r="H13" s="83"/>
      <c r="I13" s="84"/>
    </row>
    <row r="14" spans="1:10" ht="15" thickTop="1" x14ac:dyDescent="0.3"/>
    <row r="15" spans="1:10" x14ac:dyDescent="0.3">
      <c r="A15" s="37"/>
      <c r="B15" s="65" t="s">
        <v>39</v>
      </c>
      <c r="C15" s="93" t="s">
        <v>24</v>
      </c>
      <c r="D15" s="94"/>
      <c r="E15" s="39"/>
      <c r="F15" s="50" t="s">
        <v>25</v>
      </c>
      <c r="G15" s="51"/>
      <c r="H15" s="52" t="s">
        <v>3</v>
      </c>
      <c r="I15" s="39"/>
      <c r="J15" s="37"/>
    </row>
    <row r="16" spans="1:10" x14ac:dyDescent="0.3">
      <c r="A16" s="37"/>
      <c r="B16" s="66" t="s">
        <v>40</v>
      </c>
      <c r="C16" s="67" t="s">
        <v>26</v>
      </c>
      <c r="D16" s="68" t="s">
        <v>27</v>
      </c>
      <c r="E16" s="39"/>
      <c r="F16" s="53" t="s">
        <v>28</v>
      </c>
      <c r="G16" s="51"/>
      <c r="H16" s="54" t="s">
        <v>29</v>
      </c>
      <c r="I16" s="39"/>
      <c r="J16" s="37"/>
    </row>
    <row r="17" spans="1:10" x14ac:dyDescent="0.3">
      <c r="A17" s="37"/>
      <c r="B17" s="69" t="s">
        <v>31</v>
      </c>
      <c r="C17" s="70">
        <v>0</v>
      </c>
      <c r="D17" s="71">
        <v>10</v>
      </c>
      <c r="E17" s="39"/>
      <c r="F17" s="49">
        <f>C17+D17</f>
        <v>10</v>
      </c>
      <c r="G17" s="40"/>
      <c r="H17" s="46">
        <v>10</v>
      </c>
      <c r="I17" s="39"/>
      <c r="J17" s="37"/>
    </row>
    <row r="18" spans="1:10" x14ac:dyDescent="0.3">
      <c r="A18" s="37"/>
      <c r="B18" s="69" t="s">
        <v>32</v>
      </c>
      <c r="C18" s="70">
        <v>0</v>
      </c>
      <c r="D18" s="71">
        <v>5</v>
      </c>
      <c r="E18" s="39"/>
      <c r="F18" s="49">
        <f>C18+D18</f>
        <v>5</v>
      </c>
      <c r="G18" s="40"/>
      <c r="H18" s="46">
        <v>5</v>
      </c>
      <c r="I18" s="39"/>
      <c r="J18" s="37"/>
    </row>
    <row r="19" spans="1:10" x14ac:dyDescent="0.3">
      <c r="A19" s="37"/>
      <c r="B19" s="69" t="s">
        <v>33</v>
      </c>
      <c r="C19" s="70">
        <v>10</v>
      </c>
      <c r="D19" s="71">
        <v>0</v>
      </c>
      <c r="E19" s="39"/>
      <c r="F19" s="49">
        <f>C19+D19</f>
        <v>10</v>
      </c>
      <c r="G19" s="40"/>
      <c r="H19" s="46">
        <v>10</v>
      </c>
      <c r="I19" s="39"/>
      <c r="J19" s="37"/>
    </row>
    <row r="20" spans="1:10" ht="15" x14ac:dyDescent="0.25">
      <c r="A20" s="37"/>
      <c r="B20" s="72" t="s">
        <v>34</v>
      </c>
      <c r="C20" s="73">
        <v>15</v>
      </c>
      <c r="D20" s="74">
        <v>5</v>
      </c>
      <c r="E20" s="39"/>
      <c r="F20" s="48">
        <f>C20+D20</f>
        <v>20</v>
      </c>
      <c r="G20" s="40"/>
      <c r="H20" s="47">
        <v>20</v>
      </c>
      <c r="I20" s="39"/>
      <c r="J20" s="37"/>
    </row>
    <row r="21" spans="1:10" ht="15" x14ac:dyDescent="0.25">
      <c r="A21" s="37"/>
      <c r="I21" s="39"/>
      <c r="J21" s="37"/>
    </row>
    <row r="22" spans="1:10" ht="15" x14ac:dyDescent="0.25">
      <c r="A22" s="37"/>
      <c r="B22" s="55" t="s">
        <v>41</v>
      </c>
      <c r="C22" s="38">
        <f>SUM(C17:C20)</f>
        <v>25</v>
      </c>
      <c r="D22" s="38">
        <f>SUM(D17:D20)</f>
        <v>20</v>
      </c>
      <c r="E22" s="39"/>
      <c r="F22" s="39"/>
      <c r="G22" s="39"/>
      <c r="H22" s="38" t="s">
        <v>35</v>
      </c>
      <c r="I22" s="39"/>
      <c r="J22" s="37"/>
    </row>
    <row r="23" spans="1:10" ht="15" x14ac:dyDescent="0.25">
      <c r="A23" s="37"/>
      <c r="B23" s="55" t="s">
        <v>42</v>
      </c>
      <c r="C23" s="38">
        <v>25</v>
      </c>
      <c r="D23" s="38">
        <v>20</v>
      </c>
      <c r="E23" s="39"/>
      <c r="F23" s="39"/>
      <c r="G23" s="39"/>
      <c r="H23" s="38" t="s">
        <v>36</v>
      </c>
      <c r="I23" s="39"/>
      <c r="J23" s="37"/>
    </row>
    <row r="24" spans="1:10" ht="15" x14ac:dyDescent="0.25">
      <c r="A24" s="37"/>
      <c r="B24" s="41"/>
      <c r="C24" s="38"/>
      <c r="D24" s="38"/>
      <c r="E24" s="38"/>
      <c r="F24" s="38"/>
      <c r="G24" s="38"/>
      <c r="H24" s="38" t="s">
        <v>37</v>
      </c>
      <c r="I24" s="39"/>
      <c r="J24" s="37"/>
    </row>
    <row r="25" spans="1:10" ht="15" x14ac:dyDescent="0.25">
      <c r="A25" s="37"/>
      <c r="B25" s="56" t="s">
        <v>38</v>
      </c>
      <c r="C25" s="57" t="s">
        <v>24</v>
      </c>
      <c r="D25" s="58" t="s">
        <v>24</v>
      </c>
      <c r="E25" s="39"/>
      <c r="F25" s="39"/>
      <c r="G25" s="39"/>
      <c r="H25" s="42">
        <f>SUMPRODUCT(C17:D20,C27:D30)</f>
        <v>11000</v>
      </c>
      <c r="I25" s="39"/>
      <c r="J25" s="37"/>
    </row>
    <row r="26" spans="1:10" ht="15" x14ac:dyDescent="0.25">
      <c r="A26" s="37"/>
      <c r="B26" s="45" t="s">
        <v>30</v>
      </c>
      <c r="C26" s="63" t="s">
        <v>26</v>
      </c>
      <c r="D26" s="64" t="s">
        <v>27</v>
      </c>
      <c r="E26" s="39"/>
      <c r="F26" s="39"/>
      <c r="G26" s="39"/>
      <c r="H26" s="2"/>
      <c r="I26" s="39"/>
      <c r="J26" s="37"/>
    </row>
    <row r="27" spans="1:10" ht="15" x14ac:dyDescent="0.25">
      <c r="A27" s="37"/>
      <c r="B27" s="44" t="s">
        <v>31</v>
      </c>
      <c r="C27" s="59">
        <v>100</v>
      </c>
      <c r="D27" s="60">
        <v>150</v>
      </c>
      <c r="E27" s="39"/>
      <c r="F27" s="39"/>
      <c r="G27" s="39"/>
      <c r="H27" s="2"/>
      <c r="I27" s="39"/>
      <c r="J27" s="37"/>
    </row>
    <row r="28" spans="1:10" ht="15" x14ac:dyDescent="0.25">
      <c r="A28" s="37"/>
      <c r="B28" s="44" t="s">
        <v>32</v>
      </c>
      <c r="C28" s="59">
        <v>150</v>
      </c>
      <c r="D28" s="60">
        <v>200</v>
      </c>
      <c r="E28" s="39"/>
      <c r="F28" s="2"/>
      <c r="G28" s="2"/>
      <c r="H28" s="39"/>
      <c r="I28" s="2"/>
      <c r="J28" s="2"/>
    </row>
    <row r="29" spans="1:10" ht="15" x14ac:dyDescent="0.25">
      <c r="A29" s="37"/>
      <c r="B29" s="44" t="s">
        <v>33</v>
      </c>
      <c r="C29" s="59">
        <v>200</v>
      </c>
      <c r="D29" s="60">
        <v>300</v>
      </c>
      <c r="E29" s="39"/>
      <c r="F29" s="2"/>
      <c r="G29" s="2"/>
      <c r="H29" s="39"/>
      <c r="I29" s="2"/>
      <c r="J29" s="2"/>
    </row>
    <row r="30" spans="1:10" x14ac:dyDescent="0.3">
      <c r="A30" s="37"/>
      <c r="B30" s="45" t="s">
        <v>34</v>
      </c>
      <c r="C30" s="61">
        <v>300</v>
      </c>
      <c r="D30" s="62">
        <v>400</v>
      </c>
      <c r="E30" s="39"/>
      <c r="F30" s="2"/>
      <c r="G30" s="2"/>
      <c r="H30" s="2"/>
      <c r="I30" s="2"/>
      <c r="J30" s="2"/>
    </row>
    <row r="31" spans="1:10" x14ac:dyDescent="0.3">
      <c r="A31" s="37"/>
      <c r="B31" s="37"/>
      <c r="C31" s="43"/>
      <c r="D31" s="43"/>
      <c r="E31" s="39"/>
      <c r="F31" s="2"/>
      <c r="G31" s="2"/>
      <c r="H31" s="2"/>
      <c r="I31" s="2"/>
      <c r="J31" s="2"/>
    </row>
  </sheetData>
  <mergeCells count="7">
    <mergeCell ref="C15:D15"/>
    <mergeCell ref="B2:I2"/>
    <mergeCell ref="B8:I8"/>
    <mergeCell ref="B9:I9"/>
    <mergeCell ref="B10:I10"/>
    <mergeCell ref="B11:I11"/>
    <mergeCell ref="B13:I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Q1</vt:lpstr>
      <vt:lpstr>Q2</vt:lpstr>
      <vt:lpstr>Q3</vt:lpstr>
      <vt:lpstr>CampDemand</vt:lpstr>
      <vt:lpstr>Cost</vt:lpstr>
      <vt:lpstr>CountryCapacity</vt:lpstr>
      <vt:lpstr>CountryTotal</vt:lpstr>
      <vt:lpstr>Demand</vt:lpstr>
      <vt:lpstr>NetProfit</vt:lpstr>
      <vt:lpstr>Order</vt:lpstr>
      <vt:lpstr>OrderMax</vt:lpstr>
      <vt:lpstr>OrderMin</vt:lpstr>
      <vt:lpstr>Price</vt:lpstr>
      <vt:lpstr>ProduceShoes</vt:lpstr>
      <vt:lpstr>Salvage</vt:lpstr>
      <vt:lpstr>ShippedAmount</vt:lpstr>
      <vt:lpstr>ShoesProduce</vt:lpstr>
      <vt:lpstr>ShoesProfit</vt:lpstr>
      <vt:lpstr>ShoesTotalProfit</vt:lpstr>
      <vt:lpstr>TotalShippingCost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Saigal</dc:creator>
  <cp:lastModifiedBy>Sanjay</cp:lastModifiedBy>
  <dcterms:created xsi:type="dcterms:W3CDTF">2014-04-28T19:55:42Z</dcterms:created>
  <dcterms:modified xsi:type="dcterms:W3CDTF">2014-08-07T18:44:54Z</dcterms:modified>
</cp:coreProperties>
</file>