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filterPrivacy="1" hidePivotFieldList="1" autoCompressPictures="0"/>
  <bookViews>
    <workbookView xWindow="0" yWindow="0" windowWidth="33600" windowHeight="19660" activeTab="2"/>
  </bookViews>
  <sheets>
    <sheet name="EA QUESTIONNAIRE" sheetId="7" r:id="rId1"/>
    <sheet name="Sheet5" sheetId="9" r:id="rId2"/>
    <sheet name="Sheet1" sheetId="10" r:id="rId3"/>
  </sheets>
  <definedNames>
    <definedName name="_xlnm._FilterDatabase" localSheetId="2" hidden="1">Sheet1!$A$1:$A$59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7" l="1"/>
  <c r="F7" i="7"/>
  <c r="F6" i="7"/>
  <c r="F5" i="7"/>
  <c r="F4" i="7"/>
  <c r="F3" i="7"/>
  <c r="F8" i="7"/>
  <c r="AI12" i="7"/>
  <c r="E13" i="7"/>
  <c r="E4" i="7"/>
  <c r="E5" i="7"/>
  <c r="E6" i="7"/>
  <c r="E7" i="7"/>
  <c r="E8" i="7"/>
  <c r="E9" i="7"/>
  <c r="E10" i="7"/>
  <c r="E3" i="7"/>
  <c r="M11" i="7"/>
  <c r="K11" i="7"/>
  <c r="I11" i="7"/>
  <c r="F11" i="7"/>
  <c r="G10" i="7"/>
  <c r="G9" i="7"/>
  <c r="G8" i="7"/>
  <c r="G7" i="7"/>
  <c r="G6" i="7"/>
  <c r="G5" i="7"/>
  <c r="G4" i="7"/>
  <c r="G3" i="7"/>
  <c r="G11" i="7"/>
  <c r="D11" i="7"/>
  <c r="D15" i="7"/>
  <c r="E11" i="7"/>
</calcChain>
</file>

<file path=xl/sharedStrings.xml><?xml version="1.0" encoding="utf-8"?>
<sst xmlns="http://schemas.openxmlformats.org/spreadsheetml/2006/main" count="349" uniqueCount="218">
  <si>
    <t>Yes</t>
  </si>
  <si>
    <t>No</t>
  </si>
  <si>
    <t xml:space="preserve">Questions </t>
  </si>
  <si>
    <t>The JS does not have any social barriers which will prevent her/him in finding a job easily</t>
  </si>
  <si>
    <t>agree</t>
  </si>
  <si>
    <t xml:space="preserve">indifferent </t>
  </si>
  <si>
    <t>disagree</t>
  </si>
  <si>
    <t>strongly disagree</t>
  </si>
  <si>
    <t>The JS has a good range of relevant previous work experience and a current cv that supports achievement of job goals</t>
  </si>
  <si>
    <t>The JS educational background is relevant to and well-aligned with job goals.</t>
  </si>
  <si>
    <t>The JS has excellent vocational skills, relevant vocational qualifications and has attended some relevant vocational training courses</t>
  </si>
  <si>
    <t>The JS is highly motivated , wants to find a job and is confident in being able to search and apply for jobs .</t>
  </si>
  <si>
    <t>The JS has clear job goals and the JS expectations align with their experience, salary requirements and work history.</t>
  </si>
  <si>
    <t>The JS has excellent soft skills and would fit well in an organisation</t>
  </si>
  <si>
    <t>%</t>
  </si>
  <si>
    <t>Total</t>
  </si>
  <si>
    <t xml:space="preserve"> The JS does not have a health condition or disability which may affect their employment chances and requires no support</t>
  </si>
  <si>
    <t>EA Assessment</t>
  </si>
  <si>
    <t>HRDF RAG</t>
  </si>
  <si>
    <t>GREEN</t>
  </si>
  <si>
    <t>Over All Ranking</t>
  </si>
  <si>
    <t>RED</t>
  </si>
  <si>
    <t>AMBER</t>
  </si>
  <si>
    <t xml:space="preserve">JS Stage </t>
  </si>
  <si>
    <t>number of weeks</t>
  </si>
  <si>
    <t>Starting work</t>
  </si>
  <si>
    <t>Interveiw ready</t>
  </si>
  <si>
    <t>Ready and searching</t>
  </si>
  <si>
    <t>Realistic goals set</t>
  </si>
  <si>
    <t>Reasons to work</t>
  </si>
  <si>
    <t>Able to work</t>
  </si>
  <si>
    <t>Work environment</t>
  </si>
  <si>
    <t>Mixed environment</t>
  </si>
  <si>
    <t>Low salary</t>
  </si>
  <si>
    <t>Long working hours</t>
  </si>
  <si>
    <t>Two shifts</t>
  </si>
  <si>
    <t>Transportation</t>
  </si>
  <si>
    <t>Remote area</t>
  </si>
  <si>
    <t>Other</t>
  </si>
  <si>
    <t xml:space="preserve">Money </t>
  </si>
  <si>
    <t xml:space="preserve">Supporting family </t>
  </si>
  <si>
    <t>starting a career</t>
  </si>
  <si>
    <t xml:space="preserve">I want a better job </t>
  </si>
  <si>
    <t xml:space="preserve">I want to get married </t>
  </si>
  <si>
    <t>To be registered in GOSI</t>
  </si>
  <si>
    <t xml:space="preserve">To get health insurance </t>
  </si>
  <si>
    <t>Education (e.g teachers)</t>
  </si>
  <si>
    <t>Customer Service (e.g – call centre)</t>
  </si>
  <si>
    <t>Finance (e.g banking and insurance)</t>
  </si>
  <si>
    <t>Construction (e.g Labourers)</t>
  </si>
  <si>
    <t>Manufacturing &amp; Production (e.g production line operative, farm hand)</t>
  </si>
  <si>
    <t xml:space="preserve">I.T. (e.g Support desk) </t>
  </si>
  <si>
    <t>Health &amp; Social Care (e.g Nursing)</t>
  </si>
  <si>
    <t>Security (e.g Patrol guard)</t>
  </si>
  <si>
    <t>Hospitality &amp; Catering (e.g kitchen porter)</t>
  </si>
  <si>
    <t xml:space="preserve">IT skills </t>
  </si>
  <si>
    <t xml:space="preserve">english skills </t>
  </si>
  <si>
    <t xml:space="preserve">communication skills </t>
  </si>
  <si>
    <t>sector-specified skills</t>
  </si>
  <si>
    <t>presentation skills</t>
  </si>
  <si>
    <t>customer service skills</t>
  </si>
  <si>
    <t>MS office skills</t>
  </si>
  <si>
    <t>Care\Family Support</t>
  </si>
  <si>
    <t>Ex-Offender</t>
  </si>
  <si>
    <t>Lack of experience</t>
  </si>
  <si>
    <t>Flexible on salary expectations</t>
  </si>
  <si>
    <t>Willingness to travel</t>
  </si>
  <si>
    <t>Lack of a CV</t>
  </si>
  <si>
    <t>Don't know how to job search</t>
  </si>
  <si>
    <t>Need more qualifications</t>
  </si>
  <si>
    <t>Don't know what I want to do</t>
  </si>
  <si>
    <t>What hours would you consider working</t>
  </si>
  <si>
    <t>Wheel chair</t>
  </si>
  <si>
    <t>Walker</t>
  </si>
  <si>
    <t>A cane</t>
  </si>
  <si>
    <t>Crutches</t>
  </si>
  <si>
    <t>Prosthetic limbs ( arm, leg, hand)</t>
  </si>
  <si>
    <t>I don’t use any assistance</t>
  </si>
  <si>
    <t>An assistant Person</t>
  </si>
  <si>
    <t>East</t>
  </si>
  <si>
    <t>Middle</t>
  </si>
  <si>
    <t>West</t>
  </si>
  <si>
    <t>South</t>
  </si>
  <si>
    <t>North</t>
  </si>
  <si>
    <t xml:space="preserve">0 - 11 KM </t>
  </si>
  <si>
    <t>11 - 30 KM</t>
  </si>
  <si>
    <t xml:space="preserve">31 - 50 KM </t>
  </si>
  <si>
    <t>More than 50 KM</t>
  </si>
  <si>
    <t xml:space="preserve">Ready and Searching </t>
  </si>
  <si>
    <t>Suggested intervention 1</t>
  </si>
  <si>
    <t>Suggested intervention 2</t>
  </si>
  <si>
    <t>Suggested intervention 3</t>
  </si>
  <si>
    <t>Suggested intervention 4</t>
  </si>
  <si>
    <t>Suggested intervention 5</t>
  </si>
  <si>
    <t>Suggested intervention 6</t>
  </si>
  <si>
    <t>Suggested intervention 7</t>
  </si>
  <si>
    <t>Suggested intervention 8</t>
  </si>
  <si>
    <t>Suggested intervention 9</t>
  </si>
  <si>
    <t>Suggested intervention 10</t>
  </si>
  <si>
    <t>partially agree</t>
  </si>
  <si>
    <t>Green Light Thinking Workshop</t>
  </si>
  <si>
    <t>Transferable Skills Group Work</t>
  </si>
  <si>
    <t>Working with a Health Condition Group Work</t>
  </si>
  <si>
    <t>Think Positive Workshop</t>
  </si>
  <si>
    <t>Begin CV Template</t>
  </si>
  <si>
    <t xml:space="preserve">identify your transferable skills </t>
  </si>
  <si>
    <t>identifying job goals workshop</t>
  </si>
  <si>
    <t>Embracing Change Workshop</t>
  </si>
  <si>
    <t>Benefits of work workshop</t>
  </si>
  <si>
    <t>confidence building</t>
  </si>
  <si>
    <t xml:space="preserve"> Thinking Positive Workshop</t>
  </si>
  <si>
    <t>Recognising Your Strengths Workshop</t>
  </si>
  <si>
    <t>embracing change</t>
  </si>
  <si>
    <t>Communication Colours Workshop</t>
  </si>
  <si>
    <t>Assert Yourself</t>
  </si>
  <si>
    <t>Positive Affirmation Workshop</t>
  </si>
  <si>
    <t>Recognising Your Strengths</t>
  </si>
  <si>
    <t>Voluntary work as a stepping stone workshop</t>
  </si>
  <si>
    <t>CV Workshop</t>
  </si>
  <si>
    <t>Exploring your job goals</t>
  </si>
  <si>
    <t>CV workshop</t>
  </si>
  <si>
    <t>Who's Hiring</t>
  </si>
  <si>
    <t>Exploring Job Goals Workshop</t>
  </si>
  <si>
    <t>SMART Goals</t>
  </si>
  <si>
    <t>Benefits of work</t>
  </si>
  <si>
    <t>Embracing change workshop</t>
  </si>
  <si>
    <t>benefits of work</t>
  </si>
  <si>
    <t>voluntary work as a stepping stone workshop</t>
  </si>
  <si>
    <t>effective job search methods workshop</t>
  </si>
  <si>
    <t>effective job search practice workshop</t>
  </si>
  <si>
    <t>Assisted job search session with advisor</t>
  </si>
  <si>
    <t>group job search session</t>
  </si>
  <si>
    <t>Dream Board Workshop</t>
  </si>
  <si>
    <t>transferable skills session</t>
  </si>
  <si>
    <t>Job Compass Workshop</t>
  </si>
  <si>
    <t>Benefits of Work Workshop</t>
  </si>
  <si>
    <t>Voluntarry work as a stepping stone workshop</t>
  </si>
  <si>
    <t>DreamBoard Workshop</t>
  </si>
  <si>
    <t xml:space="preserve">Question Number </t>
  </si>
  <si>
    <t>Answers for Question Number:</t>
  </si>
  <si>
    <t>Workshops:</t>
  </si>
  <si>
    <t>Advisor Led activities:</t>
  </si>
  <si>
    <t>Group work- advisor led:</t>
  </si>
  <si>
    <t>Client Led Activities:</t>
  </si>
  <si>
    <t>How to answer any interview question</t>
  </si>
  <si>
    <t xml:space="preserve">Refreshing an existing CV </t>
  </si>
  <si>
    <t>Benefitting from feedback</t>
  </si>
  <si>
    <t xml:space="preserve">Researching employers to target </t>
  </si>
  <si>
    <t>Focused speed interviews</t>
  </si>
  <si>
    <t>Creating sector-specific CV’s to reflect different job goals</t>
  </si>
  <si>
    <t>Managing work/life balance</t>
  </si>
  <si>
    <t xml:space="preserve">JS Cold Calling </t>
  </si>
  <si>
    <t>Mock Interviews</t>
  </si>
  <si>
    <t>Refreshing an existing cover letter</t>
  </si>
  <si>
    <t>Budgeting</t>
  </si>
  <si>
    <t xml:space="preserve">Application Form Practice </t>
  </si>
  <si>
    <t>Video Mock Interviews</t>
  </si>
  <si>
    <t>Creating sector-specific cover to reflect different job goals</t>
  </si>
  <si>
    <t>Cold calling employers</t>
  </si>
  <si>
    <t xml:space="preserve">Independent Job Search </t>
  </si>
  <si>
    <t>Core Interview skills</t>
  </si>
  <si>
    <t xml:space="preserve">Mock Interview </t>
  </si>
  <si>
    <t>Job Search Sessions</t>
  </si>
  <si>
    <t>Handing out CV’s</t>
  </si>
  <si>
    <t>Interview Skills Plus</t>
  </si>
  <si>
    <t>Practicing answering interview questions</t>
  </si>
  <si>
    <t>Attending Employer Events</t>
  </si>
  <si>
    <t>Practicing Group Assessments</t>
  </si>
  <si>
    <t>Elevator Pitch</t>
  </si>
  <si>
    <t>Creating a new CV</t>
  </si>
  <si>
    <t>Researching employers to target</t>
  </si>
  <si>
    <t>Creating a cover letter</t>
  </si>
  <si>
    <t>Independent Job Search</t>
  </si>
  <si>
    <t>Effective job search methods</t>
  </si>
  <si>
    <t>Refreshing an existing CV</t>
  </si>
  <si>
    <t>Confidence Building sessions</t>
  </si>
  <si>
    <t>Application Form Practice</t>
  </si>
  <si>
    <t>Effective job search practice</t>
  </si>
  <si>
    <t xml:space="preserve">Creating sector-specific CV’s to reflect different job goals </t>
  </si>
  <si>
    <t>STAR technique</t>
  </si>
  <si>
    <t>Cold Calling</t>
  </si>
  <si>
    <t>Who’s hiring?</t>
  </si>
  <si>
    <t xml:space="preserve">Creating sector-specific cover letters to reflect different job goals </t>
  </si>
  <si>
    <t>Job Compass</t>
  </si>
  <si>
    <t>Speculative Calling- What to say</t>
  </si>
  <si>
    <t>Speculative calling – Practice</t>
  </si>
  <si>
    <t xml:space="preserve">Assisted Cold Calling </t>
  </si>
  <si>
    <t>Assisted job search with advisor</t>
  </si>
  <si>
    <t>Write your own speculative letter</t>
  </si>
  <si>
    <t>Excellence in ………….</t>
  </si>
  <si>
    <t>Dream Board</t>
  </si>
  <si>
    <t>Creating a basic CV</t>
  </si>
  <si>
    <t>Green Light Thinking Session</t>
  </si>
  <si>
    <t>Information gathering for creating a CV (CV Template)</t>
  </si>
  <si>
    <t>Recognizing your strengths</t>
  </si>
  <si>
    <t>Identifying job goals</t>
  </si>
  <si>
    <t>Transferable skills</t>
  </si>
  <si>
    <t>Identifying transferable skills</t>
  </si>
  <si>
    <t>Think Positive</t>
  </si>
  <si>
    <t>Working with health conditions</t>
  </si>
  <si>
    <t xml:space="preserve">Researching child care options </t>
  </si>
  <si>
    <t>Confidence Building &amp; Positive thinking</t>
  </si>
  <si>
    <t>Confidence Building</t>
  </si>
  <si>
    <t>Communication Colours</t>
  </si>
  <si>
    <t>Benefits of Work</t>
  </si>
  <si>
    <t>Voluntary work as a stepping stone</t>
  </si>
  <si>
    <t>Embracing Change</t>
  </si>
  <si>
    <t>Partially agree</t>
  </si>
  <si>
    <t>Green</t>
  </si>
  <si>
    <t>Yellow</t>
  </si>
  <si>
    <t>Red</t>
  </si>
  <si>
    <t>Variable</t>
  </si>
  <si>
    <t>Thinking Positive Workshop</t>
  </si>
  <si>
    <t xml:space="preserve">Identify your transferable skills </t>
  </si>
  <si>
    <t>Identifying job goals workshop</t>
  </si>
  <si>
    <t>Confidence building</t>
  </si>
  <si>
    <t>Effective job search practice workshop</t>
  </si>
  <si>
    <t>Group job search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</si>
</sst>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;[Red]0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1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/>
    <xf numFmtId="9" fontId="0" fillId="0" borderId="0" xfId="0" applyNumberFormat="1"/>
    <xf numFmtId="10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0" xfId="0" applyFont="1" applyBorder="1"/>
    <xf numFmtId="9" fontId="0" fillId="0" borderId="0" xfId="0" applyNumberFormat="1" applyBorder="1"/>
    <xf numFmtId="10" fontId="0" fillId="0" borderId="0" xfId="0" applyNumberFormat="1" applyBorder="1"/>
    <xf numFmtId="0" fontId="1" fillId="0" borderId="1" xfId="0" applyFont="1" applyBorder="1" applyAlignment="1">
      <alignment horizontal="right" wrapText="1"/>
    </xf>
    <xf numFmtId="9" fontId="0" fillId="0" borderId="1" xfId="0" applyNumberFormat="1" applyBorder="1" applyAlignment="1">
      <alignment horizontal="right"/>
    </xf>
    <xf numFmtId="1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3" xfId="0" applyFont="1" applyBorder="1"/>
    <xf numFmtId="9" fontId="0" fillId="0" borderId="1" xfId="0" applyNumberFormat="1" applyFont="1" applyBorder="1" applyAlignment="1">
      <alignment horizontal="right" wrapText="1"/>
    </xf>
    <xf numFmtId="43" fontId="0" fillId="0" borderId="0" xfId="1" applyFont="1"/>
    <xf numFmtId="164" fontId="1" fillId="7" borderId="1" xfId="0" applyNumberFormat="1" applyFont="1" applyFill="1" applyBorder="1" applyAlignment="1">
      <alignment horizontal="left" wrapText="1"/>
    </xf>
    <xf numFmtId="43" fontId="1" fillId="0" borderId="1" xfId="1" applyFont="1" applyBorder="1" applyAlignment="1">
      <alignment horizontal="right" wrapText="1"/>
    </xf>
    <xf numFmtId="9" fontId="1" fillId="0" borderId="1" xfId="2" applyFont="1" applyBorder="1" applyAlignment="1">
      <alignment horizontal="right" wrapText="1"/>
    </xf>
    <xf numFmtId="43" fontId="0" fillId="0" borderId="0" xfId="1" applyFont="1" applyBorder="1"/>
    <xf numFmtId="9" fontId="1" fillId="7" borderId="1" xfId="0" applyNumberFormat="1" applyFont="1" applyFill="1" applyBorder="1" applyAlignment="1">
      <alignment horizontal="left"/>
    </xf>
    <xf numFmtId="0" fontId="2" fillId="6" borderId="0" xfId="0" applyFont="1" applyFill="1" applyAlignment="1">
      <alignment vertical="center"/>
    </xf>
    <xf numFmtId="165" fontId="2" fillId="6" borderId="0" xfId="0" applyNumberFormat="1" applyFont="1" applyFill="1" applyAlignment="1">
      <alignment vertical="center"/>
    </xf>
    <xf numFmtId="10" fontId="0" fillId="0" borderId="0" xfId="2" applyNumberFormat="1" applyFont="1"/>
    <xf numFmtId="0" fontId="1" fillId="5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43" fontId="1" fillId="0" borderId="1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0" fontId="1" fillId="0" borderId="0" xfId="2" applyNumberFormat="1" applyFont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10" fontId="0" fillId="9" borderId="1" xfId="2" applyNumberFormat="1" applyFont="1" applyFill="1" applyBorder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10" fontId="0" fillId="2" borderId="1" xfId="2" applyNumberFormat="1" applyFont="1" applyFill="1" applyBorder="1" applyAlignment="1">
      <alignment horizontal="center" vertical="center"/>
    </xf>
    <xf numFmtId="10" fontId="0" fillId="10" borderId="0" xfId="2" applyNumberFormat="1" applyFont="1" applyFill="1" applyAlignment="1">
      <alignment horizontal="center" vertical="center"/>
    </xf>
    <xf numFmtId="10" fontId="0" fillId="10" borderId="1" xfId="2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indent="5"/>
    </xf>
    <xf numFmtId="0" fontId="0" fillId="0" borderId="0" xfId="0" applyAlignment="1">
      <alignment vertical="center"/>
    </xf>
    <xf numFmtId="0" fontId="5" fillId="0" borderId="0" xfId="0" applyFont="1" applyAlignment="1">
      <alignment horizontal="left" vertical="center" indent="2"/>
    </xf>
    <xf numFmtId="0" fontId="1" fillId="8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9" fontId="1" fillId="0" borderId="0" xfId="0" applyNumberFormat="1" applyFont="1" applyBorder="1"/>
    <xf numFmtId="9" fontId="0" fillId="0" borderId="0" xfId="0" applyNumberForma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9" fontId="0" fillId="0" borderId="3" xfId="0" applyNumberFormat="1" applyBorder="1" applyAlignment="1">
      <alignment horizontal="right"/>
    </xf>
    <xf numFmtId="0" fontId="1" fillId="5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5" xfId="0" applyFill="1" applyBorder="1"/>
    <xf numFmtId="1" fontId="0" fillId="0" borderId="1" xfId="0" applyNumberFormat="1" applyBorder="1" applyAlignment="1">
      <alignment horizontal="center"/>
    </xf>
    <xf numFmtId="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9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</cellXfs>
  <cellStyles count="10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  <cellStyle name="Percent" xfId="2" builtinId="5"/>
  </cellStyles>
  <dxfs count="0"/>
  <tableStyles count="0" defaultTableStyle="TableStyleMedium2" defaultPivotStyle="PivotStyleMedium9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3</xdr:row>
      <xdr:rowOff>76200</xdr:rowOff>
    </xdr:from>
    <xdr:to>
      <xdr:col>33</xdr:col>
      <xdr:colOff>533400</xdr:colOff>
      <xdr:row>5</xdr:row>
      <xdr:rowOff>179832</xdr:rowOff>
    </xdr:to>
    <xdr:sp macro="" textlink="">
      <xdr:nvSpPr>
        <xdr:cNvPr id="2" name="Right Arrow 1"/>
        <xdr:cNvSpPr/>
      </xdr:nvSpPr>
      <xdr:spPr>
        <a:xfrm>
          <a:off x="11087100" y="838200"/>
          <a:ext cx="533400" cy="6465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9525</xdr:colOff>
      <xdr:row>7</xdr:row>
      <xdr:rowOff>57150</xdr:rowOff>
    </xdr:from>
    <xdr:to>
      <xdr:col>33</xdr:col>
      <xdr:colOff>542925</xdr:colOff>
      <xdr:row>9</xdr:row>
      <xdr:rowOff>160782</xdr:rowOff>
    </xdr:to>
    <xdr:sp macro="" textlink="">
      <xdr:nvSpPr>
        <xdr:cNvPr id="3" name="Right Arrow 2"/>
        <xdr:cNvSpPr/>
      </xdr:nvSpPr>
      <xdr:spPr>
        <a:xfrm>
          <a:off x="11096625" y="2124075"/>
          <a:ext cx="533400" cy="6751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9525</xdr:colOff>
      <xdr:row>11</xdr:row>
      <xdr:rowOff>9525</xdr:rowOff>
    </xdr:from>
    <xdr:to>
      <xdr:col>33</xdr:col>
      <xdr:colOff>542925</xdr:colOff>
      <xdr:row>13</xdr:row>
      <xdr:rowOff>113157</xdr:rowOff>
    </xdr:to>
    <xdr:sp macro="" textlink="">
      <xdr:nvSpPr>
        <xdr:cNvPr id="4" name="Right Arrow 3"/>
        <xdr:cNvSpPr/>
      </xdr:nvSpPr>
      <xdr:spPr>
        <a:xfrm>
          <a:off x="11096625" y="3028950"/>
          <a:ext cx="533400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1"/>
  <sheetViews>
    <sheetView topLeftCell="F2" zoomScale="89" zoomScaleNormal="89" zoomScalePageLayoutView="89" workbookViewId="0">
      <selection activeCell="R2" sqref="R2:AC26"/>
    </sheetView>
  </sheetViews>
  <sheetFormatPr baseColWidth="10" defaultColWidth="8.625" defaultRowHeight="15" x14ac:dyDescent="0"/>
  <cols>
    <col min="1" max="1" width="8.625" style="10"/>
    <col min="2" max="2" width="17.625" style="5" bestFit="1" customWidth="1"/>
    <col min="3" max="3" width="92" style="13" customWidth="1"/>
    <col min="4" max="4" width="14.625" style="10" customWidth="1"/>
    <col min="5" max="5" width="16.125" style="25" customWidth="1"/>
    <col min="6" max="7" width="9.625" style="10" customWidth="1"/>
    <col min="8" max="8" width="7.125" style="10" customWidth="1"/>
    <col min="9" max="9" width="7.75" style="10" customWidth="1"/>
    <col min="10" max="11" width="11.125" style="10" customWidth="1"/>
    <col min="12" max="13" width="8.625" style="10" customWidth="1"/>
    <col min="14" max="16" width="9.125" style="10" customWidth="1"/>
    <col min="17" max="17" width="9.125" style="8" customWidth="1"/>
    <col min="18" max="18" width="30.375" style="63" bestFit="1" customWidth="1"/>
    <col min="19" max="19" width="36.875" style="10" bestFit="1" customWidth="1"/>
    <col min="20" max="20" width="60.75" style="33" customWidth="1"/>
    <col min="21" max="21" width="36.75" style="10" bestFit="1" customWidth="1"/>
    <col min="22" max="22" width="49.75" style="10" bestFit="1" customWidth="1"/>
    <col min="23" max="23" width="27.875" style="10" bestFit="1" customWidth="1"/>
    <col min="24" max="24" width="32.125" style="10" bestFit="1" customWidth="1"/>
    <col min="25" max="25" width="22" style="10" bestFit="1" customWidth="1"/>
    <col min="26" max="26" width="21.375" style="10" bestFit="1" customWidth="1"/>
    <col min="27" max="27" width="20.375" style="10" bestFit="1" customWidth="1"/>
    <col min="28" max="28" width="18" style="10" bestFit="1" customWidth="1"/>
    <col min="29" max="29" width="19" style="10" bestFit="1" customWidth="1"/>
    <col min="30" max="32" width="8.625" style="10"/>
    <col min="33" max="33" width="8.625" style="10" bestFit="1" customWidth="1"/>
    <col min="34" max="34" width="8.625" style="10"/>
    <col min="35" max="35" width="20" style="10" bestFit="1" customWidth="1"/>
    <col min="36" max="36" width="16.625" style="10" bestFit="1" customWidth="1"/>
    <col min="37" max="16384" width="8.625" style="10"/>
  </cols>
  <sheetData>
    <row r="1" spans="1:36" ht="32.25" customHeight="1">
      <c r="D1" s="11"/>
      <c r="F1" s="11"/>
      <c r="G1" s="11"/>
      <c r="H1" s="12"/>
      <c r="I1" s="12"/>
      <c r="J1" s="12"/>
      <c r="K1" s="12"/>
      <c r="L1" s="12"/>
      <c r="M1" s="12"/>
      <c r="N1" s="11"/>
      <c r="O1" s="11"/>
      <c r="P1" s="11"/>
      <c r="Q1" s="17"/>
      <c r="R1" s="62"/>
    </row>
    <row r="2" spans="1:36" s="13" customFormat="1" ht="27.75" customHeight="1">
      <c r="A2" s="3" t="s">
        <v>211</v>
      </c>
      <c r="B2" s="3" t="s">
        <v>138</v>
      </c>
      <c r="C2" s="34" t="s">
        <v>2</v>
      </c>
      <c r="D2" s="35" t="s">
        <v>17</v>
      </c>
      <c r="E2" s="36"/>
      <c r="F2" s="37" t="s">
        <v>14</v>
      </c>
      <c r="G2" s="37"/>
      <c r="H2" s="37" t="s">
        <v>4</v>
      </c>
      <c r="I2" s="37" t="s">
        <v>14</v>
      </c>
      <c r="J2" s="37" t="s">
        <v>5</v>
      </c>
      <c r="K2" s="37" t="s">
        <v>14</v>
      </c>
      <c r="L2" s="37" t="s">
        <v>6</v>
      </c>
      <c r="M2" s="37" t="s">
        <v>14</v>
      </c>
      <c r="N2" s="37" t="s">
        <v>7</v>
      </c>
      <c r="O2" s="37" t="s">
        <v>14</v>
      </c>
      <c r="P2" s="54" t="s">
        <v>15</v>
      </c>
      <c r="Q2" s="51"/>
      <c r="R2" s="2" t="s">
        <v>139</v>
      </c>
      <c r="S2" s="58" t="s">
        <v>17</v>
      </c>
      <c r="T2" s="35" t="s">
        <v>89</v>
      </c>
      <c r="U2" s="35" t="s">
        <v>90</v>
      </c>
      <c r="V2" s="35" t="s">
        <v>91</v>
      </c>
      <c r="W2" s="35" t="s">
        <v>92</v>
      </c>
      <c r="X2" s="35" t="s">
        <v>93</v>
      </c>
      <c r="Y2" s="35" t="s">
        <v>94</v>
      </c>
      <c r="Z2" s="35" t="s">
        <v>95</v>
      </c>
      <c r="AA2" s="35" t="s">
        <v>96</v>
      </c>
      <c r="AB2" s="35" t="s">
        <v>97</v>
      </c>
      <c r="AC2" s="35" t="s">
        <v>98</v>
      </c>
    </row>
    <row r="3" spans="1:36" s="13" customFormat="1" ht="27.75" customHeight="1">
      <c r="A3" s="68">
        <v>0.15</v>
      </c>
      <c r="B3" s="61">
        <v>1</v>
      </c>
      <c r="C3" s="23" t="s">
        <v>16</v>
      </c>
      <c r="D3" s="26" t="s">
        <v>4</v>
      </c>
      <c r="E3" s="27">
        <f>VLOOKUP(D3,Sheet5!B:C,2,)</f>
        <v>1</v>
      </c>
      <c r="F3" s="20">
        <f t="shared" ref="F3:F9" si="0">A3</f>
        <v>0.15</v>
      </c>
      <c r="G3" s="20">
        <f>+E3*F3</f>
        <v>0.15</v>
      </c>
      <c r="H3" s="19"/>
      <c r="I3" s="21">
        <v>0.1125</v>
      </c>
      <c r="J3" s="19"/>
      <c r="K3" s="21">
        <v>7.4999999999999997E-2</v>
      </c>
      <c r="L3" s="19"/>
      <c r="M3" s="21">
        <v>3.7499999999999999E-2</v>
      </c>
      <c r="N3" s="19"/>
      <c r="O3" s="24">
        <v>0</v>
      </c>
      <c r="P3" s="55"/>
      <c r="Q3" s="52"/>
      <c r="R3" s="70">
        <v>1</v>
      </c>
      <c r="S3" s="59" t="s">
        <v>4</v>
      </c>
      <c r="T3" s="10"/>
      <c r="U3" s="10"/>
      <c r="V3" s="10"/>
      <c r="W3" s="10"/>
      <c r="X3" s="10"/>
      <c r="Y3" s="10"/>
      <c r="Z3" s="10"/>
      <c r="AA3" s="10"/>
      <c r="AB3" s="10"/>
      <c r="AC3" s="10"/>
      <c r="AG3" s="38"/>
      <c r="AH3" s="1"/>
      <c r="AI3" s="39" t="s">
        <v>23</v>
      </c>
      <c r="AJ3" s="50" t="s">
        <v>24</v>
      </c>
    </row>
    <row r="4" spans="1:36">
      <c r="A4" s="68">
        <v>0.1</v>
      </c>
      <c r="B4" s="61">
        <v>2</v>
      </c>
      <c r="C4" s="23" t="s">
        <v>3</v>
      </c>
      <c r="D4" s="26" t="s">
        <v>4</v>
      </c>
      <c r="E4" s="27">
        <f>VLOOKUP(D4,Sheet5!B:C,2,)</f>
        <v>1</v>
      </c>
      <c r="F4" s="20">
        <f t="shared" si="0"/>
        <v>0.1</v>
      </c>
      <c r="G4" s="20">
        <f t="shared" ref="G4:G10" si="1">+E4*F4</f>
        <v>0.1</v>
      </c>
      <c r="H4" s="22"/>
      <c r="I4" s="21">
        <v>7.4999999999999997E-2</v>
      </c>
      <c r="J4" s="22"/>
      <c r="K4" s="20">
        <v>0.05</v>
      </c>
      <c r="L4" s="22"/>
      <c r="M4" s="21">
        <v>2.5000000000000001E-2</v>
      </c>
      <c r="N4" s="22"/>
      <c r="O4" s="24">
        <v>0</v>
      </c>
      <c r="P4" s="56"/>
      <c r="Q4" s="52"/>
      <c r="R4" s="70"/>
      <c r="S4" s="59" t="s">
        <v>99</v>
      </c>
      <c r="T4" s="10" t="s">
        <v>100</v>
      </c>
      <c r="U4" s="10" t="s">
        <v>101</v>
      </c>
      <c r="V4" s="9" t="s">
        <v>102</v>
      </c>
      <c r="W4" s="9" t="s">
        <v>103</v>
      </c>
      <c r="X4" s="9" t="s">
        <v>104</v>
      </c>
      <c r="Y4" s="9" t="s">
        <v>105</v>
      </c>
      <c r="Z4" s="9" t="s">
        <v>106</v>
      </c>
      <c r="AA4" s="9" t="s">
        <v>107</v>
      </c>
      <c r="AG4" s="40">
        <v>1</v>
      </c>
      <c r="AH4" s="69"/>
      <c r="AI4" s="41" t="s">
        <v>25</v>
      </c>
      <c r="AJ4" s="6">
        <v>4</v>
      </c>
    </row>
    <row r="5" spans="1:36">
      <c r="A5" s="68">
        <v>0.15</v>
      </c>
      <c r="B5" s="61">
        <v>3</v>
      </c>
      <c r="C5" s="23" t="s">
        <v>8</v>
      </c>
      <c r="D5" s="26" t="s">
        <v>4</v>
      </c>
      <c r="E5" s="27">
        <f>VLOOKUP(D5,Sheet5!B:C,2,)</f>
        <v>1</v>
      </c>
      <c r="F5" s="20">
        <f t="shared" si="0"/>
        <v>0.15</v>
      </c>
      <c r="G5" s="20">
        <f t="shared" si="1"/>
        <v>0.15</v>
      </c>
      <c r="H5" s="22"/>
      <c r="I5" s="21">
        <v>0.1125</v>
      </c>
      <c r="J5" s="22"/>
      <c r="K5" s="21">
        <v>7.4999999999999997E-2</v>
      </c>
      <c r="L5" s="22"/>
      <c r="M5" s="21">
        <v>3.7499999999999999E-2</v>
      </c>
      <c r="N5" s="22"/>
      <c r="O5" s="24">
        <v>0</v>
      </c>
      <c r="P5" s="56"/>
      <c r="Q5" s="52"/>
      <c r="R5" s="70"/>
      <c r="S5" s="60" t="s">
        <v>6</v>
      </c>
      <c r="T5" s="10" t="s">
        <v>100</v>
      </c>
      <c r="U5" s="10" t="s">
        <v>101</v>
      </c>
      <c r="V5" s="9" t="s">
        <v>102</v>
      </c>
      <c r="W5" s="9" t="s">
        <v>103</v>
      </c>
      <c r="X5" s="9" t="s">
        <v>105</v>
      </c>
      <c r="Y5" s="9" t="s">
        <v>108</v>
      </c>
      <c r="AG5" s="40">
        <v>0.9</v>
      </c>
      <c r="AH5" s="69"/>
      <c r="AI5" s="41" t="s">
        <v>26</v>
      </c>
      <c r="AJ5" s="6">
        <v>6</v>
      </c>
    </row>
    <row r="6" spans="1:36">
      <c r="A6" s="68">
        <v>0.05</v>
      </c>
      <c r="B6" s="61">
        <v>4</v>
      </c>
      <c r="C6" s="23" t="s">
        <v>9</v>
      </c>
      <c r="D6" s="26" t="s">
        <v>4</v>
      </c>
      <c r="E6" s="27">
        <f>VLOOKUP(D6,Sheet5!B:C,2,)</f>
        <v>1</v>
      </c>
      <c r="F6" s="20">
        <f t="shared" si="0"/>
        <v>0.05</v>
      </c>
      <c r="G6" s="20">
        <f t="shared" si="1"/>
        <v>0.05</v>
      </c>
      <c r="H6" s="22"/>
      <c r="I6" s="21">
        <v>7.4999999999999997E-2</v>
      </c>
      <c r="J6" s="22"/>
      <c r="K6" s="20">
        <v>0.05</v>
      </c>
      <c r="L6" s="22"/>
      <c r="M6" s="21">
        <v>2.5000000000000001E-2</v>
      </c>
      <c r="N6" s="22"/>
      <c r="O6" s="24">
        <v>0</v>
      </c>
      <c r="P6" s="56"/>
      <c r="Q6" s="52"/>
      <c r="R6" s="71">
        <v>2</v>
      </c>
      <c r="S6" s="59" t="s">
        <v>4</v>
      </c>
      <c r="T6" s="10"/>
      <c r="AG6" s="40">
        <v>0.8</v>
      </c>
      <c r="AH6" s="69"/>
      <c r="AI6" s="41" t="s">
        <v>27</v>
      </c>
      <c r="AJ6" s="6">
        <v>8</v>
      </c>
    </row>
    <row r="7" spans="1:36">
      <c r="A7" s="68">
        <v>0.15</v>
      </c>
      <c r="B7" s="61">
        <v>5</v>
      </c>
      <c r="C7" s="23" t="s">
        <v>13</v>
      </c>
      <c r="D7" s="26" t="s">
        <v>4</v>
      </c>
      <c r="E7" s="27">
        <f>VLOOKUP(D7,Sheet5!B:C,2,)</f>
        <v>1</v>
      </c>
      <c r="F7" s="20">
        <f t="shared" si="0"/>
        <v>0.15</v>
      </c>
      <c r="G7" s="20">
        <f t="shared" si="1"/>
        <v>0.15</v>
      </c>
      <c r="H7" s="22"/>
      <c r="I7" s="21">
        <v>7.4999999999999997E-2</v>
      </c>
      <c r="J7" s="22"/>
      <c r="K7" s="20">
        <v>0.05</v>
      </c>
      <c r="L7" s="22"/>
      <c r="M7" s="21">
        <v>2.5000000000000001E-2</v>
      </c>
      <c r="N7" s="22"/>
      <c r="O7" s="24">
        <v>0</v>
      </c>
      <c r="P7" s="56"/>
      <c r="Q7" s="52"/>
      <c r="R7" s="71"/>
      <c r="S7" s="59" t="s">
        <v>99</v>
      </c>
      <c r="T7" s="10" t="s">
        <v>109</v>
      </c>
      <c r="U7" s="10" t="s">
        <v>212</v>
      </c>
      <c r="V7" s="10" t="s">
        <v>111</v>
      </c>
      <c r="AG7" s="42"/>
      <c r="AI7" s="7"/>
      <c r="AJ7" s="6"/>
    </row>
    <row r="8" spans="1:36">
      <c r="A8" s="68">
        <v>0.05</v>
      </c>
      <c r="B8" s="61">
        <v>6</v>
      </c>
      <c r="C8" s="23" t="s">
        <v>10</v>
      </c>
      <c r="D8" s="26" t="s">
        <v>4</v>
      </c>
      <c r="E8" s="27">
        <f>VLOOKUP(D8,Sheet5!B:C,2,)</f>
        <v>1</v>
      </c>
      <c r="F8" s="20">
        <f t="shared" si="0"/>
        <v>0.05</v>
      </c>
      <c r="G8" s="20">
        <f t="shared" si="1"/>
        <v>0.05</v>
      </c>
      <c r="H8" s="22"/>
      <c r="I8" s="21">
        <v>3.7499999999999999E-2</v>
      </c>
      <c r="J8" s="22"/>
      <c r="K8" s="21">
        <v>2.5000000000000001E-2</v>
      </c>
      <c r="L8" s="22"/>
      <c r="M8" s="21">
        <v>1.2500000000000001E-2</v>
      </c>
      <c r="N8" s="22"/>
      <c r="O8" s="24">
        <v>0</v>
      </c>
      <c r="P8" s="56"/>
      <c r="Q8" s="52"/>
      <c r="R8" s="71"/>
      <c r="S8" s="60" t="s">
        <v>6</v>
      </c>
      <c r="T8" s="10" t="s">
        <v>109</v>
      </c>
      <c r="U8" s="10" t="s">
        <v>112</v>
      </c>
      <c r="V8" s="9" t="s">
        <v>113</v>
      </c>
      <c r="W8" s="9" t="s">
        <v>114</v>
      </c>
      <c r="X8" s="9" t="s">
        <v>115</v>
      </c>
      <c r="Y8" s="10" t="s">
        <v>110</v>
      </c>
      <c r="Z8" s="10" t="s">
        <v>116</v>
      </c>
      <c r="AG8" s="43">
        <v>0.79</v>
      </c>
      <c r="AH8" s="69"/>
      <c r="AI8" s="44" t="s">
        <v>88</v>
      </c>
      <c r="AJ8" s="6">
        <v>8</v>
      </c>
    </row>
    <row r="9" spans="1:36">
      <c r="A9" s="68">
        <v>0.2</v>
      </c>
      <c r="B9" s="61">
        <v>7</v>
      </c>
      <c r="C9" s="23" t="s">
        <v>11</v>
      </c>
      <c r="D9" s="26" t="s">
        <v>6</v>
      </c>
      <c r="E9" s="27">
        <f>VLOOKUP(D9,Sheet5!B:C,2,)</f>
        <v>0</v>
      </c>
      <c r="F9" s="20">
        <f t="shared" si="0"/>
        <v>0.2</v>
      </c>
      <c r="G9" s="20">
        <f t="shared" si="1"/>
        <v>0</v>
      </c>
      <c r="H9" s="22"/>
      <c r="I9" s="20">
        <v>0.15</v>
      </c>
      <c r="J9" s="22"/>
      <c r="K9" s="20">
        <v>0.1</v>
      </c>
      <c r="L9" s="22"/>
      <c r="M9" s="20">
        <v>0.05</v>
      </c>
      <c r="N9" s="22"/>
      <c r="O9" s="24">
        <v>0</v>
      </c>
      <c r="P9" s="56"/>
      <c r="Q9" s="52"/>
      <c r="R9" s="71">
        <v>3</v>
      </c>
      <c r="S9" s="59" t="s">
        <v>4</v>
      </c>
      <c r="T9" s="10"/>
      <c r="AG9" s="43">
        <v>0.7</v>
      </c>
      <c r="AH9" s="69"/>
      <c r="AI9" s="44" t="s">
        <v>28</v>
      </c>
      <c r="AJ9" s="6">
        <v>10</v>
      </c>
    </row>
    <row r="10" spans="1:36">
      <c r="A10" s="68">
        <v>0.15</v>
      </c>
      <c r="B10" s="61">
        <v>8</v>
      </c>
      <c r="C10" s="23" t="s">
        <v>12</v>
      </c>
      <c r="D10" s="26" t="s">
        <v>4</v>
      </c>
      <c r="E10" s="27">
        <f>VLOOKUP(D10,Sheet5!B:C,2,)</f>
        <v>1</v>
      </c>
      <c r="F10" s="20">
        <v>0.15</v>
      </c>
      <c r="G10" s="20">
        <f t="shared" si="1"/>
        <v>0.15</v>
      </c>
      <c r="H10" s="22"/>
      <c r="I10" s="21">
        <v>0.1125</v>
      </c>
      <c r="J10" s="22"/>
      <c r="K10" s="21">
        <v>7.4999999999999997E-2</v>
      </c>
      <c r="L10" s="22"/>
      <c r="M10" s="21">
        <v>3.7499999999999999E-2</v>
      </c>
      <c r="N10" s="22"/>
      <c r="O10" s="24">
        <v>0</v>
      </c>
      <c r="P10" s="56"/>
      <c r="Q10" s="52"/>
      <c r="R10" s="71"/>
      <c r="S10" s="59" t="s">
        <v>99</v>
      </c>
      <c r="T10" s="9" t="s">
        <v>117</v>
      </c>
      <c r="U10" s="9" t="s">
        <v>118</v>
      </c>
      <c r="V10" s="9" t="s">
        <v>119</v>
      </c>
      <c r="W10" s="10" t="s">
        <v>111</v>
      </c>
      <c r="AG10" s="43">
        <v>0.6</v>
      </c>
      <c r="AH10" s="69"/>
      <c r="AI10" s="44" t="s">
        <v>29</v>
      </c>
      <c r="AJ10" s="6">
        <v>15</v>
      </c>
    </row>
    <row r="11" spans="1:36">
      <c r="D11" s="28">
        <f>G11</f>
        <v>0.8</v>
      </c>
      <c r="E11" s="27">
        <f>SUM(E3:E10)</f>
        <v>7</v>
      </c>
      <c r="F11" s="20">
        <f>SUM(F3:F10)</f>
        <v>1</v>
      </c>
      <c r="G11" s="20">
        <f>SUM(G3:G10)</f>
        <v>0.8</v>
      </c>
      <c r="H11" s="4"/>
      <c r="I11" s="20">
        <f>SUM(I3:I10)</f>
        <v>0.75</v>
      </c>
      <c r="J11" s="4"/>
      <c r="K11" s="20">
        <f>SUM(K3:K10)</f>
        <v>0.5</v>
      </c>
      <c r="L11" s="4"/>
      <c r="M11" s="20">
        <f>SUM(M3:M10)</f>
        <v>0.25</v>
      </c>
      <c r="N11" s="20"/>
      <c r="O11" s="24">
        <v>0</v>
      </c>
      <c r="P11" s="57"/>
      <c r="Q11" s="52"/>
      <c r="R11" s="71"/>
      <c r="S11" s="60" t="s">
        <v>6</v>
      </c>
      <c r="T11" s="9" t="s">
        <v>117</v>
      </c>
      <c r="U11" s="10" t="s">
        <v>120</v>
      </c>
      <c r="V11" s="10" t="s">
        <v>112</v>
      </c>
      <c r="W11" s="10" t="s">
        <v>111</v>
      </c>
      <c r="X11" s="9" t="s">
        <v>119</v>
      </c>
      <c r="AG11" s="42"/>
      <c r="AI11" s="7"/>
      <c r="AJ11" s="6"/>
    </row>
    <row r="12" spans="1:36">
      <c r="A12" s="11"/>
      <c r="B12" s="53"/>
      <c r="C12" s="16"/>
      <c r="D12" s="17"/>
      <c r="E12" s="29"/>
      <c r="F12" s="17"/>
      <c r="G12" s="17"/>
      <c r="H12" s="18"/>
      <c r="I12" s="18"/>
      <c r="J12" s="18"/>
      <c r="K12" s="18"/>
      <c r="L12" s="18"/>
      <c r="M12" s="18"/>
      <c r="N12" s="17"/>
      <c r="O12" s="17"/>
      <c r="P12" s="17"/>
      <c r="Q12" s="17"/>
      <c r="R12" s="72">
        <v>4</v>
      </c>
      <c r="S12" s="59" t="s">
        <v>4</v>
      </c>
      <c r="T12" s="10"/>
      <c r="AG12" s="45">
        <v>0.59</v>
      </c>
      <c r="AH12" s="69"/>
      <c r="AI12" s="46" t="str">
        <f>AI10</f>
        <v>Reasons to work</v>
      </c>
      <c r="AJ12" s="6">
        <v>15</v>
      </c>
    </row>
    <row r="13" spans="1:36">
      <c r="A13" s="11"/>
      <c r="B13" s="53"/>
      <c r="C13" s="14" t="s">
        <v>18</v>
      </c>
      <c r="D13" s="30" t="s">
        <v>21</v>
      </c>
      <c r="E13" s="25">
        <f>VLOOKUP(D13,Sheet5!E2:F4,2,)</f>
        <v>0.3</v>
      </c>
      <c r="F13" s="11"/>
      <c r="G13" s="11"/>
      <c r="H13" s="12"/>
      <c r="I13" s="12"/>
      <c r="J13" s="12"/>
      <c r="K13" s="12"/>
      <c r="L13" s="12"/>
      <c r="M13" s="12"/>
      <c r="N13" s="11"/>
      <c r="O13" s="11"/>
      <c r="P13" s="11"/>
      <c r="Q13" s="17"/>
      <c r="R13" s="72"/>
      <c r="S13" s="59" t="s">
        <v>99</v>
      </c>
      <c r="T13" s="10" t="s">
        <v>121</v>
      </c>
      <c r="U13" s="10" t="s">
        <v>122</v>
      </c>
      <c r="AG13" s="45">
        <v>0.3</v>
      </c>
      <c r="AH13" s="69"/>
      <c r="AI13" s="46" t="s">
        <v>30</v>
      </c>
      <c r="AJ13" s="6">
        <v>18</v>
      </c>
    </row>
    <row r="14" spans="1:36">
      <c r="L14" s="25"/>
      <c r="R14" s="72"/>
      <c r="S14" s="60" t="s">
        <v>6</v>
      </c>
      <c r="T14" s="10" t="s">
        <v>122</v>
      </c>
      <c r="U14" s="10" t="s">
        <v>121</v>
      </c>
      <c r="V14" s="9" t="s">
        <v>123</v>
      </c>
      <c r="W14" s="9"/>
      <c r="AG14" s="45">
        <v>0.1</v>
      </c>
      <c r="AH14" s="69"/>
      <c r="AI14" s="46" t="s">
        <v>30</v>
      </c>
      <c r="AJ14" s="6">
        <v>22</v>
      </c>
    </row>
    <row r="15" spans="1:36" ht="18">
      <c r="C15" s="31" t="s">
        <v>20</v>
      </c>
      <c r="D15" s="32">
        <f>+E13*0+1*D11</f>
        <v>0.8</v>
      </c>
      <c r="L15" s="25"/>
      <c r="R15" s="73">
        <v>5</v>
      </c>
      <c r="S15" s="59" t="s">
        <v>4</v>
      </c>
      <c r="T15" s="10"/>
    </row>
    <row r="16" spans="1:36">
      <c r="L16" s="25"/>
      <c r="R16" s="73"/>
      <c r="S16" s="59" t="s">
        <v>99</v>
      </c>
      <c r="T16" s="9" t="s">
        <v>113</v>
      </c>
      <c r="U16" s="10" t="s">
        <v>124</v>
      </c>
      <c r="V16" s="9" t="s">
        <v>125</v>
      </c>
    </row>
    <row r="17" spans="12:27">
      <c r="L17" s="25"/>
      <c r="R17" s="73"/>
      <c r="S17" s="60" t="s">
        <v>6</v>
      </c>
      <c r="T17" s="10" t="s">
        <v>109</v>
      </c>
      <c r="U17" s="10" t="s">
        <v>112</v>
      </c>
      <c r="V17" s="9" t="s">
        <v>113</v>
      </c>
      <c r="W17" s="9" t="s">
        <v>114</v>
      </c>
      <c r="X17" s="9" t="s">
        <v>115</v>
      </c>
      <c r="Y17" s="10" t="s">
        <v>110</v>
      </c>
      <c r="Z17" s="10" t="s">
        <v>116</v>
      </c>
      <c r="AA17" s="10" t="s">
        <v>126</v>
      </c>
    </row>
    <row r="18" spans="12:27">
      <c r="L18" s="25"/>
      <c r="R18" s="73">
        <v>6</v>
      </c>
      <c r="S18" s="59" t="s">
        <v>4</v>
      </c>
      <c r="T18" s="10"/>
    </row>
    <row r="19" spans="12:27">
      <c r="L19" s="25"/>
      <c r="R19" s="73"/>
      <c r="S19" s="59" t="s">
        <v>99</v>
      </c>
      <c r="T19" s="10" t="s">
        <v>127</v>
      </c>
      <c r="V19" s="9" t="s">
        <v>119</v>
      </c>
    </row>
    <row r="20" spans="12:27">
      <c r="R20" s="73"/>
      <c r="S20" s="60" t="s">
        <v>6</v>
      </c>
      <c r="T20" s="10" t="s">
        <v>127</v>
      </c>
      <c r="U20" s="10" t="s">
        <v>101</v>
      </c>
      <c r="V20" s="10" t="s">
        <v>111</v>
      </c>
      <c r="W20" s="9" t="s">
        <v>119</v>
      </c>
    </row>
    <row r="21" spans="12:27">
      <c r="R21" s="73">
        <v>7</v>
      </c>
      <c r="S21" s="59" t="s">
        <v>4</v>
      </c>
      <c r="T21" s="10"/>
    </row>
    <row r="22" spans="12:27">
      <c r="R22" s="73"/>
      <c r="S22" s="59" t="s">
        <v>99</v>
      </c>
      <c r="T22" s="10" t="s">
        <v>128</v>
      </c>
      <c r="U22" s="9" t="s">
        <v>129</v>
      </c>
      <c r="V22" s="9" t="s">
        <v>130</v>
      </c>
      <c r="W22" s="9" t="s">
        <v>131</v>
      </c>
      <c r="X22" s="9" t="s">
        <v>119</v>
      </c>
    </row>
    <row r="23" spans="12:27">
      <c r="R23" s="73"/>
      <c r="S23" s="60" t="s">
        <v>6</v>
      </c>
      <c r="T23" s="10" t="s">
        <v>132</v>
      </c>
      <c r="U23" s="10" t="s">
        <v>128</v>
      </c>
      <c r="V23" s="9" t="s">
        <v>129</v>
      </c>
      <c r="W23" s="9" t="s">
        <v>130</v>
      </c>
      <c r="X23" s="9" t="s">
        <v>131</v>
      </c>
      <c r="Y23" s="9" t="s">
        <v>119</v>
      </c>
      <c r="Z23" s="9" t="s">
        <v>133</v>
      </c>
    </row>
    <row r="24" spans="12:27">
      <c r="R24" s="73">
        <v>8</v>
      </c>
      <c r="S24" s="59" t="s">
        <v>4</v>
      </c>
      <c r="T24" s="10"/>
    </row>
    <row r="25" spans="12:27">
      <c r="R25" s="73"/>
      <c r="S25" s="59" t="s">
        <v>99</v>
      </c>
      <c r="T25" s="10" t="s">
        <v>134</v>
      </c>
      <c r="U25" s="10" t="s">
        <v>101</v>
      </c>
      <c r="V25" s="10" t="s">
        <v>111</v>
      </c>
      <c r="W25" s="10" t="s">
        <v>135</v>
      </c>
      <c r="X25" s="10" t="s">
        <v>136</v>
      </c>
      <c r="Y25" s="10" t="s">
        <v>100</v>
      </c>
    </row>
    <row r="26" spans="12:27">
      <c r="R26" s="73"/>
      <c r="S26" s="60" t="s">
        <v>6</v>
      </c>
      <c r="T26" s="10" t="s">
        <v>100</v>
      </c>
      <c r="U26" s="10" t="s">
        <v>137</v>
      </c>
      <c r="V26" s="10" t="s">
        <v>111</v>
      </c>
      <c r="W26" s="10" t="s">
        <v>135</v>
      </c>
      <c r="X26" s="10" t="s">
        <v>136</v>
      </c>
      <c r="Y26" s="10" t="s">
        <v>134</v>
      </c>
      <c r="Z26" s="10" t="s">
        <v>101</v>
      </c>
    </row>
    <row r="27" spans="12:27">
      <c r="T27" s="10"/>
    </row>
    <row r="29" spans="12:27">
      <c r="R29" s="76" t="s">
        <v>208</v>
      </c>
      <c r="S29" s="64" t="s">
        <v>140</v>
      </c>
      <c r="T29" s="64" t="s">
        <v>141</v>
      </c>
      <c r="U29" s="65" t="s">
        <v>142</v>
      </c>
      <c r="V29" s="64" t="s">
        <v>143</v>
      </c>
    </row>
    <row r="30" spans="12:27">
      <c r="R30" s="77"/>
      <c r="S30" s="66" t="s">
        <v>144</v>
      </c>
      <c r="T30" s="67" t="s">
        <v>145</v>
      </c>
      <c r="U30" s="67" t="s">
        <v>146</v>
      </c>
      <c r="V30" s="67" t="s">
        <v>147</v>
      </c>
    </row>
    <row r="31" spans="12:27">
      <c r="R31" s="77"/>
      <c r="S31" s="66" t="s">
        <v>148</v>
      </c>
      <c r="T31" s="67" t="s">
        <v>149</v>
      </c>
      <c r="U31" s="67" t="s">
        <v>150</v>
      </c>
      <c r="V31" s="67" t="s">
        <v>151</v>
      </c>
    </row>
    <row r="32" spans="12:27">
      <c r="R32" s="77"/>
      <c r="S32" s="66" t="s">
        <v>152</v>
      </c>
      <c r="T32" s="67" t="s">
        <v>153</v>
      </c>
      <c r="U32" s="67" t="s">
        <v>154</v>
      </c>
      <c r="V32" s="67" t="s">
        <v>155</v>
      </c>
    </row>
    <row r="33" spans="18:22">
      <c r="R33" s="77"/>
      <c r="S33" s="66" t="s">
        <v>156</v>
      </c>
      <c r="T33" s="67" t="s">
        <v>157</v>
      </c>
      <c r="U33" s="67" t="s">
        <v>158</v>
      </c>
      <c r="V33" s="67" t="s">
        <v>159</v>
      </c>
    </row>
    <row r="34" spans="18:22">
      <c r="R34" s="77"/>
      <c r="S34" s="66" t="s">
        <v>160</v>
      </c>
      <c r="T34" s="67" t="s">
        <v>161</v>
      </c>
      <c r="U34" s="67" t="s">
        <v>162</v>
      </c>
      <c r="V34" s="67" t="s">
        <v>163</v>
      </c>
    </row>
    <row r="35" spans="18:22">
      <c r="R35" s="77"/>
      <c r="S35" s="66" t="s">
        <v>164</v>
      </c>
      <c r="T35" s="67" t="s">
        <v>165</v>
      </c>
      <c r="U35" s="4"/>
      <c r="V35" s="67" t="s">
        <v>166</v>
      </c>
    </row>
    <row r="36" spans="18:22">
      <c r="R36" s="77"/>
      <c r="S36" s="4" t="s">
        <v>167</v>
      </c>
      <c r="T36" s="4"/>
      <c r="U36" s="4"/>
      <c r="V36" s="67" t="s">
        <v>168</v>
      </c>
    </row>
    <row r="37" spans="18:22">
      <c r="R37" s="10"/>
      <c r="T37" s="10"/>
    </row>
    <row r="38" spans="18:22">
      <c r="R38" s="10"/>
      <c r="T38" s="10"/>
    </row>
    <row r="39" spans="18:22">
      <c r="R39" s="78" t="s">
        <v>209</v>
      </c>
      <c r="S39" s="67" t="s">
        <v>123</v>
      </c>
      <c r="T39" s="67" t="s">
        <v>169</v>
      </c>
      <c r="U39" s="67" t="s">
        <v>158</v>
      </c>
      <c r="V39" s="67" t="s">
        <v>170</v>
      </c>
    </row>
    <row r="40" spans="18:22">
      <c r="R40" s="79"/>
      <c r="S40" s="67" t="s">
        <v>119</v>
      </c>
      <c r="T40" s="67" t="s">
        <v>171</v>
      </c>
      <c r="U40" s="67" t="s">
        <v>162</v>
      </c>
      <c r="V40" s="67" t="s">
        <v>172</v>
      </c>
    </row>
    <row r="41" spans="18:22">
      <c r="R41" s="79"/>
      <c r="S41" s="67" t="s">
        <v>173</v>
      </c>
      <c r="T41" s="67" t="s">
        <v>174</v>
      </c>
      <c r="U41" s="67" t="s">
        <v>175</v>
      </c>
      <c r="V41" s="67" t="s">
        <v>176</v>
      </c>
    </row>
    <row r="42" spans="18:22">
      <c r="R42" s="79"/>
      <c r="S42" s="67" t="s">
        <v>177</v>
      </c>
      <c r="T42" s="67" t="s">
        <v>178</v>
      </c>
      <c r="U42" s="67" t="s">
        <v>179</v>
      </c>
      <c r="V42" s="67" t="s">
        <v>180</v>
      </c>
    </row>
    <row r="43" spans="18:22">
      <c r="R43" s="79"/>
      <c r="S43" s="67" t="s">
        <v>181</v>
      </c>
      <c r="T43" s="67" t="s">
        <v>182</v>
      </c>
      <c r="U43" s="67" t="s">
        <v>168</v>
      </c>
      <c r="V43" s="67" t="s">
        <v>163</v>
      </c>
    </row>
    <row r="44" spans="18:22">
      <c r="R44" s="79"/>
      <c r="S44" s="67" t="s">
        <v>183</v>
      </c>
      <c r="T44" s="67" t="s">
        <v>161</v>
      </c>
      <c r="U44" s="4"/>
      <c r="V44" s="67" t="s">
        <v>166</v>
      </c>
    </row>
    <row r="45" spans="18:22">
      <c r="R45" s="79"/>
      <c r="S45" s="67" t="s">
        <v>184</v>
      </c>
      <c r="T45" s="67" t="s">
        <v>170</v>
      </c>
      <c r="U45" s="4"/>
      <c r="V45" s="4"/>
    </row>
    <row r="46" spans="18:22">
      <c r="R46" s="79"/>
      <c r="S46" s="67" t="s">
        <v>185</v>
      </c>
      <c r="T46" s="67" t="s">
        <v>186</v>
      </c>
      <c r="U46" s="4"/>
      <c r="V46" s="4"/>
    </row>
    <row r="47" spans="18:22">
      <c r="R47" s="79"/>
      <c r="S47" s="67" t="s">
        <v>176</v>
      </c>
      <c r="T47" s="67" t="s">
        <v>187</v>
      </c>
      <c r="U47" s="4"/>
      <c r="V47" s="4"/>
    </row>
    <row r="48" spans="18:22">
      <c r="R48" s="79"/>
      <c r="S48" s="67" t="s">
        <v>188</v>
      </c>
      <c r="T48" s="67" t="s">
        <v>165</v>
      </c>
      <c r="U48" s="4"/>
      <c r="V48" s="4"/>
    </row>
    <row r="49" spans="18:22">
      <c r="R49" s="79"/>
      <c r="S49" s="67" t="s">
        <v>189</v>
      </c>
      <c r="T49" s="67" t="s">
        <v>170</v>
      </c>
      <c r="U49" s="4"/>
      <c r="V49" s="4"/>
    </row>
    <row r="50" spans="18:22">
      <c r="R50" s="79"/>
      <c r="S50" s="4"/>
      <c r="T50" s="67" t="s">
        <v>187</v>
      </c>
      <c r="U50" s="4"/>
      <c r="V50" s="4"/>
    </row>
    <row r="51" spans="18:22">
      <c r="R51" s="79"/>
      <c r="S51" s="4"/>
      <c r="T51" s="67" t="s">
        <v>165</v>
      </c>
      <c r="U51" s="4"/>
      <c r="V51" s="4"/>
    </row>
    <row r="52" spans="18:22">
      <c r="R52" s="10"/>
      <c r="T52" s="10"/>
    </row>
    <row r="53" spans="18:22">
      <c r="R53" s="74" t="s">
        <v>210</v>
      </c>
      <c r="S53" s="67" t="s">
        <v>190</v>
      </c>
      <c r="T53" s="67" t="s">
        <v>191</v>
      </c>
      <c r="U53" s="67" t="s">
        <v>192</v>
      </c>
      <c r="V53" s="67" t="s">
        <v>193</v>
      </c>
    </row>
    <row r="54" spans="18:22">
      <c r="R54" s="75"/>
      <c r="S54" s="67" t="s">
        <v>194</v>
      </c>
      <c r="T54" s="67" t="s">
        <v>195</v>
      </c>
      <c r="U54" s="67" t="s">
        <v>196</v>
      </c>
      <c r="V54" s="67" t="s">
        <v>197</v>
      </c>
    </row>
    <row r="55" spans="18:22">
      <c r="R55" s="75"/>
      <c r="S55" s="67" t="s">
        <v>198</v>
      </c>
      <c r="T55" s="67" t="s">
        <v>199</v>
      </c>
      <c r="U55" s="67" t="s">
        <v>199</v>
      </c>
      <c r="V55" s="67" t="s">
        <v>200</v>
      </c>
    </row>
    <row r="56" spans="18:22">
      <c r="R56" s="75"/>
      <c r="S56" s="67" t="s">
        <v>201</v>
      </c>
      <c r="T56" s="4"/>
      <c r="U56" s="67" t="s">
        <v>202</v>
      </c>
      <c r="V56" s="4"/>
    </row>
    <row r="57" spans="18:22">
      <c r="R57" s="75"/>
      <c r="S57" s="67" t="s">
        <v>114</v>
      </c>
      <c r="T57" s="4"/>
      <c r="U57" s="4"/>
      <c r="V57" s="4"/>
    </row>
    <row r="58" spans="18:22">
      <c r="R58" s="75"/>
      <c r="S58" s="67" t="s">
        <v>203</v>
      </c>
      <c r="T58" s="4"/>
      <c r="U58" s="4"/>
      <c r="V58" s="4"/>
    </row>
    <row r="59" spans="18:22">
      <c r="R59" s="75"/>
      <c r="S59" s="67" t="s">
        <v>204</v>
      </c>
      <c r="T59" s="4"/>
      <c r="U59" s="4"/>
      <c r="V59" s="4"/>
    </row>
    <row r="60" spans="18:22">
      <c r="R60" s="75"/>
      <c r="S60" s="67" t="s">
        <v>205</v>
      </c>
      <c r="T60" s="4"/>
      <c r="U60" s="4"/>
      <c r="V60" s="4"/>
    </row>
    <row r="61" spans="18:22">
      <c r="R61" s="75"/>
      <c r="S61" s="67" t="s">
        <v>206</v>
      </c>
      <c r="T61" s="4"/>
      <c r="U61" s="4"/>
      <c r="V61" s="4"/>
    </row>
  </sheetData>
  <mergeCells count="14">
    <mergeCell ref="R15:R17"/>
    <mergeCell ref="R53:R61"/>
    <mergeCell ref="R18:R20"/>
    <mergeCell ref="R21:R23"/>
    <mergeCell ref="R24:R26"/>
    <mergeCell ref="R29:R36"/>
    <mergeCell ref="R39:R51"/>
    <mergeCell ref="AH4:AH6"/>
    <mergeCell ref="AH8:AH10"/>
    <mergeCell ref="AH12:AH14"/>
    <mergeCell ref="R3:R5"/>
    <mergeCell ref="R6:R8"/>
    <mergeCell ref="R9:R11"/>
    <mergeCell ref="R12:R14"/>
  </mergeCells>
  <pageMargins left="0.7" right="0.7" top="0.75" bottom="0.75" header="0.3" footer="0.3"/>
  <pageSetup orientation="portrait" horizontalDpi="4294967294" verticalDpi="4294967294"/>
  <drawing r:id="rId1"/>
  <extLst>
    <ext xmlns:x14="http://schemas.microsoft.com/office/spreadsheetml/2009/9/main" uri="{CCE6A557-97BC-4b89-ADB6-D9C93CAAB3DF}">
      <x14:dataValidations xmlns:xm="http://schemas.microsoft.com/office/excel/2006/main" xWindow="986" yWindow="334" count="2">
        <x14:dataValidation type="list" allowBlank="1" showInputMessage="1" showErrorMessage="1">
          <x14:formula1>
            <xm:f>Sheet5!$E$2:$E$4</xm:f>
          </x14:formula1>
          <xm:sqref>D13</xm:sqref>
        </x14:dataValidation>
        <x14:dataValidation type="list" allowBlank="1" showInputMessage="1" showErrorMessage="1" promptTitle="Please Select" prompt="EA Input">
          <x14:formula1>
            <xm:f>Sheet5!$B$2:$B$4</xm:f>
          </x14:formula1>
          <xm:sqref>D3:D10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6"/>
  <sheetViews>
    <sheetView workbookViewId="0">
      <selection activeCell="C4" sqref="C4"/>
    </sheetView>
  </sheetViews>
  <sheetFormatPr baseColWidth="10" defaultColWidth="8.625" defaultRowHeight="15" x14ac:dyDescent="0"/>
  <cols>
    <col min="1" max="1" width="8.625" style="10"/>
    <col min="2" max="2" width="22.125" style="10" customWidth="1"/>
    <col min="3" max="4" width="8.625" style="10"/>
    <col min="5" max="5" width="68" style="10" bestFit="1" customWidth="1"/>
    <col min="6" max="16" width="8.625" style="10"/>
    <col min="17" max="17" width="20.125" style="10" bestFit="1" customWidth="1"/>
    <col min="18" max="16384" width="8.625" style="10"/>
  </cols>
  <sheetData>
    <row r="2" spans="2:22">
      <c r="B2" s="15" t="s">
        <v>4</v>
      </c>
      <c r="C2" s="10">
        <v>1</v>
      </c>
      <c r="E2" s="10" t="s">
        <v>21</v>
      </c>
      <c r="F2" s="10">
        <v>0.3</v>
      </c>
      <c r="I2" s="10" t="s">
        <v>84</v>
      </c>
      <c r="L2" s="10" t="s">
        <v>62</v>
      </c>
    </row>
    <row r="3" spans="2:22">
      <c r="B3" s="15" t="s">
        <v>207</v>
      </c>
      <c r="C3" s="10">
        <v>0.5</v>
      </c>
      <c r="E3" s="10" t="s">
        <v>22</v>
      </c>
      <c r="F3" s="10">
        <v>0.2</v>
      </c>
      <c r="I3" s="10" t="s">
        <v>85</v>
      </c>
      <c r="L3" s="10" t="s">
        <v>63</v>
      </c>
    </row>
    <row r="4" spans="2:22">
      <c r="B4" s="15" t="s">
        <v>6</v>
      </c>
      <c r="C4" s="10">
        <v>0</v>
      </c>
      <c r="E4" s="10" t="s">
        <v>19</v>
      </c>
      <c r="F4" s="10">
        <v>0.1</v>
      </c>
      <c r="I4" s="10" t="s">
        <v>86</v>
      </c>
      <c r="L4" s="10" t="s">
        <v>64</v>
      </c>
      <c r="R4" s="10" t="s">
        <v>61</v>
      </c>
    </row>
    <row r="5" spans="2:22">
      <c r="C5" s="9"/>
      <c r="I5" s="10" t="s">
        <v>87</v>
      </c>
      <c r="L5" s="10" t="s">
        <v>65</v>
      </c>
      <c r="R5" s="10" t="s">
        <v>60</v>
      </c>
    </row>
    <row r="6" spans="2:22">
      <c r="B6" s="15"/>
      <c r="C6" s="9"/>
      <c r="L6" s="10" t="s">
        <v>66</v>
      </c>
      <c r="R6" s="10" t="s">
        <v>59</v>
      </c>
      <c r="V6" s="49" t="s">
        <v>46</v>
      </c>
    </row>
    <row r="7" spans="2:22">
      <c r="L7" s="10" t="s">
        <v>67</v>
      </c>
      <c r="R7" s="10" t="s">
        <v>55</v>
      </c>
      <c r="V7" s="49" t="s">
        <v>47</v>
      </c>
    </row>
    <row r="8" spans="2:22">
      <c r="L8" s="10" t="s">
        <v>68</v>
      </c>
      <c r="R8" s="10" t="s">
        <v>56</v>
      </c>
      <c r="V8" s="49" t="s">
        <v>48</v>
      </c>
    </row>
    <row r="9" spans="2:22">
      <c r="B9" s="59" t="s">
        <v>4</v>
      </c>
      <c r="G9" s="10" t="s">
        <v>83</v>
      </c>
      <c r="L9" s="10" t="s">
        <v>69</v>
      </c>
      <c r="R9" s="10" t="s">
        <v>57</v>
      </c>
      <c r="V9" s="49" t="s">
        <v>49</v>
      </c>
    </row>
    <row r="10" spans="2:22">
      <c r="B10" s="59" t="s">
        <v>99</v>
      </c>
      <c r="G10" s="10" t="s">
        <v>79</v>
      </c>
      <c r="L10" s="10" t="s">
        <v>70</v>
      </c>
      <c r="R10" s="10" t="s">
        <v>58</v>
      </c>
      <c r="V10" s="49" t="s">
        <v>50</v>
      </c>
    </row>
    <row r="11" spans="2:22">
      <c r="B11" s="60" t="s">
        <v>6</v>
      </c>
      <c r="G11" s="10" t="s">
        <v>80</v>
      </c>
      <c r="L11" s="10" t="s">
        <v>71</v>
      </c>
      <c r="V11" s="49" t="s">
        <v>51</v>
      </c>
    </row>
    <row r="12" spans="2:22">
      <c r="G12" s="10" t="s">
        <v>81</v>
      </c>
      <c r="V12" s="49" t="s">
        <v>52</v>
      </c>
    </row>
    <row r="13" spans="2:22">
      <c r="G13" s="10" t="s">
        <v>82</v>
      </c>
      <c r="V13" s="49" t="s">
        <v>53</v>
      </c>
    </row>
    <row r="14" spans="2:22">
      <c r="V14" s="49" t="s">
        <v>54</v>
      </c>
    </row>
    <row r="16" spans="2:22">
      <c r="G16" s="10" t="s">
        <v>0</v>
      </c>
    </row>
    <row r="17" spans="5:17">
      <c r="G17" s="10" t="s">
        <v>1</v>
      </c>
      <c r="L17" s="47"/>
    </row>
    <row r="18" spans="5:17">
      <c r="E18" s="48"/>
      <c r="L18" s="48" t="s">
        <v>31</v>
      </c>
      <c r="Q18" s="10" t="s">
        <v>39</v>
      </c>
    </row>
    <row r="19" spans="5:17">
      <c r="L19" s="48" t="s">
        <v>32</v>
      </c>
      <c r="Q19" s="10" t="s">
        <v>40</v>
      </c>
    </row>
    <row r="20" spans="5:17">
      <c r="L20" s="48" t="s">
        <v>33</v>
      </c>
      <c r="Q20" s="10" t="s">
        <v>41</v>
      </c>
    </row>
    <row r="21" spans="5:17">
      <c r="L21" s="48" t="s">
        <v>34</v>
      </c>
      <c r="Q21" s="10" t="s">
        <v>42</v>
      </c>
    </row>
    <row r="22" spans="5:17">
      <c r="L22" s="48" t="s">
        <v>35</v>
      </c>
      <c r="Q22" s="10" t="s">
        <v>43</v>
      </c>
    </row>
    <row r="23" spans="5:17">
      <c r="L23" s="48" t="s">
        <v>36</v>
      </c>
      <c r="Q23" s="10" t="s">
        <v>44</v>
      </c>
    </row>
    <row r="24" spans="5:17">
      <c r="L24" s="48" t="s">
        <v>37</v>
      </c>
      <c r="Q24" s="10" t="s">
        <v>45</v>
      </c>
    </row>
    <row r="25" spans="5:17">
      <c r="L25" s="48" t="s">
        <v>38</v>
      </c>
    </row>
    <row r="29" spans="5:17">
      <c r="M29" s="48" t="s">
        <v>72</v>
      </c>
    </row>
    <row r="30" spans="5:17">
      <c r="M30" s="48" t="s">
        <v>73</v>
      </c>
    </row>
    <row r="31" spans="5:17">
      <c r="M31" s="48" t="s">
        <v>74</v>
      </c>
    </row>
    <row r="32" spans="5:17">
      <c r="M32" s="48" t="s">
        <v>75</v>
      </c>
    </row>
    <row r="33" spans="13:13">
      <c r="M33" s="48" t="s">
        <v>76</v>
      </c>
    </row>
    <row r="34" spans="13:13">
      <c r="M34" s="48" t="s">
        <v>78</v>
      </c>
    </row>
    <row r="35" spans="13:13">
      <c r="M35" s="48" t="s">
        <v>38</v>
      </c>
    </row>
    <row r="36" spans="13:13">
      <c r="M36" s="48" t="s">
        <v>77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A2" sqref="A2:A25"/>
    </sheetView>
  </sheetViews>
  <sheetFormatPr baseColWidth="10" defaultRowHeight="15" x14ac:dyDescent="0"/>
  <cols>
    <col min="1" max="1" width="31.5" bestFit="1" customWidth="1"/>
    <col min="2" max="2" width="27.25" bestFit="1" customWidth="1"/>
    <col min="3" max="3" width="30.5" bestFit="1" customWidth="1"/>
    <col min="4" max="4" width="27.75" bestFit="1" customWidth="1"/>
    <col min="5" max="5" width="32" bestFit="1" customWidth="1"/>
    <col min="6" max="6" width="21.875" bestFit="1" customWidth="1"/>
    <col min="7" max="7" width="21.25" bestFit="1" customWidth="1"/>
    <col min="8" max="8" width="20.25" bestFit="1" customWidth="1"/>
    <col min="9" max="9" width="10.375" bestFit="1" customWidth="1"/>
    <col min="10" max="10" width="8.875" bestFit="1" customWidth="1"/>
  </cols>
  <sheetData>
    <row r="1" spans="1:10" ht="30">
      <c r="A1" s="35" t="s">
        <v>89</v>
      </c>
      <c r="B1" s="35" t="s">
        <v>90</v>
      </c>
      <c r="C1" s="35" t="s">
        <v>91</v>
      </c>
      <c r="D1" s="35" t="s">
        <v>92</v>
      </c>
      <c r="E1" s="35" t="s">
        <v>93</v>
      </c>
      <c r="F1" s="35" t="s">
        <v>94</v>
      </c>
      <c r="G1" s="35" t="s">
        <v>95</v>
      </c>
      <c r="H1" s="35" t="s">
        <v>96</v>
      </c>
      <c r="I1" s="35" t="s">
        <v>97</v>
      </c>
      <c r="J1" s="35" t="s">
        <v>98</v>
      </c>
    </row>
    <row r="2" spans="1:10">
      <c r="A2" s="9" t="s">
        <v>114</v>
      </c>
      <c r="I2" s="10"/>
      <c r="J2" s="10"/>
    </row>
    <row r="3" spans="1:10">
      <c r="A3" s="9" t="s">
        <v>130</v>
      </c>
      <c r="I3" s="10"/>
      <c r="J3" s="10"/>
    </row>
    <row r="4" spans="1:10">
      <c r="A4" s="9" t="s">
        <v>104</v>
      </c>
      <c r="I4" s="10"/>
      <c r="J4" s="10"/>
    </row>
    <row r="5" spans="1:10">
      <c r="A5" s="10" t="s">
        <v>135</v>
      </c>
      <c r="I5" s="10"/>
      <c r="J5" s="10"/>
    </row>
    <row r="6" spans="1:10">
      <c r="A6" s="9" t="s">
        <v>113</v>
      </c>
      <c r="I6" s="10"/>
      <c r="J6" s="10"/>
    </row>
    <row r="7" spans="1:10">
      <c r="A7" s="10" t="s">
        <v>215</v>
      </c>
      <c r="I7" s="10"/>
      <c r="J7" s="10"/>
    </row>
    <row r="8" spans="1:10">
      <c r="A8" s="9" t="s">
        <v>118</v>
      </c>
      <c r="I8" s="10"/>
      <c r="J8" s="10"/>
    </row>
    <row r="9" spans="1:10">
      <c r="A9" s="10" t="s">
        <v>132</v>
      </c>
      <c r="I9" s="10"/>
      <c r="J9" s="10"/>
    </row>
    <row r="10" spans="1:10">
      <c r="A10" s="9" t="s">
        <v>216</v>
      </c>
      <c r="H10" s="10"/>
      <c r="I10" s="10"/>
      <c r="J10" s="10"/>
    </row>
    <row r="11" spans="1:10">
      <c r="A11" s="9" t="s">
        <v>125</v>
      </c>
      <c r="H11" s="10"/>
      <c r="I11" s="10"/>
      <c r="J11" s="10"/>
    </row>
    <row r="12" spans="1:10">
      <c r="A12" s="10" t="s">
        <v>122</v>
      </c>
      <c r="H12" s="10"/>
      <c r="I12" s="10"/>
      <c r="J12" s="10"/>
    </row>
    <row r="13" spans="1:10">
      <c r="A13" s="9" t="s">
        <v>119</v>
      </c>
      <c r="H13" s="10"/>
      <c r="I13" s="10"/>
      <c r="J13" s="10"/>
    </row>
    <row r="14" spans="1:10">
      <c r="A14" s="10" t="s">
        <v>100</v>
      </c>
    </row>
    <row r="15" spans="1:10">
      <c r="A15" s="9" t="s">
        <v>217</v>
      </c>
    </row>
    <row r="16" spans="1:10">
      <c r="A16" s="9" t="s">
        <v>213</v>
      </c>
    </row>
    <row r="17" spans="1:1">
      <c r="A17" s="9" t="s">
        <v>214</v>
      </c>
    </row>
    <row r="18" spans="1:1">
      <c r="A18" s="10" t="s">
        <v>134</v>
      </c>
    </row>
    <row r="19" spans="1:1">
      <c r="A19" s="9" t="s">
        <v>115</v>
      </c>
    </row>
    <row r="20" spans="1:1">
      <c r="A20" s="10" t="s">
        <v>111</v>
      </c>
    </row>
    <row r="21" spans="1:1">
      <c r="A21" s="9" t="s">
        <v>123</v>
      </c>
    </row>
    <row r="22" spans="1:1">
      <c r="A22" s="10" t="s">
        <v>212</v>
      </c>
    </row>
    <row r="23" spans="1:1">
      <c r="A23" s="10" t="s">
        <v>101</v>
      </c>
    </row>
    <row r="24" spans="1:1">
      <c r="A24" s="9" t="s">
        <v>117</v>
      </c>
    </row>
    <row r="25" spans="1:1">
      <c r="A25" t="s">
        <v>121</v>
      </c>
    </row>
    <row r="26" spans="1:1">
      <c r="A26" s="9" t="s">
        <v>102</v>
      </c>
    </row>
  </sheetData>
  <autoFilter ref="A1:A59">
    <sortState ref="A2:J66">
      <sortCondition ref="A1:A66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 QUESTIONNAIRE</vt:lpstr>
      <vt:lpstr>Sheet5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Diagnostic</dc:title>
  <dc:creator/>
  <cp:lastModifiedBy/>
  <cp:revision/>
  <dcterms:created xsi:type="dcterms:W3CDTF">2006-09-16T00:00:00Z</dcterms:created>
  <dcterms:modified xsi:type="dcterms:W3CDTF">2017-03-19T09:50:22Z</dcterms:modified>
</cp:coreProperties>
</file>