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Kecerdasan Buatan\"/>
    </mc:Choice>
  </mc:AlternateContent>
  <xr:revisionPtr revIDLastSave="0" documentId="8_{D902DE6F-63C9-4A31-B06E-65FB8F7B09FC}" xr6:coauthVersionLast="43" xr6:coauthVersionMax="43" xr10:uidLastSave="{00000000-0000-0000-0000-000000000000}"/>
  <bookViews>
    <workbookView xWindow="-120" yWindow="-120" windowWidth="24240" windowHeight="13140" xr2:uid="{CC52E2E8-92DC-47F6-8C40-DC757C94A89B}"/>
  </bookViews>
  <sheets>
    <sheet name="DBD Jawa Tenga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4" i="1" l="1"/>
  <c r="AH44" i="1"/>
  <c r="AG44" i="1"/>
  <c r="AF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C42" i="1"/>
  <c r="AB42" i="1"/>
  <c r="AE42" i="1" s="1"/>
  <c r="AE41" i="1"/>
  <c r="AC41" i="1"/>
  <c r="AB41" i="1"/>
  <c r="AD41" i="1" s="1"/>
  <c r="AC40" i="1"/>
  <c r="AB40" i="1"/>
  <c r="AC39" i="1"/>
  <c r="AE39" i="1" s="1"/>
  <c r="AB39" i="1"/>
  <c r="AD39" i="1" s="1"/>
  <c r="AC38" i="1"/>
  <c r="AB38" i="1"/>
  <c r="AC37" i="1"/>
  <c r="AE37" i="1" s="1"/>
  <c r="AB37" i="1"/>
  <c r="AD37" i="1" s="1"/>
  <c r="AC36" i="1"/>
  <c r="AB36" i="1"/>
  <c r="AE36" i="1" s="1"/>
  <c r="AE35" i="1"/>
  <c r="AC35" i="1"/>
  <c r="AB35" i="1"/>
  <c r="AD35" i="1" s="1"/>
  <c r="AC34" i="1"/>
  <c r="AB34" i="1"/>
  <c r="AE34" i="1" s="1"/>
  <c r="AE33" i="1"/>
  <c r="AC33" i="1"/>
  <c r="AB33" i="1"/>
  <c r="AD33" i="1" s="1"/>
  <c r="AC32" i="1"/>
  <c r="AB32" i="1"/>
  <c r="AC31" i="1"/>
  <c r="AE31" i="1" s="1"/>
  <c r="AB31" i="1"/>
  <c r="AD31" i="1" s="1"/>
  <c r="AC30" i="1"/>
  <c r="AB30" i="1"/>
  <c r="AC29" i="1"/>
  <c r="AE29" i="1" s="1"/>
  <c r="AB29" i="1"/>
  <c r="AD29" i="1" s="1"/>
  <c r="AC28" i="1"/>
  <c r="AB28" i="1"/>
  <c r="AE28" i="1" s="1"/>
  <c r="AC27" i="1"/>
  <c r="AE27" i="1" s="1"/>
  <c r="AB27" i="1"/>
  <c r="AD27" i="1" s="1"/>
  <c r="AC26" i="1"/>
  <c r="AB26" i="1"/>
  <c r="AE26" i="1" s="1"/>
  <c r="AE25" i="1"/>
  <c r="AC25" i="1"/>
  <c r="AB25" i="1"/>
  <c r="AD25" i="1" s="1"/>
  <c r="AC24" i="1"/>
  <c r="AB24" i="1"/>
  <c r="AE24" i="1" s="1"/>
  <c r="AC23" i="1"/>
  <c r="AE23" i="1" s="1"/>
  <c r="AB23" i="1"/>
  <c r="AD23" i="1" s="1"/>
  <c r="AC22" i="1"/>
  <c r="AB22" i="1"/>
  <c r="AC21" i="1"/>
  <c r="AE21" i="1" s="1"/>
  <c r="AB21" i="1"/>
  <c r="AD21" i="1" s="1"/>
  <c r="AC20" i="1"/>
  <c r="AB20" i="1"/>
  <c r="AE20" i="1" s="1"/>
  <c r="AE19" i="1"/>
  <c r="AC19" i="1"/>
  <c r="AB19" i="1"/>
  <c r="AD19" i="1" s="1"/>
  <c r="AC18" i="1"/>
  <c r="AB18" i="1"/>
  <c r="AE18" i="1" s="1"/>
  <c r="AE17" i="1"/>
  <c r="AC17" i="1"/>
  <c r="AB17" i="1"/>
  <c r="AD17" i="1" s="1"/>
  <c r="AC16" i="1"/>
  <c r="AB16" i="1"/>
  <c r="AC15" i="1"/>
  <c r="AE15" i="1" s="1"/>
  <c r="AB15" i="1"/>
  <c r="AD15" i="1" s="1"/>
  <c r="AC14" i="1"/>
  <c r="AB14" i="1"/>
  <c r="AC13" i="1"/>
  <c r="AE13" i="1" s="1"/>
  <c r="AB13" i="1"/>
  <c r="AD13" i="1" s="1"/>
  <c r="AC12" i="1"/>
  <c r="AB12" i="1"/>
  <c r="AE12" i="1" s="1"/>
  <c r="AC11" i="1"/>
  <c r="AE11" i="1" s="1"/>
  <c r="AB11" i="1"/>
  <c r="AD11" i="1" s="1"/>
  <c r="AC10" i="1"/>
  <c r="AB10" i="1"/>
  <c r="AE10" i="1" s="1"/>
  <c r="AE9" i="1"/>
  <c r="AC9" i="1"/>
  <c r="AB9" i="1"/>
  <c r="AD9" i="1" s="1"/>
  <c r="AC8" i="1"/>
  <c r="AB8" i="1"/>
  <c r="AE8" i="1" s="1"/>
  <c r="AE22" i="1" l="1"/>
  <c r="AE38" i="1"/>
  <c r="AB44" i="1"/>
  <c r="AD44" i="1" s="1"/>
  <c r="AE16" i="1"/>
  <c r="AE32" i="1"/>
  <c r="AE14" i="1"/>
  <c r="AE30" i="1"/>
  <c r="AE40" i="1"/>
  <c r="AC44" i="1"/>
  <c r="AE44" i="1" s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</calcChain>
</file>

<file path=xl/sharedStrings.xml><?xml version="1.0" encoding="utf-8"?>
<sst xmlns="http://schemas.openxmlformats.org/spreadsheetml/2006/main" count="91" uniqueCount="67">
  <si>
    <t>DATA KASUS DBD PER BULAN PER KABUPATEN/KOTA</t>
  </si>
  <si>
    <t>PROPINSI JAWA TENGAH</t>
  </si>
  <si>
    <t>TAHUN 2016</t>
  </si>
  <si>
    <t>No.</t>
  </si>
  <si>
    <t>Kabupaten/ Kodya</t>
  </si>
  <si>
    <t>Jan</t>
  </si>
  <si>
    <t>Feb</t>
  </si>
  <si>
    <t>Mar.</t>
  </si>
  <si>
    <t xml:space="preserve">  April</t>
  </si>
  <si>
    <t xml:space="preserve">  Mei</t>
  </si>
  <si>
    <t xml:space="preserve">  Juni</t>
  </si>
  <si>
    <t xml:space="preserve">  Juli</t>
  </si>
  <si>
    <t>Agt</t>
  </si>
  <si>
    <t>Sep</t>
  </si>
  <si>
    <t>Okt</t>
  </si>
  <si>
    <t>Nop</t>
  </si>
  <si>
    <t>Des</t>
  </si>
  <si>
    <t xml:space="preserve">  Total</t>
  </si>
  <si>
    <t xml:space="preserve">IR per 100.000 </t>
  </si>
  <si>
    <t>CFR</t>
  </si>
  <si>
    <t xml:space="preserve">Jumlah penduduk </t>
  </si>
  <si>
    <t>Jml. Kasus</t>
  </si>
  <si>
    <t>ABJ</t>
  </si>
  <si>
    <t>P</t>
  </si>
  <si>
    <t>M</t>
  </si>
  <si>
    <t xml:space="preserve"> M</t>
  </si>
  <si>
    <t>pddk</t>
  </si>
  <si>
    <t>di PE</t>
  </si>
  <si>
    <t>di Fog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</si>
  <si>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</si>
  <si>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</si>
  <si>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</si>
  <si>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</si>
  <si>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</si>
  <si>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</si>
  <si>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</si>
  <si>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</si>
  <si>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</si>
  <si>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</si>
  <si>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</si>
  <si>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</si>
  <si>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</si>
  <si>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</si>
  <si>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</si>
  <si>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</si>
  <si>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</si>
  <si>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</si>
  <si>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</si>
  <si>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</si>
  <si>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</si>
  <si>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</si>
  <si>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</si>
  <si>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</si>
  <si>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</si>
  <si>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</si>
  <si>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</si>
  <si>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</si>
  <si>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</si>
  <si>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</si>
  <si>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</si>
  <si>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</si>
  <si>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</si>
  <si>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</si>
  <si>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</si>
  <si>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Total</t>
  </si>
  <si>
    <r>
      <t>Keterangan</t>
    </r>
    <r>
      <rPr>
        <sz val="11"/>
        <color theme="1"/>
        <rFont val="Calibri"/>
        <family val="2"/>
        <scheme val="minor"/>
      </rPr>
      <t xml:space="preserve"> :</t>
    </r>
  </si>
  <si>
    <t>Jumlah kasus di PE adalah jumlah kasus yang dilakukan Penyelidikan Epidemiologi dan dilakukan Penanggulangan Fokus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</si>
</sst>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Continuous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/>
    <xf numFmtId="0" fontId="5" fillId="0" borderId="3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1" applyNumberFormat="1" applyFont="1" applyBorder="1" applyAlignment="1">
      <alignment vertical="center"/>
    </xf>
    <xf numFmtId="37" fontId="0" fillId="0" borderId="3" xfId="0" applyNumberFormat="1" applyBorder="1" applyAlignment="1">
      <alignment horizontal="right" vertical="center" wrapText="1"/>
    </xf>
    <xf numFmtId="37" fontId="0" fillId="0" borderId="3" xfId="0" applyNumberFormat="1" applyBorder="1" applyAlignment="1">
      <alignment vertical="center"/>
    </xf>
    <xf numFmtId="39" fontId="0" fillId="0" borderId="3" xfId="0" applyNumberFormat="1" applyBorder="1"/>
    <xf numFmtId="164" fontId="0" fillId="0" borderId="3" xfId="0" applyNumberFormat="1" applyBorder="1"/>
    <xf numFmtId="165" fontId="6" fillId="0" borderId="3" xfId="1" applyNumberFormat="1" applyFont="1" applyBorder="1"/>
    <xf numFmtId="2" fontId="0" fillId="0" borderId="3" xfId="0" applyNumberFormat="1" applyBorder="1" applyAlignment="1">
      <alignment horizontal="center"/>
    </xf>
    <xf numFmtId="0" fontId="4" fillId="0" borderId="3" xfId="0" applyFont="1" applyBorder="1"/>
    <xf numFmtId="165" fontId="6" fillId="0" borderId="4" xfId="1" applyNumberFormat="1" applyFont="1" applyBorder="1"/>
    <xf numFmtId="0" fontId="0" fillId="0" borderId="3" xfId="0" applyBorder="1" applyAlignment="1">
      <alignment horizontal="right" vertical="center" wrapText="1"/>
    </xf>
    <xf numFmtId="37" fontId="6" fillId="0" borderId="5" xfId="0" applyNumberFormat="1" applyFont="1" applyBorder="1"/>
    <xf numFmtId="0" fontId="4" fillId="0" borderId="2" xfId="0" applyFont="1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4" xfId="0" applyBorder="1" applyAlignment="1">
      <alignment vertical="center" wrapText="1"/>
    </xf>
    <xf numFmtId="37" fontId="0" fillId="0" borderId="4" xfId="0" applyNumberFormat="1" applyBorder="1" applyAlignment="1">
      <alignment vertical="center" wrapText="1"/>
    </xf>
    <xf numFmtId="0" fontId="0" fillId="0" borderId="4" xfId="0" applyBorder="1"/>
    <xf numFmtId="37" fontId="0" fillId="0" borderId="4" xfId="0" applyNumberFormat="1" applyBorder="1"/>
    <xf numFmtId="39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2" fontId="0" fillId="0" borderId="4" xfId="0" applyNumberFormat="1" applyBorder="1"/>
    <xf numFmtId="0" fontId="0" fillId="0" borderId="10" xfId="0" applyBorder="1"/>
    <xf numFmtId="0" fontId="0" fillId="0" borderId="11" xfId="0" applyBorder="1"/>
    <xf numFmtId="0" fontId="7" fillId="0" borderId="0" xfId="0" applyFont="1"/>
    <xf numFmtId="0" fontId="3" fillId="0" borderId="0" xfId="0" applyFont="1"/>
  </cellXfs>
  <cellStyles count="3">
    <cellStyle name="Comma" xfId="1" builtinId="3"/>
    <cellStyle name="Normal" xfId="0" builtinId="0"/>
    <cellStyle name="Normal 5" xfId="2" xr:uid="{D0B96A4C-555B-4DCD-9198-9781B2DA69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CC57-ED8B-4C60-8722-053616C50F79}">
  <dimension ref="B1:AI48"/>
  <sheetViews>
    <sheetView tabSelected="1" workbookViewId="0">
      <selection activeCell="D6" sqref="D6:AA6"/>
    </sheetView>
  </sheetViews>
  <sheetFormatPr defaultRowHeight="15" x14ac:dyDescent="0.25"/>
  <cols>
    <col min="1" max="1" width="4.42578125" customWidth="1"/>
    <col min="2" max="2" width="5.28515625" customWidth="1"/>
    <col min="3" max="3" width="16.85546875" customWidth="1"/>
    <col min="4" max="27" width="5.7109375" customWidth="1"/>
    <col min="28" max="28" width="5.5703125" customWidth="1"/>
    <col min="29" max="29" width="4.42578125" customWidth="1"/>
    <col min="32" max="32" width="13.28515625" customWidth="1"/>
  </cols>
  <sheetData>
    <row r="1" spans="2:35" ht="18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</row>
    <row r="2" spans="2:35" ht="18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</row>
    <row r="3" spans="2:35" ht="18" x14ac:dyDescent="0.25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</row>
    <row r="5" spans="2:35" ht="45" x14ac:dyDescent="0.25">
      <c r="B5" s="3" t="s">
        <v>3</v>
      </c>
      <c r="C5" s="4" t="s">
        <v>4</v>
      </c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  <c r="AA5" s="5"/>
      <c r="AB5" s="5" t="s">
        <v>17</v>
      </c>
      <c r="AC5" s="5"/>
      <c r="AD5" s="4" t="s">
        <v>18</v>
      </c>
      <c r="AE5" s="3" t="s">
        <v>19</v>
      </c>
      <c r="AF5" s="4" t="s">
        <v>20</v>
      </c>
      <c r="AG5" s="6" t="s">
        <v>21</v>
      </c>
      <c r="AH5" s="6" t="s">
        <v>21</v>
      </c>
      <c r="AI5" s="3" t="s">
        <v>22</v>
      </c>
    </row>
    <row r="6" spans="2:35" x14ac:dyDescent="0.25">
      <c r="B6" s="7"/>
      <c r="C6" s="7"/>
      <c r="D6" s="8" t="s">
        <v>23</v>
      </c>
      <c r="E6" s="8" t="s">
        <v>24</v>
      </c>
      <c r="F6" s="8" t="s">
        <v>23</v>
      </c>
      <c r="G6" s="8" t="s">
        <v>24</v>
      </c>
      <c r="H6" s="8" t="s">
        <v>23</v>
      </c>
      <c r="I6" s="9" t="s">
        <v>25</v>
      </c>
      <c r="J6" s="8" t="s">
        <v>23</v>
      </c>
      <c r="K6" s="8" t="s">
        <v>24</v>
      </c>
      <c r="L6" s="8" t="s">
        <v>23</v>
      </c>
      <c r="M6" s="8" t="s">
        <v>24</v>
      </c>
      <c r="N6" s="8" t="s">
        <v>23</v>
      </c>
      <c r="O6" s="8" t="s">
        <v>24</v>
      </c>
      <c r="P6" s="8" t="s">
        <v>23</v>
      </c>
      <c r="Q6" s="8" t="s">
        <v>24</v>
      </c>
      <c r="R6" s="8" t="s">
        <v>23</v>
      </c>
      <c r="S6" s="8" t="s">
        <v>24</v>
      </c>
      <c r="T6" s="8" t="s">
        <v>23</v>
      </c>
      <c r="U6" s="8" t="s">
        <v>24</v>
      </c>
      <c r="V6" s="8" t="s">
        <v>23</v>
      </c>
      <c r="W6" s="8" t="s">
        <v>24</v>
      </c>
      <c r="X6" s="8" t="s">
        <v>23</v>
      </c>
      <c r="Y6" s="8" t="s">
        <v>24</v>
      </c>
      <c r="Z6" s="8" t="s">
        <v>23</v>
      </c>
      <c r="AA6" s="8" t="s">
        <v>24</v>
      </c>
      <c r="AB6" s="8" t="s">
        <v>23</v>
      </c>
      <c r="AC6" s="8" t="s">
        <v>24</v>
      </c>
      <c r="AD6" s="10" t="s">
        <v>26</v>
      </c>
      <c r="AE6" s="7"/>
      <c r="AF6" s="10"/>
      <c r="AG6" s="11" t="s">
        <v>27</v>
      </c>
      <c r="AH6" s="11" t="s">
        <v>28</v>
      </c>
      <c r="AI6" s="10"/>
    </row>
    <row r="7" spans="2:35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2:35" ht="16.5" x14ac:dyDescent="0.3">
      <c r="B8" s="13">
        <v>1</v>
      </c>
      <c r="C8" s="14" t="s">
        <v>29</v>
      </c>
      <c r="D8" s="15">
        <v>62</v>
      </c>
      <c r="E8" s="15">
        <v>1</v>
      </c>
      <c r="F8" s="16">
        <v>76</v>
      </c>
      <c r="G8" s="16">
        <v>3</v>
      </c>
      <c r="H8" s="16">
        <v>70</v>
      </c>
      <c r="I8" s="16">
        <v>0</v>
      </c>
      <c r="J8" s="16">
        <v>101</v>
      </c>
      <c r="K8" s="16">
        <v>0</v>
      </c>
      <c r="L8" s="16">
        <v>67</v>
      </c>
      <c r="M8" s="16">
        <v>2</v>
      </c>
      <c r="N8" s="16">
        <v>92</v>
      </c>
      <c r="O8" s="16">
        <v>1</v>
      </c>
      <c r="P8" s="17">
        <v>78</v>
      </c>
      <c r="Q8" s="17">
        <v>0</v>
      </c>
      <c r="R8" s="17">
        <v>48</v>
      </c>
      <c r="S8" s="18">
        <v>0</v>
      </c>
      <c r="T8" s="18">
        <v>12</v>
      </c>
      <c r="U8" s="18">
        <v>0</v>
      </c>
      <c r="V8" s="18">
        <v>16</v>
      </c>
      <c r="W8" s="18">
        <v>0</v>
      </c>
      <c r="X8" s="18">
        <v>16</v>
      </c>
      <c r="Y8" s="18">
        <v>2</v>
      </c>
      <c r="Z8" s="18">
        <v>16</v>
      </c>
      <c r="AA8" s="18">
        <v>0</v>
      </c>
      <c r="AB8" s="19">
        <f t="shared" ref="AB8:AC42" si="0">SUM(D8+F8+H8+J8+L8+N8+P8+R8+T8+V8+X8+Z8)</f>
        <v>654</v>
      </c>
      <c r="AC8" s="19">
        <f t="shared" si="0"/>
        <v>9</v>
      </c>
      <c r="AD8" s="20">
        <f t="shared" ref="AD8:AD42" si="1">SUM(AB8/AF8)*100000</f>
        <v>38.394026030445168</v>
      </c>
      <c r="AE8" s="21">
        <f t="shared" ref="AE8:AE42" si="2">SUM(AC8/AB8)*100</f>
        <v>1.3761467889908259</v>
      </c>
      <c r="AF8" s="22">
        <v>1703390</v>
      </c>
      <c r="AG8" s="8"/>
      <c r="AH8" s="8"/>
      <c r="AI8" s="23"/>
    </row>
    <row r="9" spans="2:35" ht="16.5" x14ac:dyDescent="0.3">
      <c r="B9" s="24">
        <v>2</v>
      </c>
      <c r="C9" s="14" t="s">
        <v>30</v>
      </c>
      <c r="D9" s="15">
        <v>32</v>
      </c>
      <c r="E9" s="15">
        <v>1</v>
      </c>
      <c r="F9" s="16">
        <v>157</v>
      </c>
      <c r="G9" s="16">
        <v>7</v>
      </c>
      <c r="H9" s="16">
        <v>29</v>
      </c>
      <c r="I9" s="16">
        <v>1</v>
      </c>
      <c r="J9" s="16">
        <v>134</v>
      </c>
      <c r="K9" s="16">
        <v>0</v>
      </c>
      <c r="L9" s="16">
        <v>68</v>
      </c>
      <c r="M9" s="16">
        <v>0</v>
      </c>
      <c r="N9" s="16">
        <v>21</v>
      </c>
      <c r="O9" s="16">
        <v>0</v>
      </c>
      <c r="P9" s="17">
        <v>9</v>
      </c>
      <c r="Q9" s="17">
        <v>1</v>
      </c>
      <c r="R9" s="17">
        <v>8</v>
      </c>
      <c r="S9" s="18">
        <v>1</v>
      </c>
      <c r="T9" s="18">
        <v>4</v>
      </c>
      <c r="U9" s="18">
        <v>0</v>
      </c>
      <c r="V9" s="18">
        <v>16</v>
      </c>
      <c r="W9" s="18">
        <v>0</v>
      </c>
      <c r="X9" s="18">
        <v>11</v>
      </c>
      <c r="Y9" s="18">
        <v>0</v>
      </c>
      <c r="Z9" s="18">
        <v>15</v>
      </c>
      <c r="AA9" s="18">
        <v>0</v>
      </c>
      <c r="AB9" s="19">
        <f t="shared" si="0"/>
        <v>504</v>
      </c>
      <c r="AC9" s="19">
        <f t="shared" si="0"/>
        <v>11</v>
      </c>
      <c r="AD9" s="20">
        <f t="shared" si="1"/>
        <v>30.533888678530861</v>
      </c>
      <c r="AE9" s="21">
        <f t="shared" si="2"/>
        <v>2.1825396825396823</v>
      </c>
      <c r="AF9" s="22">
        <v>1650625</v>
      </c>
      <c r="AG9" s="8"/>
      <c r="AH9" s="8"/>
      <c r="AI9" s="23"/>
    </row>
    <row r="10" spans="2:35" ht="16.5" x14ac:dyDescent="0.3">
      <c r="B10" s="24">
        <v>3</v>
      </c>
      <c r="C10" s="14" t="s">
        <v>31</v>
      </c>
      <c r="D10" s="15">
        <v>56</v>
      </c>
      <c r="E10" s="15">
        <v>1</v>
      </c>
      <c r="F10" s="16">
        <v>36</v>
      </c>
      <c r="G10" s="16">
        <v>0</v>
      </c>
      <c r="H10" s="16">
        <v>52</v>
      </c>
      <c r="I10" s="16">
        <v>0</v>
      </c>
      <c r="J10" s="16">
        <v>4</v>
      </c>
      <c r="K10" s="16">
        <v>0</v>
      </c>
      <c r="L10" s="16">
        <v>10</v>
      </c>
      <c r="M10" s="16">
        <v>0</v>
      </c>
      <c r="N10" s="16">
        <v>32</v>
      </c>
      <c r="O10" s="16">
        <v>0</v>
      </c>
      <c r="P10" s="17">
        <v>25</v>
      </c>
      <c r="Q10" s="17">
        <v>0</v>
      </c>
      <c r="R10" s="17">
        <v>4</v>
      </c>
      <c r="S10" s="18">
        <v>0</v>
      </c>
      <c r="T10" s="18">
        <v>8</v>
      </c>
      <c r="U10" s="18">
        <v>0</v>
      </c>
      <c r="V10" s="18">
        <v>0</v>
      </c>
      <c r="W10" s="18">
        <v>0</v>
      </c>
      <c r="X10" s="18">
        <v>11</v>
      </c>
      <c r="Y10" s="18">
        <v>1</v>
      </c>
      <c r="Z10" s="18">
        <v>13</v>
      </c>
      <c r="AA10" s="18">
        <v>0</v>
      </c>
      <c r="AB10" s="19">
        <f t="shared" si="0"/>
        <v>251</v>
      </c>
      <c r="AC10" s="19">
        <f t="shared" si="0"/>
        <v>2</v>
      </c>
      <c r="AD10" s="20">
        <f t="shared" si="1"/>
        <v>27.658188862455056</v>
      </c>
      <c r="AE10" s="21">
        <f t="shared" si="2"/>
        <v>0.79681274900398402</v>
      </c>
      <c r="AF10" s="22">
        <v>907507</v>
      </c>
      <c r="AG10" s="8"/>
      <c r="AH10" s="8"/>
      <c r="AI10" s="23"/>
    </row>
    <row r="11" spans="2:35" ht="16.5" x14ac:dyDescent="0.3">
      <c r="B11" s="24">
        <v>4</v>
      </c>
      <c r="C11" s="14" t="s">
        <v>32</v>
      </c>
      <c r="D11" s="15">
        <v>53</v>
      </c>
      <c r="E11" s="15">
        <v>1</v>
      </c>
      <c r="F11" s="16">
        <v>85</v>
      </c>
      <c r="G11" s="16">
        <v>0</v>
      </c>
      <c r="H11" s="16">
        <v>37</v>
      </c>
      <c r="I11" s="16">
        <v>0</v>
      </c>
      <c r="J11" s="16">
        <v>47</v>
      </c>
      <c r="K11" s="16">
        <v>0</v>
      </c>
      <c r="L11" s="16">
        <v>48</v>
      </c>
      <c r="M11" s="16">
        <v>2</v>
      </c>
      <c r="N11" s="16">
        <v>13</v>
      </c>
      <c r="O11" s="16">
        <v>0</v>
      </c>
      <c r="P11" s="17">
        <v>21</v>
      </c>
      <c r="Q11" s="17">
        <v>0</v>
      </c>
      <c r="R11" s="17">
        <v>4</v>
      </c>
      <c r="S11" s="18">
        <v>0</v>
      </c>
      <c r="T11" s="18">
        <v>2</v>
      </c>
      <c r="U11" s="18">
        <v>0</v>
      </c>
      <c r="V11" s="18">
        <v>3</v>
      </c>
      <c r="W11" s="18">
        <v>0</v>
      </c>
      <c r="X11" s="18">
        <v>4</v>
      </c>
      <c r="Y11" s="18">
        <v>0</v>
      </c>
      <c r="Z11" s="18">
        <v>13</v>
      </c>
      <c r="AA11" s="18">
        <v>0</v>
      </c>
      <c r="AB11" s="19">
        <f t="shared" si="0"/>
        <v>330</v>
      </c>
      <c r="AC11" s="19">
        <f t="shared" si="0"/>
        <v>3</v>
      </c>
      <c r="AD11" s="20">
        <f t="shared" si="1"/>
        <v>36.367243032366844</v>
      </c>
      <c r="AE11" s="21">
        <f t="shared" si="2"/>
        <v>0.90909090909090906</v>
      </c>
      <c r="AF11" s="22">
        <v>907410</v>
      </c>
      <c r="AG11" s="8"/>
      <c r="AH11" s="8"/>
      <c r="AI11" s="23"/>
    </row>
    <row r="12" spans="2:35" ht="16.5" x14ac:dyDescent="0.3">
      <c r="B12" s="24">
        <v>5</v>
      </c>
      <c r="C12" s="14" t="s">
        <v>33</v>
      </c>
      <c r="D12" s="15">
        <v>49</v>
      </c>
      <c r="E12" s="15">
        <v>1</v>
      </c>
      <c r="F12" s="16">
        <v>44</v>
      </c>
      <c r="G12" s="16">
        <v>0</v>
      </c>
      <c r="H12" s="16">
        <v>50</v>
      </c>
      <c r="I12" s="16">
        <v>0</v>
      </c>
      <c r="J12" s="16">
        <v>39</v>
      </c>
      <c r="K12" s="16">
        <v>0</v>
      </c>
      <c r="L12" s="16">
        <v>82</v>
      </c>
      <c r="M12" s="16">
        <v>0</v>
      </c>
      <c r="N12" s="16">
        <v>50</v>
      </c>
      <c r="O12" s="16">
        <v>0</v>
      </c>
      <c r="P12" s="17">
        <v>11</v>
      </c>
      <c r="Q12" s="17">
        <v>0</v>
      </c>
      <c r="R12" s="17">
        <v>0</v>
      </c>
      <c r="S12" s="18">
        <v>0</v>
      </c>
      <c r="T12" s="18">
        <v>3</v>
      </c>
      <c r="U12" s="18">
        <v>0</v>
      </c>
      <c r="V12" s="18">
        <v>16</v>
      </c>
      <c r="W12" s="18">
        <v>0</v>
      </c>
      <c r="X12" s="18">
        <v>9</v>
      </c>
      <c r="Y12" s="18">
        <v>0</v>
      </c>
      <c r="Z12" s="18">
        <v>13</v>
      </c>
      <c r="AA12" s="18">
        <v>0</v>
      </c>
      <c r="AB12" s="19">
        <f t="shared" si="0"/>
        <v>366</v>
      </c>
      <c r="AC12" s="19">
        <f t="shared" si="0"/>
        <v>1</v>
      </c>
      <c r="AD12" s="20">
        <f t="shared" si="1"/>
        <v>30.792451306281407</v>
      </c>
      <c r="AE12" s="21">
        <f t="shared" si="2"/>
        <v>0.27322404371584702</v>
      </c>
      <c r="AF12" s="22">
        <v>1188603</v>
      </c>
      <c r="AG12" s="8"/>
      <c r="AH12" s="8"/>
      <c r="AI12" s="23"/>
    </row>
    <row r="13" spans="2:35" ht="16.5" x14ac:dyDescent="0.3">
      <c r="B13" s="24">
        <v>6</v>
      </c>
      <c r="C13" s="14" t="s">
        <v>34</v>
      </c>
      <c r="D13" s="15">
        <v>47</v>
      </c>
      <c r="E13" s="15">
        <v>0</v>
      </c>
      <c r="F13" s="16">
        <v>29</v>
      </c>
      <c r="G13" s="16">
        <v>0</v>
      </c>
      <c r="H13" s="16">
        <v>32</v>
      </c>
      <c r="I13" s="16">
        <v>0</v>
      </c>
      <c r="J13" s="16">
        <v>29</v>
      </c>
      <c r="K13" s="16">
        <v>0</v>
      </c>
      <c r="L13" s="16">
        <v>28</v>
      </c>
      <c r="M13" s="16">
        <v>0</v>
      </c>
      <c r="N13" s="16">
        <v>22</v>
      </c>
      <c r="O13" s="16">
        <v>0</v>
      </c>
      <c r="P13" s="17">
        <v>12</v>
      </c>
      <c r="Q13" s="17">
        <v>0</v>
      </c>
      <c r="R13" s="17">
        <v>0</v>
      </c>
      <c r="S13" s="18">
        <v>0</v>
      </c>
      <c r="T13" s="18">
        <v>3</v>
      </c>
      <c r="U13" s="18">
        <v>0</v>
      </c>
      <c r="V13" s="18">
        <v>3</v>
      </c>
      <c r="W13" s="18">
        <v>0</v>
      </c>
      <c r="X13" s="18">
        <v>0</v>
      </c>
      <c r="Y13" s="18">
        <v>0</v>
      </c>
      <c r="Z13" s="18">
        <v>12</v>
      </c>
      <c r="AA13" s="18">
        <v>1</v>
      </c>
      <c r="AB13" s="19">
        <f t="shared" si="0"/>
        <v>217</v>
      </c>
      <c r="AC13" s="19">
        <f t="shared" si="0"/>
        <v>1</v>
      </c>
      <c r="AD13" s="20">
        <f t="shared" si="1"/>
        <v>30.448191770288737</v>
      </c>
      <c r="AE13" s="21">
        <f t="shared" si="2"/>
        <v>0.46082949308755761</v>
      </c>
      <c r="AF13" s="25">
        <v>712686</v>
      </c>
      <c r="AG13" s="8"/>
      <c r="AH13" s="8"/>
      <c r="AI13" s="23"/>
    </row>
    <row r="14" spans="2:35" ht="16.5" x14ac:dyDescent="0.3">
      <c r="B14" s="24">
        <v>7</v>
      </c>
      <c r="C14" s="14" t="s">
        <v>35</v>
      </c>
      <c r="D14" s="15">
        <v>7</v>
      </c>
      <c r="E14" s="15">
        <v>0</v>
      </c>
      <c r="F14" s="16">
        <v>5</v>
      </c>
      <c r="G14" s="16">
        <v>0</v>
      </c>
      <c r="H14" s="16">
        <v>10</v>
      </c>
      <c r="I14" s="16">
        <v>0</v>
      </c>
      <c r="J14" s="16">
        <v>9</v>
      </c>
      <c r="K14" s="16">
        <v>0</v>
      </c>
      <c r="L14" s="16">
        <v>12</v>
      </c>
      <c r="M14" s="16">
        <v>0</v>
      </c>
      <c r="N14" s="16">
        <v>12</v>
      </c>
      <c r="O14" s="16">
        <v>0</v>
      </c>
      <c r="P14" s="17">
        <v>2</v>
      </c>
      <c r="Q14" s="17">
        <v>0</v>
      </c>
      <c r="R14" s="17">
        <v>4</v>
      </c>
      <c r="S14" s="18">
        <v>0</v>
      </c>
      <c r="T14" s="18">
        <v>3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9">
        <f t="shared" si="0"/>
        <v>64</v>
      </c>
      <c r="AC14" s="19">
        <f t="shared" si="0"/>
        <v>0</v>
      </c>
      <c r="AD14" s="20">
        <f t="shared" si="1"/>
        <v>8.1967947970845021</v>
      </c>
      <c r="AE14" s="21">
        <f t="shared" si="2"/>
        <v>0</v>
      </c>
      <c r="AF14" s="22">
        <v>780793</v>
      </c>
      <c r="AG14" s="8"/>
      <c r="AH14" s="8"/>
      <c r="AI14" s="23"/>
    </row>
    <row r="15" spans="2:35" ht="16.5" x14ac:dyDescent="0.3">
      <c r="B15" s="24">
        <v>8</v>
      </c>
      <c r="C15" s="14" t="s">
        <v>36</v>
      </c>
      <c r="D15" s="15">
        <v>40</v>
      </c>
      <c r="E15" s="15">
        <v>0</v>
      </c>
      <c r="F15" s="16">
        <v>55</v>
      </c>
      <c r="G15" s="16">
        <v>1</v>
      </c>
      <c r="H15" s="16">
        <v>51</v>
      </c>
      <c r="I15" s="16">
        <v>0</v>
      </c>
      <c r="J15" s="16">
        <v>52</v>
      </c>
      <c r="K15" s="16">
        <v>0</v>
      </c>
      <c r="L15" s="16">
        <v>15</v>
      </c>
      <c r="M15" s="16">
        <v>0</v>
      </c>
      <c r="N15" s="16">
        <v>4</v>
      </c>
      <c r="O15" s="16">
        <v>0</v>
      </c>
      <c r="P15" s="17">
        <v>13</v>
      </c>
      <c r="Q15" s="17">
        <v>0</v>
      </c>
      <c r="R15" s="17">
        <v>2</v>
      </c>
      <c r="S15" s="18">
        <v>0</v>
      </c>
      <c r="T15" s="18">
        <v>1</v>
      </c>
      <c r="U15" s="18">
        <v>0</v>
      </c>
      <c r="V15" s="18">
        <v>16</v>
      </c>
      <c r="W15" s="18">
        <v>0</v>
      </c>
      <c r="X15" s="18">
        <v>13</v>
      </c>
      <c r="Y15" s="18">
        <v>0</v>
      </c>
      <c r="Z15" s="18">
        <v>7</v>
      </c>
      <c r="AA15" s="18">
        <v>0</v>
      </c>
      <c r="AB15" s="19">
        <f t="shared" si="0"/>
        <v>269</v>
      </c>
      <c r="AC15" s="19">
        <f t="shared" si="0"/>
        <v>1</v>
      </c>
      <c r="AD15" s="20">
        <f t="shared" si="1"/>
        <v>21.398065264894527</v>
      </c>
      <c r="AE15" s="21">
        <f t="shared" si="2"/>
        <v>0.37174721189591076</v>
      </c>
      <c r="AF15" s="22">
        <v>1257123</v>
      </c>
      <c r="AG15" s="8"/>
      <c r="AH15" s="8"/>
      <c r="AI15" s="23"/>
    </row>
    <row r="16" spans="2:35" ht="16.5" x14ac:dyDescent="0.3">
      <c r="B16" s="24">
        <v>9</v>
      </c>
      <c r="C16" s="14" t="s">
        <v>37</v>
      </c>
      <c r="D16" s="15">
        <v>95</v>
      </c>
      <c r="E16" s="15">
        <v>4</v>
      </c>
      <c r="F16" s="16">
        <v>121</v>
      </c>
      <c r="G16" s="16">
        <v>2</v>
      </c>
      <c r="H16" s="16">
        <v>28</v>
      </c>
      <c r="I16" s="16">
        <v>0</v>
      </c>
      <c r="J16" s="16">
        <v>74</v>
      </c>
      <c r="K16" s="16">
        <v>1</v>
      </c>
      <c r="L16" s="16">
        <v>34</v>
      </c>
      <c r="M16" s="16">
        <v>0</v>
      </c>
      <c r="N16" s="16">
        <v>11</v>
      </c>
      <c r="O16" s="16">
        <v>0</v>
      </c>
      <c r="P16" s="17">
        <v>26</v>
      </c>
      <c r="Q16" s="17">
        <v>1</v>
      </c>
      <c r="R16" s="17">
        <v>7</v>
      </c>
      <c r="S16" s="18">
        <v>0</v>
      </c>
      <c r="T16" s="18">
        <v>7</v>
      </c>
      <c r="U16" s="18">
        <v>0</v>
      </c>
      <c r="V16" s="26">
        <v>14</v>
      </c>
      <c r="W16" s="18">
        <v>0</v>
      </c>
      <c r="X16" s="26">
        <v>15</v>
      </c>
      <c r="Y16" s="18">
        <v>0</v>
      </c>
      <c r="Z16" s="26">
        <v>4</v>
      </c>
      <c r="AA16" s="26">
        <v>0</v>
      </c>
      <c r="AB16" s="19">
        <f t="shared" si="0"/>
        <v>436</v>
      </c>
      <c r="AC16" s="19">
        <f t="shared" si="0"/>
        <v>8</v>
      </c>
      <c r="AD16" s="20">
        <f t="shared" si="1"/>
        <v>44.979753952492715</v>
      </c>
      <c r="AE16" s="21">
        <f t="shared" si="2"/>
        <v>1.834862385321101</v>
      </c>
      <c r="AF16" s="22">
        <v>969325</v>
      </c>
      <c r="AG16" s="8"/>
      <c r="AH16" s="8"/>
      <c r="AI16" s="23"/>
    </row>
    <row r="17" spans="2:35" ht="16.5" x14ac:dyDescent="0.3">
      <c r="B17" s="24">
        <v>10</v>
      </c>
      <c r="C17" s="14" t="s">
        <v>38</v>
      </c>
      <c r="D17" s="15">
        <v>40</v>
      </c>
      <c r="E17" s="15">
        <v>1</v>
      </c>
      <c r="F17" s="16">
        <v>65</v>
      </c>
      <c r="G17" s="16">
        <v>2</v>
      </c>
      <c r="H17" s="16">
        <v>107</v>
      </c>
      <c r="I17" s="16">
        <v>1</v>
      </c>
      <c r="J17" s="16">
        <v>126</v>
      </c>
      <c r="K17" s="16">
        <v>3</v>
      </c>
      <c r="L17" s="16">
        <v>66</v>
      </c>
      <c r="M17" s="16">
        <v>0</v>
      </c>
      <c r="N17" s="16">
        <v>26</v>
      </c>
      <c r="O17" s="16">
        <v>1</v>
      </c>
      <c r="P17" s="17">
        <v>51</v>
      </c>
      <c r="Q17" s="17">
        <v>1</v>
      </c>
      <c r="R17" s="17">
        <v>28</v>
      </c>
      <c r="S17" s="18">
        <v>1</v>
      </c>
      <c r="T17" s="18">
        <v>2</v>
      </c>
      <c r="U17" s="18">
        <v>0</v>
      </c>
      <c r="V17" s="18">
        <v>16</v>
      </c>
      <c r="W17" s="18">
        <v>0</v>
      </c>
      <c r="X17" s="18">
        <v>15</v>
      </c>
      <c r="Y17" s="18">
        <v>3</v>
      </c>
      <c r="Z17" s="18">
        <v>10</v>
      </c>
      <c r="AA17" s="18">
        <v>2</v>
      </c>
      <c r="AB17" s="19">
        <f t="shared" si="0"/>
        <v>552</v>
      </c>
      <c r="AC17" s="19">
        <f t="shared" si="0"/>
        <v>15</v>
      </c>
      <c r="AD17" s="20">
        <f t="shared" si="1"/>
        <v>47.454561397777546</v>
      </c>
      <c r="AE17" s="21">
        <f t="shared" si="2"/>
        <v>2.7173913043478262</v>
      </c>
      <c r="AF17" s="22">
        <v>1163218</v>
      </c>
      <c r="AG17" s="8"/>
      <c r="AH17" s="8"/>
      <c r="AI17" s="23"/>
    </row>
    <row r="18" spans="2:35" ht="16.5" x14ac:dyDescent="0.3">
      <c r="B18" s="24">
        <v>11</v>
      </c>
      <c r="C18" s="14" t="s">
        <v>39</v>
      </c>
      <c r="D18" s="15">
        <v>13</v>
      </c>
      <c r="E18" s="15">
        <v>0</v>
      </c>
      <c r="F18" s="16">
        <v>21</v>
      </c>
      <c r="G18" s="16">
        <v>0</v>
      </c>
      <c r="H18" s="16">
        <v>43</v>
      </c>
      <c r="I18" s="16">
        <v>1</v>
      </c>
      <c r="J18" s="16">
        <v>52</v>
      </c>
      <c r="K18" s="16">
        <v>4</v>
      </c>
      <c r="L18" s="16">
        <v>61</v>
      </c>
      <c r="M18" s="16">
        <v>1</v>
      </c>
      <c r="N18" s="16">
        <v>31</v>
      </c>
      <c r="O18" s="16">
        <v>1</v>
      </c>
      <c r="P18" s="17">
        <v>26</v>
      </c>
      <c r="Q18" s="17">
        <v>2</v>
      </c>
      <c r="R18" s="17">
        <v>16</v>
      </c>
      <c r="S18" s="18">
        <v>1</v>
      </c>
      <c r="T18" s="18">
        <v>7</v>
      </c>
      <c r="U18" s="18">
        <v>0</v>
      </c>
      <c r="V18" s="18">
        <v>11</v>
      </c>
      <c r="W18" s="18">
        <v>0</v>
      </c>
      <c r="X18" s="18">
        <v>5</v>
      </c>
      <c r="Y18" s="18">
        <v>0</v>
      </c>
      <c r="Z18" s="18">
        <v>3</v>
      </c>
      <c r="AA18" s="18">
        <v>0</v>
      </c>
      <c r="AB18" s="19">
        <f t="shared" si="0"/>
        <v>289</v>
      </c>
      <c r="AC18" s="19">
        <f t="shared" si="0"/>
        <v>10</v>
      </c>
      <c r="AD18" s="20">
        <f t="shared" si="1"/>
        <v>33.165135982795441</v>
      </c>
      <c r="AE18" s="21">
        <f t="shared" si="2"/>
        <v>3.4602076124567476</v>
      </c>
      <c r="AF18" s="22">
        <v>871397</v>
      </c>
      <c r="AG18" s="8"/>
      <c r="AH18" s="8"/>
      <c r="AI18" s="23"/>
    </row>
    <row r="19" spans="2:35" ht="16.5" x14ac:dyDescent="0.3">
      <c r="B19" s="24">
        <v>12</v>
      </c>
      <c r="C19" s="14" t="s">
        <v>40</v>
      </c>
      <c r="D19" s="15">
        <v>20</v>
      </c>
      <c r="E19" s="15">
        <v>1</v>
      </c>
      <c r="F19" s="16">
        <v>8</v>
      </c>
      <c r="G19" s="16">
        <v>0</v>
      </c>
      <c r="H19" s="16">
        <v>2</v>
      </c>
      <c r="I19" s="16">
        <v>0</v>
      </c>
      <c r="J19" s="16">
        <v>11</v>
      </c>
      <c r="K19" s="16">
        <v>0</v>
      </c>
      <c r="L19" s="16">
        <v>3</v>
      </c>
      <c r="M19" s="16">
        <v>0</v>
      </c>
      <c r="N19" s="16">
        <v>1</v>
      </c>
      <c r="O19" s="16">
        <v>0</v>
      </c>
      <c r="P19" s="17">
        <v>2</v>
      </c>
      <c r="Q19" s="17">
        <v>0</v>
      </c>
      <c r="R19" s="17">
        <v>1</v>
      </c>
      <c r="S19" s="18">
        <v>0</v>
      </c>
      <c r="T19" s="18">
        <v>1</v>
      </c>
      <c r="U19" s="18">
        <v>0</v>
      </c>
      <c r="V19" s="18">
        <v>2</v>
      </c>
      <c r="W19" s="18">
        <v>1</v>
      </c>
      <c r="X19" s="18">
        <v>0</v>
      </c>
      <c r="Y19" s="18">
        <v>0</v>
      </c>
      <c r="Z19" s="18">
        <v>1</v>
      </c>
      <c r="AA19" s="18">
        <v>0</v>
      </c>
      <c r="AB19" s="19">
        <f t="shared" si="0"/>
        <v>52</v>
      </c>
      <c r="AC19" s="19">
        <f t="shared" si="0"/>
        <v>2</v>
      </c>
      <c r="AD19" s="20">
        <f t="shared" si="1"/>
        <v>5.4623283174453112</v>
      </c>
      <c r="AE19" s="21">
        <f t="shared" si="2"/>
        <v>3.8461538461538463</v>
      </c>
      <c r="AF19" s="22">
        <v>951975</v>
      </c>
      <c r="AG19" s="8"/>
      <c r="AH19" s="8"/>
      <c r="AI19" s="23"/>
    </row>
    <row r="20" spans="2:35" ht="16.5" x14ac:dyDescent="0.3">
      <c r="B20" s="24">
        <v>13</v>
      </c>
      <c r="C20" s="14" t="s">
        <v>41</v>
      </c>
      <c r="D20" s="15">
        <v>22</v>
      </c>
      <c r="E20" s="15">
        <v>1</v>
      </c>
      <c r="F20" s="16">
        <v>35</v>
      </c>
      <c r="G20" s="16">
        <v>0</v>
      </c>
      <c r="H20" s="16">
        <v>44</v>
      </c>
      <c r="I20" s="16">
        <v>1</v>
      </c>
      <c r="J20" s="16">
        <v>75</v>
      </c>
      <c r="K20" s="16">
        <v>0</v>
      </c>
      <c r="L20" s="16">
        <v>45</v>
      </c>
      <c r="M20" s="16">
        <v>0</v>
      </c>
      <c r="N20" s="16">
        <v>39</v>
      </c>
      <c r="O20" s="16">
        <v>0</v>
      </c>
      <c r="P20" s="16">
        <v>66</v>
      </c>
      <c r="Q20" s="16">
        <v>1</v>
      </c>
      <c r="R20" s="17">
        <v>43</v>
      </c>
      <c r="S20" s="18">
        <v>1</v>
      </c>
      <c r="T20" s="18">
        <v>31</v>
      </c>
      <c r="U20" s="18">
        <v>1</v>
      </c>
      <c r="V20" s="18">
        <v>25</v>
      </c>
      <c r="W20" s="18">
        <v>0</v>
      </c>
      <c r="X20" s="18">
        <v>12</v>
      </c>
      <c r="Y20" s="18">
        <v>0</v>
      </c>
      <c r="Z20" s="18">
        <v>10</v>
      </c>
      <c r="AA20" s="18">
        <v>0</v>
      </c>
      <c r="AB20" s="19">
        <f t="shared" si="0"/>
        <v>447</v>
      </c>
      <c r="AC20" s="19">
        <f t="shared" si="0"/>
        <v>5</v>
      </c>
      <c r="AD20" s="20">
        <f t="shared" si="1"/>
        <v>51.734853666751157</v>
      </c>
      <c r="AE20" s="21">
        <f t="shared" si="2"/>
        <v>1.1185682326621924</v>
      </c>
      <c r="AF20" s="27">
        <v>864021</v>
      </c>
      <c r="AG20" s="8"/>
      <c r="AH20" s="8"/>
      <c r="AI20" s="23"/>
    </row>
    <row r="21" spans="2:35" ht="16.5" x14ac:dyDescent="0.3">
      <c r="B21" s="24">
        <v>14</v>
      </c>
      <c r="C21" s="14" t="s">
        <v>42</v>
      </c>
      <c r="D21" s="15">
        <v>56</v>
      </c>
      <c r="E21" s="15">
        <v>0</v>
      </c>
      <c r="F21" s="16">
        <v>100</v>
      </c>
      <c r="G21" s="16">
        <v>2</v>
      </c>
      <c r="H21" s="16">
        <v>110</v>
      </c>
      <c r="I21" s="16">
        <v>0</v>
      </c>
      <c r="J21" s="16">
        <v>110</v>
      </c>
      <c r="K21" s="16">
        <v>1</v>
      </c>
      <c r="L21" s="16">
        <v>71</v>
      </c>
      <c r="M21" s="16">
        <v>0</v>
      </c>
      <c r="N21" s="16">
        <v>46</v>
      </c>
      <c r="O21" s="16">
        <v>0</v>
      </c>
      <c r="P21" s="16">
        <v>20</v>
      </c>
      <c r="Q21" s="16">
        <v>0</v>
      </c>
      <c r="R21" s="17">
        <v>16</v>
      </c>
      <c r="S21" s="18">
        <v>1</v>
      </c>
      <c r="T21" s="18">
        <v>9</v>
      </c>
      <c r="U21" s="18">
        <v>0</v>
      </c>
      <c r="V21" s="18">
        <v>20</v>
      </c>
      <c r="W21" s="18">
        <v>1</v>
      </c>
      <c r="X21" s="18">
        <v>19</v>
      </c>
      <c r="Y21" s="18">
        <v>0</v>
      </c>
      <c r="Z21" s="18">
        <v>16</v>
      </c>
      <c r="AA21" s="18">
        <v>0</v>
      </c>
      <c r="AB21" s="19">
        <f t="shared" si="0"/>
        <v>593</v>
      </c>
      <c r="AC21" s="19">
        <f t="shared" si="0"/>
        <v>5</v>
      </c>
      <c r="AD21" s="20">
        <f t="shared" si="1"/>
        <v>67.226700223333211</v>
      </c>
      <c r="AE21" s="21">
        <f t="shared" si="2"/>
        <v>0.84317032040472173</v>
      </c>
      <c r="AF21" s="22">
        <v>882090</v>
      </c>
      <c r="AG21" s="8"/>
      <c r="AH21" s="8"/>
      <c r="AI21" s="23"/>
    </row>
    <row r="22" spans="2:35" ht="16.5" x14ac:dyDescent="0.3">
      <c r="B22" s="24">
        <v>15</v>
      </c>
      <c r="C22" s="14" t="s">
        <v>43</v>
      </c>
      <c r="D22" s="15">
        <v>120</v>
      </c>
      <c r="E22" s="15">
        <v>1</v>
      </c>
      <c r="F22" s="16">
        <v>132</v>
      </c>
      <c r="G22" s="16">
        <v>2</v>
      </c>
      <c r="H22" s="16">
        <v>152</v>
      </c>
      <c r="I22" s="16">
        <v>4</v>
      </c>
      <c r="J22" s="16">
        <v>10</v>
      </c>
      <c r="K22" s="16">
        <v>0</v>
      </c>
      <c r="L22" s="16">
        <v>42</v>
      </c>
      <c r="M22" s="16">
        <v>1</v>
      </c>
      <c r="N22" s="16">
        <v>31</v>
      </c>
      <c r="O22" s="16">
        <v>1</v>
      </c>
      <c r="P22" s="16">
        <v>47</v>
      </c>
      <c r="Q22" s="16">
        <v>0</v>
      </c>
      <c r="R22" s="17">
        <v>41</v>
      </c>
      <c r="S22" s="18">
        <v>0</v>
      </c>
      <c r="T22" s="18">
        <v>44</v>
      </c>
      <c r="U22" s="18">
        <v>0</v>
      </c>
      <c r="V22" s="26">
        <v>49</v>
      </c>
      <c r="W22" s="18">
        <v>1</v>
      </c>
      <c r="X22" s="26">
        <v>46</v>
      </c>
      <c r="Y22" s="18">
        <v>0</v>
      </c>
      <c r="Z22" s="26">
        <v>38</v>
      </c>
      <c r="AA22" s="26">
        <v>2</v>
      </c>
      <c r="AB22" s="19">
        <f t="shared" si="0"/>
        <v>752</v>
      </c>
      <c r="AC22" s="19">
        <f t="shared" si="0"/>
        <v>12</v>
      </c>
      <c r="AD22" s="20">
        <f t="shared" si="1"/>
        <v>55.359083159354661</v>
      </c>
      <c r="AE22" s="21">
        <f t="shared" si="2"/>
        <v>1.5957446808510638</v>
      </c>
      <c r="AF22" s="22">
        <v>1358404</v>
      </c>
      <c r="AG22" s="8"/>
      <c r="AH22" s="8"/>
      <c r="AI22" s="23"/>
    </row>
    <row r="23" spans="2:35" ht="16.5" x14ac:dyDescent="0.3">
      <c r="B23" s="24">
        <v>16</v>
      </c>
      <c r="C23" s="14" t="s">
        <v>44</v>
      </c>
      <c r="D23" s="15">
        <v>282</v>
      </c>
      <c r="E23" s="15">
        <v>4</v>
      </c>
      <c r="F23" s="16">
        <v>204</v>
      </c>
      <c r="G23" s="16">
        <v>1</v>
      </c>
      <c r="H23" s="16">
        <v>25</v>
      </c>
      <c r="I23" s="16">
        <v>0</v>
      </c>
      <c r="J23" s="16">
        <v>15</v>
      </c>
      <c r="K23" s="16">
        <v>0</v>
      </c>
      <c r="L23" s="16">
        <v>8</v>
      </c>
      <c r="M23" s="16">
        <v>0</v>
      </c>
      <c r="N23" s="16">
        <v>9</v>
      </c>
      <c r="O23" s="16">
        <v>0</v>
      </c>
      <c r="P23" s="16">
        <v>6</v>
      </c>
      <c r="Q23" s="16">
        <v>0</v>
      </c>
      <c r="R23" s="17">
        <v>12</v>
      </c>
      <c r="S23" s="18">
        <v>0</v>
      </c>
      <c r="T23" s="18">
        <v>9</v>
      </c>
      <c r="U23" s="18">
        <v>0</v>
      </c>
      <c r="V23" s="18">
        <v>17</v>
      </c>
      <c r="W23" s="18">
        <v>0</v>
      </c>
      <c r="X23" s="18">
        <v>10</v>
      </c>
      <c r="Y23" s="18">
        <v>0</v>
      </c>
      <c r="Z23" s="18">
        <v>13</v>
      </c>
      <c r="AA23" s="18">
        <v>0</v>
      </c>
      <c r="AB23" s="19">
        <f t="shared" si="0"/>
        <v>610</v>
      </c>
      <c r="AC23" s="19">
        <f t="shared" si="0"/>
        <v>5</v>
      </c>
      <c r="AD23" s="20">
        <f t="shared" si="1"/>
        <v>71.297247575601375</v>
      </c>
      <c r="AE23" s="21">
        <f t="shared" si="2"/>
        <v>0.81967213114754101</v>
      </c>
      <c r="AF23" s="22">
        <v>855573</v>
      </c>
      <c r="AG23" s="8"/>
      <c r="AH23" s="8"/>
      <c r="AI23" s="23"/>
    </row>
    <row r="24" spans="2:35" ht="16.5" x14ac:dyDescent="0.3">
      <c r="B24" s="24">
        <v>17</v>
      </c>
      <c r="C24" s="14" t="s">
        <v>45</v>
      </c>
      <c r="D24" s="15">
        <v>222</v>
      </c>
      <c r="E24" s="15">
        <v>4</v>
      </c>
      <c r="F24" s="16">
        <v>150</v>
      </c>
      <c r="G24" s="16">
        <v>6</v>
      </c>
      <c r="H24" s="16">
        <v>18</v>
      </c>
      <c r="I24" s="16">
        <v>0</v>
      </c>
      <c r="J24" s="16">
        <v>13</v>
      </c>
      <c r="K24" s="16">
        <v>2</v>
      </c>
      <c r="L24" s="16">
        <v>26</v>
      </c>
      <c r="M24" s="16">
        <v>0</v>
      </c>
      <c r="N24" s="16">
        <v>13</v>
      </c>
      <c r="O24" s="16">
        <v>0</v>
      </c>
      <c r="P24" s="16">
        <v>45</v>
      </c>
      <c r="Q24" s="16">
        <v>0</v>
      </c>
      <c r="R24" s="17">
        <v>25</v>
      </c>
      <c r="S24" s="18">
        <v>0</v>
      </c>
      <c r="T24" s="18">
        <v>26</v>
      </c>
      <c r="U24" s="18">
        <v>0</v>
      </c>
      <c r="V24" s="18">
        <v>16</v>
      </c>
      <c r="W24" s="18">
        <v>0</v>
      </c>
      <c r="X24" s="18">
        <v>28</v>
      </c>
      <c r="Y24" s="18">
        <v>0</v>
      </c>
      <c r="Z24" s="18">
        <v>17</v>
      </c>
      <c r="AA24" s="18">
        <v>1</v>
      </c>
      <c r="AB24" s="19">
        <f t="shared" si="0"/>
        <v>599</v>
      </c>
      <c r="AC24" s="19">
        <f t="shared" si="0"/>
        <v>13</v>
      </c>
      <c r="AD24" s="20">
        <f t="shared" si="1"/>
        <v>95.97882377070195</v>
      </c>
      <c r="AE24" s="21">
        <f t="shared" si="2"/>
        <v>2.1702838063439067</v>
      </c>
      <c r="AF24" s="22">
        <v>624096</v>
      </c>
      <c r="AG24" s="8"/>
      <c r="AH24" s="8"/>
      <c r="AI24" s="23"/>
    </row>
    <row r="25" spans="2:35" ht="16.5" x14ac:dyDescent="0.3">
      <c r="B25" s="24">
        <v>18</v>
      </c>
      <c r="C25" s="14" t="s">
        <v>46</v>
      </c>
      <c r="D25" s="15">
        <v>89</v>
      </c>
      <c r="E25" s="15">
        <v>3</v>
      </c>
      <c r="F25" s="16">
        <v>116</v>
      </c>
      <c r="G25" s="16">
        <v>1</v>
      </c>
      <c r="H25" s="16">
        <v>121</v>
      </c>
      <c r="I25" s="16">
        <v>1</v>
      </c>
      <c r="J25" s="16">
        <v>43</v>
      </c>
      <c r="K25" s="16">
        <v>0</v>
      </c>
      <c r="L25" s="16">
        <v>25</v>
      </c>
      <c r="M25" s="16">
        <v>0</v>
      </c>
      <c r="N25" s="16">
        <v>16</v>
      </c>
      <c r="O25" s="16">
        <v>0</v>
      </c>
      <c r="P25" s="16">
        <v>41</v>
      </c>
      <c r="Q25" s="16">
        <v>0</v>
      </c>
      <c r="R25" s="17">
        <v>23</v>
      </c>
      <c r="S25" s="18">
        <v>0</v>
      </c>
      <c r="T25" s="18">
        <v>11</v>
      </c>
      <c r="U25" s="18">
        <v>0</v>
      </c>
      <c r="V25" s="18">
        <v>59</v>
      </c>
      <c r="W25" s="18">
        <v>1</v>
      </c>
      <c r="X25" s="18">
        <v>19</v>
      </c>
      <c r="Y25" s="18">
        <v>1</v>
      </c>
      <c r="Z25" s="18">
        <v>31</v>
      </c>
      <c r="AA25" s="18">
        <v>1</v>
      </c>
      <c r="AB25" s="19">
        <f t="shared" si="0"/>
        <v>594</v>
      </c>
      <c r="AC25" s="19">
        <f t="shared" si="0"/>
        <v>8</v>
      </c>
      <c r="AD25" s="20">
        <f t="shared" si="1"/>
        <v>47.903650758192207</v>
      </c>
      <c r="AE25" s="21">
        <f t="shared" si="2"/>
        <v>1.3468013468013467</v>
      </c>
      <c r="AF25" s="22">
        <v>1239989</v>
      </c>
      <c r="AG25" s="8"/>
      <c r="AH25" s="8"/>
      <c r="AI25" s="23"/>
    </row>
    <row r="26" spans="2:35" ht="16.5" x14ac:dyDescent="0.3">
      <c r="B26" s="24">
        <v>19</v>
      </c>
      <c r="C26" s="14" t="s">
        <v>47</v>
      </c>
      <c r="D26" s="15">
        <v>55</v>
      </c>
      <c r="E26" s="15">
        <v>1</v>
      </c>
      <c r="F26" s="16">
        <v>157</v>
      </c>
      <c r="G26" s="16">
        <v>3</v>
      </c>
      <c r="H26" s="16">
        <v>108</v>
      </c>
      <c r="I26" s="16">
        <v>1</v>
      </c>
      <c r="J26" s="16">
        <v>116</v>
      </c>
      <c r="K26" s="16">
        <v>10</v>
      </c>
      <c r="L26" s="16">
        <v>96</v>
      </c>
      <c r="M26" s="16">
        <v>4</v>
      </c>
      <c r="N26" s="16">
        <v>49</v>
      </c>
      <c r="O26" s="16">
        <v>0</v>
      </c>
      <c r="P26" s="16">
        <v>18</v>
      </c>
      <c r="Q26" s="16">
        <v>0</v>
      </c>
      <c r="R26" s="17">
        <v>16</v>
      </c>
      <c r="S26" s="18">
        <v>0</v>
      </c>
      <c r="T26" s="18">
        <v>8</v>
      </c>
      <c r="U26" s="18">
        <v>0</v>
      </c>
      <c r="V26" s="18">
        <v>29</v>
      </c>
      <c r="W26" s="18">
        <v>0</v>
      </c>
      <c r="X26" s="18">
        <v>8</v>
      </c>
      <c r="Y26" s="18">
        <v>0</v>
      </c>
      <c r="Z26" s="18">
        <v>10</v>
      </c>
      <c r="AA26" s="18">
        <v>0</v>
      </c>
      <c r="AB26" s="19">
        <f t="shared" si="0"/>
        <v>670</v>
      </c>
      <c r="AC26" s="19">
        <f t="shared" si="0"/>
        <v>19</v>
      </c>
      <c r="AD26" s="20">
        <f t="shared" si="1"/>
        <v>79.619821295093629</v>
      </c>
      <c r="AE26" s="21">
        <f t="shared" si="2"/>
        <v>2.8358208955223883</v>
      </c>
      <c r="AF26" s="27">
        <v>841499</v>
      </c>
      <c r="AG26" s="8"/>
      <c r="AH26" s="8"/>
      <c r="AI26" s="23"/>
    </row>
    <row r="27" spans="2:35" ht="16.5" x14ac:dyDescent="0.3">
      <c r="B27" s="24">
        <v>20</v>
      </c>
      <c r="C27" s="14" t="s">
        <v>48</v>
      </c>
      <c r="D27" s="15">
        <v>139</v>
      </c>
      <c r="E27" s="15">
        <v>1</v>
      </c>
      <c r="F27" s="16">
        <v>133</v>
      </c>
      <c r="G27" s="16">
        <v>1</v>
      </c>
      <c r="H27" s="16">
        <v>110</v>
      </c>
      <c r="I27" s="16">
        <v>0</v>
      </c>
      <c r="J27" s="16">
        <v>99</v>
      </c>
      <c r="K27" s="16">
        <v>0</v>
      </c>
      <c r="L27" s="16">
        <v>65</v>
      </c>
      <c r="M27" s="16">
        <v>0</v>
      </c>
      <c r="N27" s="16">
        <v>33</v>
      </c>
      <c r="O27" s="16">
        <v>0</v>
      </c>
      <c r="P27" s="16">
        <v>39</v>
      </c>
      <c r="Q27" s="16">
        <v>0</v>
      </c>
      <c r="R27" s="17">
        <v>16</v>
      </c>
      <c r="S27" s="18">
        <v>0</v>
      </c>
      <c r="T27" s="18">
        <v>16</v>
      </c>
      <c r="U27" s="18">
        <v>0</v>
      </c>
      <c r="V27" s="18">
        <v>17</v>
      </c>
      <c r="W27" s="18">
        <v>0</v>
      </c>
      <c r="X27" s="18">
        <v>14</v>
      </c>
      <c r="Y27" s="18">
        <v>0</v>
      </c>
      <c r="Z27" s="18">
        <v>28</v>
      </c>
      <c r="AA27" s="18">
        <v>0</v>
      </c>
      <c r="AB27" s="19">
        <f t="shared" si="0"/>
        <v>709</v>
      </c>
      <c r="AC27" s="19">
        <f t="shared" si="0"/>
        <v>2</v>
      </c>
      <c r="AD27" s="20">
        <f t="shared" si="1"/>
        <v>58.799137502073314</v>
      </c>
      <c r="AE27" s="21">
        <f t="shared" si="2"/>
        <v>0.28208744710860367</v>
      </c>
      <c r="AF27" s="22">
        <v>1205800</v>
      </c>
      <c r="AG27" s="8"/>
      <c r="AH27" s="8"/>
      <c r="AI27" s="23"/>
    </row>
    <row r="28" spans="2:35" ht="16.5" x14ac:dyDescent="0.3">
      <c r="B28" s="24">
        <v>21</v>
      </c>
      <c r="C28" s="14" t="s">
        <v>49</v>
      </c>
      <c r="D28" s="15">
        <v>76</v>
      </c>
      <c r="E28" s="15">
        <v>1</v>
      </c>
      <c r="F28" s="16">
        <v>56</v>
      </c>
      <c r="G28" s="16">
        <v>0</v>
      </c>
      <c r="H28" s="16">
        <v>20</v>
      </c>
      <c r="I28" s="16">
        <v>0</v>
      </c>
      <c r="J28" s="16">
        <v>118</v>
      </c>
      <c r="K28" s="16">
        <v>4</v>
      </c>
      <c r="L28" s="16">
        <v>73</v>
      </c>
      <c r="M28" s="16">
        <v>2</v>
      </c>
      <c r="N28" s="16">
        <v>43</v>
      </c>
      <c r="O28" s="16">
        <v>0</v>
      </c>
      <c r="P28" s="16">
        <v>73</v>
      </c>
      <c r="Q28" s="16">
        <v>0</v>
      </c>
      <c r="R28" s="17">
        <v>44</v>
      </c>
      <c r="S28" s="18">
        <v>0</v>
      </c>
      <c r="T28" s="18">
        <v>25</v>
      </c>
      <c r="U28" s="18">
        <v>1</v>
      </c>
      <c r="V28" s="18">
        <v>38</v>
      </c>
      <c r="W28" s="18">
        <v>1</v>
      </c>
      <c r="X28" s="18">
        <v>39</v>
      </c>
      <c r="Y28" s="18">
        <v>2</v>
      </c>
      <c r="Z28" s="18">
        <v>35</v>
      </c>
      <c r="AA28" s="18">
        <v>1</v>
      </c>
      <c r="AB28" s="19">
        <f t="shared" si="0"/>
        <v>640</v>
      </c>
      <c r="AC28" s="19">
        <f t="shared" si="0"/>
        <v>12</v>
      </c>
      <c r="AD28" s="20">
        <f t="shared" si="1"/>
        <v>56.672375227796387</v>
      </c>
      <c r="AE28" s="21">
        <f t="shared" si="2"/>
        <v>1.875</v>
      </c>
      <c r="AF28" s="22">
        <v>1129298</v>
      </c>
      <c r="AG28" s="8"/>
      <c r="AH28" s="8"/>
      <c r="AI28" s="23"/>
    </row>
    <row r="29" spans="2:35" ht="16.5" x14ac:dyDescent="0.3">
      <c r="B29" s="24">
        <v>22</v>
      </c>
      <c r="C29" s="14" t="s">
        <v>50</v>
      </c>
      <c r="D29" s="15">
        <v>34</v>
      </c>
      <c r="E29" s="15">
        <v>0</v>
      </c>
      <c r="F29" s="16">
        <v>152</v>
      </c>
      <c r="G29" s="16">
        <v>0</v>
      </c>
      <c r="H29" s="16">
        <v>52</v>
      </c>
      <c r="I29" s="16">
        <v>1</v>
      </c>
      <c r="J29" s="16">
        <v>82</v>
      </c>
      <c r="K29" s="16">
        <v>3</v>
      </c>
      <c r="L29" s="16">
        <v>86</v>
      </c>
      <c r="M29" s="16">
        <v>0</v>
      </c>
      <c r="N29" s="16">
        <v>84</v>
      </c>
      <c r="O29" s="16">
        <v>0</v>
      </c>
      <c r="P29" s="16">
        <v>19</v>
      </c>
      <c r="Q29" s="16">
        <v>0</v>
      </c>
      <c r="R29" s="17">
        <v>12</v>
      </c>
      <c r="S29" s="18">
        <v>0</v>
      </c>
      <c r="T29" s="18">
        <v>0</v>
      </c>
      <c r="U29" s="18">
        <v>0</v>
      </c>
      <c r="V29" s="18">
        <v>12</v>
      </c>
      <c r="W29" s="18">
        <v>0</v>
      </c>
      <c r="X29" s="18">
        <v>17</v>
      </c>
      <c r="Y29" s="18">
        <v>0</v>
      </c>
      <c r="Z29" s="18">
        <v>11</v>
      </c>
      <c r="AA29" s="18">
        <v>2</v>
      </c>
      <c r="AB29" s="19">
        <f t="shared" si="0"/>
        <v>561</v>
      </c>
      <c r="AC29" s="19">
        <f t="shared" si="0"/>
        <v>6</v>
      </c>
      <c r="AD29" s="20">
        <f t="shared" si="1"/>
        <v>55.314642702904173</v>
      </c>
      <c r="AE29" s="21">
        <f t="shared" si="2"/>
        <v>1.0695187165775399</v>
      </c>
      <c r="AF29" s="22">
        <v>1014198</v>
      </c>
      <c r="AG29" s="8"/>
      <c r="AH29" s="8"/>
      <c r="AI29" s="23"/>
    </row>
    <row r="30" spans="2:35" ht="16.5" x14ac:dyDescent="0.3">
      <c r="B30" s="24">
        <v>23</v>
      </c>
      <c r="C30" s="14" t="s">
        <v>51</v>
      </c>
      <c r="D30" s="15">
        <v>45</v>
      </c>
      <c r="E30" s="15">
        <v>0</v>
      </c>
      <c r="F30" s="16">
        <v>48</v>
      </c>
      <c r="G30" s="16">
        <v>1</v>
      </c>
      <c r="H30" s="16">
        <v>45</v>
      </c>
      <c r="I30" s="16">
        <v>0</v>
      </c>
      <c r="J30" s="16">
        <v>50</v>
      </c>
      <c r="K30" s="16">
        <v>0</v>
      </c>
      <c r="L30" s="16">
        <v>33</v>
      </c>
      <c r="M30" s="16">
        <v>0</v>
      </c>
      <c r="N30" s="16">
        <v>43</v>
      </c>
      <c r="O30" s="16">
        <v>0</v>
      </c>
      <c r="P30" s="16">
        <v>46</v>
      </c>
      <c r="Q30" s="16">
        <v>0</v>
      </c>
      <c r="R30" s="17">
        <v>90</v>
      </c>
      <c r="S30" s="18">
        <v>1</v>
      </c>
      <c r="T30" s="18">
        <v>14</v>
      </c>
      <c r="U30" s="18">
        <v>0</v>
      </c>
      <c r="V30" s="18">
        <v>16</v>
      </c>
      <c r="W30" s="18">
        <v>0</v>
      </c>
      <c r="X30" s="18">
        <v>14</v>
      </c>
      <c r="Y30" s="18">
        <v>0</v>
      </c>
      <c r="Z30" s="18">
        <v>14</v>
      </c>
      <c r="AA30" s="18">
        <v>0</v>
      </c>
      <c r="AB30" s="19">
        <f t="shared" si="0"/>
        <v>458</v>
      </c>
      <c r="AC30" s="19">
        <f t="shared" si="0"/>
        <v>2</v>
      </c>
      <c r="AD30" s="20">
        <f t="shared" si="1"/>
        <v>60.864919746015211</v>
      </c>
      <c r="AE30" s="21">
        <f t="shared" si="2"/>
        <v>0.43668122270742354</v>
      </c>
      <c r="AF30" s="22">
        <v>752486</v>
      </c>
      <c r="AG30" s="8"/>
      <c r="AH30" s="8"/>
      <c r="AI30" s="23"/>
    </row>
    <row r="31" spans="2:35" ht="16.5" x14ac:dyDescent="0.3">
      <c r="B31" s="24">
        <v>24</v>
      </c>
      <c r="C31" s="14" t="s">
        <v>52</v>
      </c>
      <c r="D31" s="15">
        <v>79</v>
      </c>
      <c r="E31" s="15">
        <v>0</v>
      </c>
      <c r="F31" s="16">
        <v>77</v>
      </c>
      <c r="G31" s="16">
        <v>1</v>
      </c>
      <c r="H31" s="16">
        <v>81</v>
      </c>
      <c r="I31" s="16">
        <v>2</v>
      </c>
      <c r="J31" s="16">
        <v>61</v>
      </c>
      <c r="K31" s="16">
        <v>1</v>
      </c>
      <c r="L31" s="16">
        <v>29</v>
      </c>
      <c r="M31" s="16">
        <v>0</v>
      </c>
      <c r="N31" s="16">
        <v>12</v>
      </c>
      <c r="O31" s="16">
        <v>0</v>
      </c>
      <c r="P31" s="16">
        <v>29</v>
      </c>
      <c r="Q31" s="16">
        <v>0</v>
      </c>
      <c r="R31" s="17">
        <v>17</v>
      </c>
      <c r="S31" s="18">
        <v>2</v>
      </c>
      <c r="T31" s="18">
        <v>14</v>
      </c>
      <c r="U31" s="18">
        <v>0</v>
      </c>
      <c r="V31" s="18">
        <v>7</v>
      </c>
      <c r="W31" s="18">
        <v>0</v>
      </c>
      <c r="X31" s="18">
        <v>8</v>
      </c>
      <c r="Y31" s="18">
        <v>0</v>
      </c>
      <c r="Z31" s="18">
        <v>1</v>
      </c>
      <c r="AA31" s="18">
        <v>1</v>
      </c>
      <c r="AB31" s="19">
        <f t="shared" si="0"/>
        <v>415</v>
      </c>
      <c r="AC31" s="19">
        <f t="shared" si="0"/>
        <v>7</v>
      </c>
      <c r="AD31" s="20">
        <f t="shared" si="1"/>
        <v>43.698838137397573</v>
      </c>
      <c r="AE31" s="21">
        <f t="shared" si="2"/>
        <v>1.6867469879518073</v>
      </c>
      <c r="AF31" s="22">
        <v>949682</v>
      </c>
      <c r="AG31" s="8"/>
      <c r="AH31" s="8"/>
      <c r="AI31" s="23"/>
    </row>
    <row r="32" spans="2:35" ht="16.5" x14ac:dyDescent="0.3">
      <c r="B32" s="24">
        <v>25</v>
      </c>
      <c r="C32" s="14" t="s">
        <v>53</v>
      </c>
      <c r="D32" s="15">
        <v>65</v>
      </c>
      <c r="E32" s="15">
        <v>0</v>
      </c>
      <c r="F32" s="16">
        <v>105</v>
      </c>
      <c r="G32" s="16">
        <v>2</v>
      </c>
      <c r="H32" s="16">
        <v>53</v>
      </c>
      <c r="I32" s="16">
        <v>0</v>
      </c>
      <c r="J32" s="16">
        <v>104</v>
      </c>
      <c r="K32" s="16">
        <v>3</v>
      </c>
      <c r="L32" s="16">
        <v>101</v>
      </c>
      <c r="M32" s="16">
        <v>0</v>
      </c>
      <c r="N32" s="16">
        <v>47</v>
      </c>
      <c r="O32" s="16">
        <v>1</v>
      </c>
      <c r="P32" s="16">
        <v>14</v>
      </c>
      <c r="Q32" s="16">
        <v>0</v>
      </c>
      <c r="R32" s="17">
        <v>10</v>
      </c>
      <c r="S32" s="18">
        <v>1</v>
      </c>
      <c r="T32" s="18">
        <v>6</v>
      </c>
      <c r="U32" s="18">
        <v>0</v>
      </c>
      <c r="V32" s="18">
        <v>9</v>
      </c>
      <c r="W32" s="18">
        <v>0</v>
      </c>
      <c r="X32" s="18">
        <v>19</v>
      </c>
      <c r="Y32" s="18">
        <v>1</v>
      </c>
      <c r="Z32" s="18">
        <v>14</v>
      </c>
      <c r="AA32" s="18">
        <v>0</v>
      </c>
      <c r="AB32" s="19">
        <f t="shared" si="0"/>
        <v>547</v>
      </c>
      <c r="AC32" s="19">
        <f t="shared" si="0"/>
        <v>8</v>
      </c>
      <c r="AD32" s="20">
        <f t="shared" si="1"/>
        <v>72.960571946860156</v>
      </c>
      <c r="AE32" s="21">
        <f t="shared" si="2"/>
        <v>1.4625228519195612</v>
      </c>
      <c r="AF32" s="22">
        <v>749720</v>
      </c>
      <c r="AG32" s="8"/>
      <c r="AH32" s="8"/>
      <c r="AI32" s="23"/>
    </row>
    <row r="33" spans="2:35" ht="16.5" x14ac:dyDescent="0.3">
      <c r="B33" s="24">
        <v>26</v>
      </c>
      <c r="C33" s="14" t="s">
        <v>54</v>
      </c>
      <c r="D33" s="15">
        <v>31</v>
      </c>
      <c r="E33" s="15">
        <v>0</v>
      </c>
      <c r="F33" s="16">
        <v>31</v>
      </c>
      <c r="G33" s="16">
        <v>0</v>
      </c>
      <c r="H33" s="16">
        <v>64</v>
      </c>
      <c r="I33" s="16">
        <v>1</v>
      </c>
      <c r="J33" s="16">
        <v>43</v>
      </c>
      <c r="K33" s="16">
        <v>0</v>
      </c>
      <c r="L33" s="16">
        <v>18</v>
      </c>
      <c r="M33" s="16">
        <v>0</v>
      </c>
      <c r="N33" s="16">
        <v>46</v>
      </c>
      <c r="O33" s="16">
        <v>0</v>
      </c>
      <c r="P33" s="16">
        <v>12</v>
      </c>
      <c r="Q33" s="16">
        <v>0</v>
      </c>
      <c r="R33" s="17">
        <v>7</v>
      </c>
      <c r="S33" s="18">
        <v>0</v>
      </c>
      <c r="T33" s="18">
        <v>8</v>
      </c>
      <c r="U33" s="18">
        <v>0</v>
      </c>
      <c r="V33" s="18">
        <v>18</v>
      </c>
      <c r="W33" s="18">
        <v>0</v>
      </c>
      <c r="X33" s="18">
        <v>12</v>
      </c>
      <c r="Y33" s="18">
        <v>0</v>
      </c>
      <c r="Z33" s="18">
        <v>9</v>
      </c>
      <c r="AA33" s="18">
        <v>0</v>
      </c>
      <c r="AB33" s="19">
        <f t="shared" si="0"/>
        <v>299</v>
      </c>
      <c r="AC33" s="19">
        <f t="shared" si="0"/>
        <v>1</v>
      </c>
      <c r="AD33" s="20">
        <f t="shared" si="1"/>
        <v>33.973720929175585</v>
      </c>
      <c r="AE33" s="21">
        <f t="shared" si="2"/>
        <v>0.33444816053511706</v>
      </c>
      <c r="AF33" s="22">
        <v>880092</v>
      </c>
      <c r="AG33" s="8"/>
      <c r="AH33" s="8"/>
      <c r="AI33" s="23"/>
    </row>
    <row r="34" spans="2:35" ht="16.5" x14ac:dyDescent="0.3">
      <c r="B34" s="24">
        <v>27</v>
      </c>
      <c r="C34" s="14" t="s">
        <v>55</v>
      </c>
      <c r="D34" s="15">
        <v>70</v>
      </c>
      <c r="E34" s="15">
        <v>0</v>
      </c>
      <c r="F34" s="16">
        <v>81</v>
      </c>
      <c r="G34" s="16">
        <v>1</v>
      </c>
      <c r="H34" s="16">
        <v>64</v>
      </c>
      <c r="I34" s="16">
        <v>0</v>
      </c>
      <c r="J34" s="16">
        <v>54</v>
      </c>
      <c r="K34" s="16">
        <v>0</v>
      </c>
      <c r="L34" s="16">
        <v>77</v>
      </c>
      <c r="M34" s="16">
        <v>2</v>
      </c>
      <c r="N34" s="16">
        <v>33</v>
      </c>
      <c r="O34" s="16">
        <v>0</v>
      </c>
      <c r="P34" s="16">
        <v>7</v>
      </c>
      <c r="Q34" s="16">
        <v>0</v>
      </c>
      <c r="R34" s="17">
        <v>9</v>
      </c>
      <c r="S34" s="18">
        <v>0</v>
      </c>
      <c r="T34" s="18">
        <v>6</v>
      </c>
      <c r="U34" s="18">
        <v>0</v>
      </c>
      <c r="V34" s="18">
        <v>29</v>
      </c>
      <c r="W34" s="18">
        <v>0</v>
      </c>
      <c r="X34" s="18">
        <v>26</v>
      </c>
      <c r="Y34" s="18">
        <v>1</v>
      </c>
      <c r="Z34" s="18">
        <v>19</v>
      </c>
      <c r="AA34" s="18">
        <v>0</v>
      </c>
      <c r="AB34" s="19">
        <f t="shared" si="0"/>
        <v>475</v>
      </c>
      <c r="AC34" s="19">
        <f t="shared" si="0"/>
        <v>4</v>
      </c>
      <c r="AD34" s="20">
        <f t="shared" si="1"/>
        <v>36.747384553256239</v>
      </c>
      <c r="AE34" s="21">
        <f t="shared" si="2"/>
        <v>0.84210526315789469</v>
      </c>
      <c r="AF34" s="22">
        <v>1292609</v>
      </c>
      <c r="AG34" s="8"/>
      <c r="AH34" s="8"/>
      <c r="AI34" s="23"/>
    </row>
    <row r="35" spans="2:35" ht="16.5" x14ac:dyDescent="0.3">
      <c r="B35" s="24">
        <v>28</v>
      </c>
      <c r="C35" s="14" t="s">
        <v>56</v>
      </c>
      <c r="D35" s="15">
        <v>27</v>
      </c>
      <c r="E35" s="15">
        <v>4</v>
      </c>
      <c r="F35" s="16">
        <v>60</v>
      </c>
      <c r="G35" s="16">
        <v>4</v>
      </c>
      <c r="H35" s="16">
        <v>61</v>
      </c>
      <c r="I35" s="16">
        <v>3</v>
      </c>
      <c r="J35" s="16">
        <v>41</v>
      </c>
      <c r="K35" s="16">
        <v>1</v>
      </c>
      <c r="L35" s="16">
        <v>16</v>
      </c>
      <c r="M35" s="16">
        <v>0</v>
      </c>
      <c r="N35" s="16">
        <v>10</v>
      </c>
      <c r="O35" s="16">
        <v>0</v>
      </c>
      <c r="P35" s="16">
        <v>17</v>
      </c>
      <c r="Q35" s="16">
        <v>1</v>
      </c>
      <c r="R35" s="17">
        <v>8</v>
      </c>
      <c r="S35" s="18">
        <v>0</v>
      </c>
      <c r="T35" s="18">
        <v>5</v>
      </c>
      <c r="U35" s="18">
        <v>0</v>
      </c>
      <c r="V35" s="18">
        <v>23</v>
      </c>
      <c r="W35" s="18">
        <v>0</v>
      </c>
      <c r="X35" s="18">
        <v>6</v>
      </c>
      <c r="Y35" s="18">
        <v>0</v>
      </c>
      <c r="Z35" s="18">
        <v>10</v>
      </c>
      <c r="AA35" s="18">
        <v>0</v>
      </c>
      <c r="AB35" s="19">
        <f t="shared" si="0"/>
        <v>284</v>
      </c>
      <c r="AC35" s="19">
        <f t="shared" si="0"/>
        <v>13</v>
      </c>
      <c r="AD35" s="20">
        <f t="shared" si="1"/>
        <v>19.86867088386202</v>
      </c>
      <c r="AE35" s="21">
        <f t="shared" si="2"/>
        <v>4.5774647887323949</v>
      </c>
      <c r="AF35" s="22">
        <v>1429386</v>
      </c>
      <c r="AG35" s="8"/>
      <c r="AH35" s="8"/>
      <c r="AI35" s="23"/>
    </row>
    <row r="36" spans="2:35" ht="16.5" x14ac:dyDescent="0.3">
      <c r="B36" s="24">
        <v>29</v>
      </c>
      <c r="C36" s="14" t="s">
        <v>57</v>
      </c>
      <c r="D36" s="15">
        <v>57</v>
      </c>
      <c r="E36" s="15">
        <v>2</v>
      </c>
      <c r="F36" s="16">
        <v>66</v>
      </c>
      <c r="G36" s="16">
        <v>0</v>
      </c>
      <c r="H36" s="16">
        <v>108</v>
      </c>
      <c r="I36" s="16">
        <v>1</v>
      </c>
      <c r="J36" s="16">
        <v>151</v>
      </c>
      <c r="K36" s="16">
        <v>1</v>
      </c>
      <c r="L36" s="16">
        <v>125</v>
      </c>
      <c r="M36" s="16">
        <v>0</v>
      </c>
      <c r="N36" s="16">
        <v>73</v>
      </c>
      <c r="O36" s="16">
        <v>0</v>
      </c>
      <c r="P36" s="16">
        <v>42</v>
      </c>
      <c r="Q36" s="16">
        <v>0</v>
      </c>
      <c r="R36" s="17">
        <v>32</v>
      </c>
      <c r="S36" s="18">
        <v>0</v>
      </c>
      <c r="T36" s="18">
        <v>12</v>
      </c>
      <c r="U36" s="18">
        <v>0</v>
      </c>
      <c r="V36" s="18">
        <v>20</v>
      </c>
      <c r="W36" s="18">
        <v>0</v>
      </c>
      <c r="X36" s="18">
        <v>17</v>
      </c>
      <c r="Y36" s="18">
        <v>0</v>
      </c>
      <c r="Z36" s="18">
        <v>16</v>
      </c>
      <c r="AA36" s="18">
        <v>0</v>
      </c>
      <c r="AB36" s="19">
        <f t="shared" si="0"/>
        <v>719</v>
      </c>
      <c r="AC36" s="19">
        <f t="shared" si="0"/>
        <v>4</v>
      </c>
      <c r="AD36" s="20">
        <f t="shared" si="1"/>
        <v>40.192746299360493</v>
      </c>
      <c r="AE36" s="21">
        <f t="shared" si="2"/>
        <v>0.55632823365785811</v>
      </c>
      <c r="AF36" s="22">
        <v>1788880</v>
      </c>
      <c r="AG36" s="8"/>
      <c r="AH36" s="8"/>
      <c r="AI36" s="23"/>
    </row>
    <row r="37" spans="2:35" ht="16.5" x14ac:dyDescent="0.3">
      <c r="B37" s="24">
        <v>30</v>
      </c>
      <c r="C37" s="14" t="s">
        <v>58</v>
      </c>
      <c r="D37" s="15">
        <v>2</v>
      </c>
      <c r="E37" s="15">
        <v>0</v>
      </c>
      <c r="F37" s="16">
        <v>6</v>
      </c>
      <c r="G37" s="16">
        <v>0</v>
      </c>
      <c r="H37" s="16">
        <v>11</v>
      </c>
      <c r="I37" s="16">
        <v>0</v>
      </c>
      <c r="J37" s="16">
        <v>8</v>
      </c>
      <c r="K37" s="16">
        <v>1</v>
      </c>
      <c r="L37" s="16">
        <v>18</v>
      </c>
      <c r="M37" s="16">
        <v>0</v>
      </c>
      <c r="N37" s="16">
        <v>4</v>
      </c>
      <c r="O37" s="16">
        <v>0</v>
      </c>
      <c r="P37" s="16">
        <v>9</v>
      </c>
      <c r="Q37" s="16">
        <v>0</v>
      </c>
      <c r="R37" s="17">
        <v>5</v>
      </c>
      <c r="S37" s="18">
        <v>0</v>
      </c>
      <c r="T37" s="18">
        <v>2</v>
      </c>
      <c r="U37" s="18">
        <v>0</v>
      </c>
      <c r="V37" s="18">
        <v>5</v>
      </c>
      <c r="W37" s="18">
        <v>1</v>
      </c>
      <c r="X37" s="18">
        <v>2</v>
      </c>
      <c r="Y37" s="18">
        <v>0</v>
      </c>
      <c r="Z37" s="18">
        <v>1</v>
      </c>
      <c r="AA37" s="18">
        <v>0</v>
      </c>
      <c r="AB37" s="19">
        <f t="shared" si="0"/>
        <v>73</v>
      </c>
      <c r="AC37" s="19">
        <f t="shared" si="0"/>
        <v>2</v>
      </c>
      <c r="AD37" s="20">
        <f t="shared" si="1"/>
        <v>60.274786974040559</v>
      </c>
      <c r="AE37" s="21">
        <f t="shared" si="2"/>
        <v>2.7397260273972601</v>
      </c>
      <c r="AF37" s="22">
        <v>121112</v>
      </c>
      <c r="AG37" s="8"/>
      <c r="AH37" s="8"/>
      <c r="AI37" s="23"/>
    </row>
    <row r="38" spans="2:35" ht="16.5" x14ac:dyDescent="0.3">
      <c r="B38" s="24">
        <v>31</v>
      </c>
      <c r="C38" s="14" t="s">
        <v>59</v>
      </c>
      <c r="D38" s="15">
        <v>22</v>
      </c>
      <c r="E38" s="15">
        <v>1</v>
      </c>
      <c r="F38" s="16">
        <v>36</v>
      </c>
      <c r="G38" s="16">
        <v>0</v>
      </c>
      <c r="H38" s="16">
        <v>58</v>
      </c>
      <c r="I38" s="16">
        <v>0</v>
      </c>
      <c r="J38" s="16">
        <v>62</v>
      </c>
      <c r="K38" s="16">
        <v>2</v>
      </c>
      <c r="L38" s="16">
        <v>74</v>
      </c>
      <c r="M38" s="16">
        <v>5</v>
      </c>
      <c r="N38" s="16">
        <v>42</v>
      </c>
      <c r="O38" s="16">
        <v>3</v>
      </c>
      <c r="P38" s="17">
        <v>42</v>
      </c>
      <c r="Q38" s="17">
        <v>0</v>
      </c>
      <c r="R38" s="17">
        <v>13</v>
      </c>
      <c r="S38" s="18">
        <v>0</v>
      </c>
      <c r="T38" s="18">
        <v>13</v>
      </c>
      <c r="U38" s="18">
        <v>0</v>
      </c>
      <c r="V38" s="18">
        <v>7</v>
      </c>
      <c r="W38" s="18">
        <v>0</v>
      </c>
      <c r="X38" s="18">
        <v>2</v>
      </c>
      <c r="Y38" s="18">
        <v>0</v>
      </c>
      <c r="Z38" s="18">
        <v>0</v>
      </c>
      <c r="AA38" s="18">
        <v>0</v>
      </c>
      <c r="AB38" s="19">
        <f t="shared" si="0"/>
        <v>371</v>
      </c>
      <c r="AC38" s="19">
        <f t="shared" si="0"/>
        <v>11</v>
      </c>
      <c r="AD38" s="20">
        <f t="shared" si="1"/>
        <v>72.154983458810392</v>
      </c>
      <c r="AE38" s="21">
        <f t="shared" si="2"/>
        <v>2.9649595687331538</v>
      </c>
      <c r="AF38" s="22">
        <v>514171</v>
      </c>
      <c r="AG38" s="8"/>
      <c r="AH38" s="8"/>
      <c r="AI38" s="23"/>
    </row>
    <row r="39" spans="2:35" ht="16.5" x14ac:dyDescent="0.3">
      <c r="B39" s="24">
        <v>32</v>
      </c>
      <c r="C39" s="14" t="s">
        <v>60</v>
      </c>
      <c r="D39" s="15">
        <v>3</v>
      </c>
      <c r="E39" s="15">
        <v>0</v>
      </c>
      <c r="F39" s="16">
        <v>16</v>
      </c>
      <c r="G39" s="16">
        <v>0</v>
      </c>
      <c r="H39" s="16">
        <v>8</v>
      </c>
      <c r="I39" s="16">
        <v>0</v>
      </c>
      <c r="J39" s="16">
        <v>8</v>
      </c>
      <c r="K39" s="16">
        <v>0</v>
      </c>
      <c r="L39" s="16">
        <v>9</v>
      </c>
      <c r="M39" s="16">
        <v>0</v>
      </c>
      <c r="N39" s="16">
        <v>6</v>
      </c>
      <c r="O39" s="16">
        <v>0</v>
      </c>
      <c r="P39" s="17">
        <v>9</v>
      </c>
      <c r="Q39" s="17">
        <v>0</v>
      </c>
      <c r="R39" s="17">
        <v>5</v>
      </c>
      <c r="S39" s="18">
        <v>1</v>
      </c>
      <c r="T39" s="18">
        <v>4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9">
        <f t="shared" si="0"/>
        <v>68</v>
      </c>
      <c r="AC39" s="19">
        <f t="shared" si="0"/>
        <v>1</v>
      </c>
      <c r="AD39" s="20">
        <f t="shared" si="1"/>
        <v>36.476772878446518</v>
      </c>
      <c r="AE39" s="21">
        <f t="shared" si="2"/>
        <v>1.4705882352941175</v>
      </c>
      <c r="AF39" s="22">
        <v>186420</v>
      </c>
      <c r="AG39" s="8"/>
      <c r="AH39" s="8"/>
      <c r="AI39" s="23"/>
    </row>
    <row r="40" spans="2:35" ht="16.5" x14ac:dyDescent="0.3">
      <c r="B40" s="24">
        <v>33</v>
      </c>
      <c r="C40" s="14" t="s">
        <v>61</v>
      </c>
      <c r="D40" s="15">
        <v>21</v>
      </c>
      <c r="E40" s="15">
        <v>1</v>
      </c>
      <c r="F40" s="16">
        <v>37</v>
      </c>
      <c r="G40" s="16">
        <v>1</v>
      </c>
      <c r="H40" s="16">
        <v>61</v>
      </c>
      <c r="I40" s="16">
        <v>2</v>
      </c>
      <c r="J40" s="16">
        <v>47</v>
      </c>
      <c r="K40" s="16">
        <v>1</v>
      </c>
      <c r="L40" s="16">
        <v>48</v>
      </c>
      <c r="M40" s="16">
        <v>1</v>
      </c>
      <c r="N40" s="16">
        <v>43</v>
      </c>
      <c r="O40" s="16">
        <v>0</v>
      </c>
      <c r="P40" s="17">
        <v>20</v>
      </c>
      <c r="Q40" s="17">
        <v>0</v>
      </c>
      <c r="R40" s="17">
        <v>27</v>
      </c>
      <c r="S40" s="18">
        <v>1</v>
      </c>
      <c r="T40" s="18">
        <v>25</v>
      </c>
      <c r="U40" s="18">
        <v>0</v>
      </c>
      <c r="V40" s="18">
        <v>32</v>
      </c>
      <c r="W40" s="18">
        <v>1</v>
      </c>
      <c r="X40" s="18">
        <v>36</v>
      </c>
      <c r="Y40" s="18">
        <v>1</v>
      </c>
      <c r="Z40" s="18">
        <v>25</v>
      </c>
      <c r="AA40" s="18">
        <v>0</v>
      </c>
      <c r="AB40" s="19">
        <f t="shared" si="0"/>
        <v>422</v>
      </c>
      <c r="AC40" s="19">
        <f t="shared" si="0"/>
        <v>9</v>
      </c>
      <c r="AD40" s="20">
        <f t="shared" si="1"/>
        <v>24.406000174659052</v>
      </c>
      <c r="AE40" s="21">
        <f t="shared" si="2"/>
        <v>2.1327014218009479</v>
      </c>
      <c r="AF40" s="22">
        <v>1729083</v>
      </c>
      <c r="AG40" s="8"/>
      <c r="AH40" s="8"/>
      <c r="AI40" s="23"/>
    </row>
    <row r="41" spans="2:35" ht="16.5" x14ac:dyDescent="0.3">
      <c r="B41" s="24">
        <v>34</v>
      </c>
      <c r="C41" s="14" t="s">
        <v>62</v>
      </c>
      <c r="D41" s="15">
        <v>5</v>
      </c>
      <c r="E41" s="15">
        <v>0</v>
      </c>
      <c r="F41" s="16">
        <v>14</v>
      </c>
      <c r="G41" s="16">
        <v>0</v>
      </c>
      <c r="H41" s="16">
        <v>4</v>
      </c>
      <c r="I41" s="16">
        <v>0</v>
      </c>
      <c r="J41" s="16">
        <v>4</v>
      </c>
      <c r="K41" s="16">
        <v>0</v>
      </c>
      <c r="L41" s="16">
        <v>2</v>
      </c>
      <c r="M41" s="16">
        <v>0</v>
      </c>
      <c r="N41" s="16">
        <v>2</v>
      </c>
      <c r="O41" s="16">
        <v>0</v>
      </c>
      <c r="P41" s="17">
        <v>1</v>
      </c>
      <c r="Q41" s="17">
        <v>0</v>
      </c>
      <c r="R41" s="17">
        <v>0</v>
      </c>
      <c r="S41" s="18">
        <v>0</v>
      </c>
      <c r="T41" s="18">
        <v>2</v>
      </c>
      <c r="U41" s="18">
        <v>0</v>
      </c>
      <c r="V41" s="18">
        <v>1</v>
      </c>
      <c r="W41" s="18">
        <v>0</v>
      </c>
      <c r="X41" s="18">
        <v>1</v>
      </c>
      <c r="Y41" s="18">
        <v>0</v>
      </c>
      <c r="Z41" s="18">
        <v>0</v>
      </c>
      <c r="AA41" s="18">
        <v>0</v>
      </c>
      <c r="AB41" s="19">
        <f t="shared" si="0"/>
        <v>36</v>
      </c>
      <c r="AC41" s="19">
        <f t="shared" si="0"/>
        <v>0</v>
      </c>
      <c r="AD41" s="20">
        <f t="shared" si="1"/>
        <v>12.031200914371269</v>
      </c>
      <c r="AE41" s="21">
        <f t="shared" si="2"/>
        <v>0</v>
      </c>
      <c r="AF41" s="22">
        <v>299222</v>
      </c>
      <c r="AG41" s="8"/>
      <c r="AH41" s="8"/>
      <c r="AI41" s="23"/>
    </row>
    <row r="42" spans="2:35" ht="16.5" x14ac:dyDescent="0.3">
      <c r="B42" s="28">
        <v>35</v>
      </c>
      <c r="C42" s="14" t="s">
        <v>63</v>
      </c>
      <c r="D42" s="15">
        <v>6</v>
      </c>
      <c r="E42" s="15">
        <v>0</v>
      </c>
      <c r="F42" s="16">
        <v>3</v>
      </c>
      <c r="G42" s="16">
        <v>0</v>
      </c>
      <c r="H42" s="16">
        <v>8</v>
      </c>
      <c r="I42" s="16">
        <v>0</v>
      </c>
      <c r="J42" s="16">
        <v>4</v>
      </c>
      <c r="K42" s="16">
        <v>0</v>
      </c>
      <c r="L42" s="16">
        <v>6</v>
      </c>
      <c r="M42" s="16">
        <v>1</v>
      </c>
      <c r="N42" s="16">
        <v>5</v>
      </c>
      <c r="O42" s="16">
        <v>0</v>
      </c>
      <c r="P42" s="17">
        <v>3</v>
      </c>
      <c r="Q42" s="17">
        <v>0</v>
      </c>
      <c r="R42" s="17">
        <v>0</v>
      </c>
      <c r="S42" s="18">
        <v>0</v>
      </c>
      <c r="T42" s="18">
        <v>5</v>
      </c>
      <c r="U42" s="18">
        <v>0</v>
      </c>
      <c r="V42" s="18">
        <v>5</v>
      </c>
      <c r="W42" s="18">
        <v>0</v>
      </c>
      <c r="X42" s="18">
        <v>4</v>
      </c>
      <c r="Y42" s="18">
        <v>0</v>
      </c>
      <c r="Z42" s="18">
        <v>1</v>
      </c>
      <c r="AA42" s="18">
        <v>0</v>
      </c>
      <c r="AB42" s="19">
        <f t="shared" si="0"/>
        <v>50</v>
      </c>
      <c r="AC42" s="19">
        <f t="shared" si="0"/>
        <v>1</v>
      </c>
      <c r="AD42" s="20">
        <f t="shared" si="1"/>
        <v>20.225555393751112</v>
      </c>
      <c r="AE42" s="21">
        <f t="shared" si="2"/>
        <v>2</v>
      </c>
      <c r="AF42" s="22">
        <v>247212</v>
      </c>
      <c r="AG42" s="8"/>
      <c r="AH42" s="8"/>
      <c r="AI42" s="23"/>
    </row>
    <row r="43" spans="2:35" x14ac:dyDescent="0.25">
      <c r="B43" s="29"/>
      <c r="C43" s="30"/>
      <c r="D43" s="31"/>
      <c r="E43" s="31"/>
      <c r="F43" s="31"/>
      <c r="G43" s="31"/>
      <c r="H43" s="31"/>
      <c r="I43" s="31"/>
      <c r="J43" s="32"/>
      <c r="K43" s="32"/>
      <c r="L43" s="32"/>
      <c r="M43" s="3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</row>
    <row r="44" spans="2:35" x14ac:dyDescent="0.25">
      <c r="B44" s="35"/>
      <c r="C44" s="36" t="s">
        <v>64</v>
      </c>
      <c r="D44" s="37">
        <f>SUM(D8:D42)</f>
        <v>2042</v>
      </c>
      <c r="E44" s="37">
        <f t="shared" ref="E44:AA44" si="3">SUM(E8:E42)</f>
        <v>35</v>
      </c>
      <c r="F44" s="37">
        <f t="shared" si="3"/>
        <v>2517</v>
      </c>
      <c r="G44" s="37">
        <f t="shared" si="3"/>
        <v>41</v>
      </c>
      <c r="H44" s="37">
        <f t="shared" si="3"/>
        <v>1897</v>
      </c>
      <c r="I44" s="38">
        <f t="shared" si="3"/>
        <v>20</v>
      </c>
      <c r="J44" s="38">
        <f>SUM(J8:J42)</f>
        <v>1996</v>
      </c>
      <c r="K44" s="37">
        <f t="shared" si="3"/>
        <v>38</v>
      </c>
      <c r="L44" s="37">
        <f t="shared" si="3"/>
        <v>1587</v>
      </c>
      <c r="M44" s="38">
        <f t="shared" si="3"/>
        <v>21</v>
      </c>
      <c r="N44" s="37">
        <f t="shared" si="3"/>
        <v>1044</v>
      </c>
      <c r="O44" s="38">
        <f t="shared" si="3"/>
        <v>8</v>
      </c>
      <c r="P44" s="39">
        <f t="shared" si="3"/>
        <v>901</v>
      </c>
      <c r="Q44" s="40">
        <f t="shared" si="3"/>
        <v>7</v>
      </c>
      <c r="R44" s="39">
        <f t="shared" si="3"/>
        <v>593</v>
      </c>
      <c r="S44" s="40">
        <f t="shared" si="3"/>
        <v>11</v>
      </c>
      <c r="T44" s="39">
        <f t="shared" si="3"/>
        <v>348</v>
      </c>
      <c r="U44" s="40">
        <f t="shared" si="3"/>
        <v>2</v>
      </c>
      <c r="V44" s="40">
        <f t="shared" si="3"/>
        <v>567</v>
      </c>
      <c r="W44" s="40">
        <f t="shared" si="3"/>
        <v>7</v>
      </c>
      <c r="X44" s="39">
        <f t="shared" si="3"/>
        <v>458</v>
      </c>
      <c r="Y44" s="40">
        <f t="shared" si="3"/>
        <v>12</v>
      </c>
      <c r="Z44" s="39">
        <f t="shared" si="3"/>
        <v>426</v>
      </c>
      <c r="AA44" s="40">
        <f t="shared" si="3"/>
        <v>11</v>
      </c>
      <c r="AB44" s="39">
        <f>Z44+X44+V44+T44+R44+P44+N44+L44+J44+H44+F44+D44</f>
        <v>14376</v>
      </c>
      <c r="AC44" s="39">
        <f>AA44+Y44+W44+U44+S44+Q44+O44+M44+K44+I44+G44+E44</f>
        <v>213</v>
      </c>
      <c r="AD44" s="41">
        <f>+AB44/AF44*100000</f>
        <v>42.258619754581943</v>
      </c>
      <c r="AE44" s="42">
        <f>IF(AC44&gt;0,AC44/AB44*100,0)</f>
        <v>1.481636060100167</v>
      </c>
      <c r="AF44" s="43">
        <f>SUM(AF8:AF42)</f>
        <v>34019095</v>
      </c>
      <c r="AG44" s="39">
        <f>SUM(AG8:AG42)</f>
        <v>0</v>
      </c>
      <c r="AH44" s="39">
        <f>SUM(AH8:AH42)</f>
        <v>0</v>
      </c>
      <c r="AI44" s="44">
        <f>SUM(AI8:AI42)/35</f>
        <v>0</v>
      </c>
    </row>
    <row r="45" spans="2:35" x14ac:dyDescent="0.25">
      <c r="B45" s="45"/>
      <c r="C45" s="4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7" spans="2:35" x14ac:dyDescent="0.25">
      <c r="C47" s="47" t="s">
        <v>65</v>
      </c>
    </row>
    <row r="48" spans="2:35" x14ac:dyDescent="0.25">
      <c r="C48" t="s">
        <v>66</v>
      </c>
      <c r="AF48" s="48"/>
    </row>
  </sheetData>
  <mergeCells count="3">
    <mergeCell ref="B1:AF1"/>
    <mergeCell ref="B2:AF2"/>
    <mergeCell ref="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DBD Jawa Tengah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Retno SS</dc:creator>
  <cp:lastModifiedBy>Dewi Retno SS</cp:lastModifiedBy>
  <dcterms:created xsi:type="dcterms:W3CDTF">2021-05-01T02:22:20Z</dcterms:created>
  <dcterms:modified xsi:type="dcterms:W3CDTF">2021-05-01T02:24:24Z</dcterms:modified>
</cp:coreProperties>
</file>