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outputs/"/>
    </mc:Choice>
  </mc:AlternateContent>
  <xr:revisionPtr revIDLastSave="0" documentId="8_{82494D43-A56D-634A-B7FE-236D6307F4D7}" xr6:coauthVersionLast="47" xr6:coauthVersionMax="47" xr10:uidLastSave="{00000000-0000-0000-0000-000000000000}"/>
  <bookViews>
    <workbookView xWindow="1820" yWindow="740" windowWidth="18000" windowHeight="13060" activeTab="4" xr2:uid="{00000000-000D-0000-FFFF-FFFF00000000}"/>
  </bookViews>
  <sheets>
    <sheet name="Atmospheric Distillation" sheetId="1" r:id="rId1"/>
    <sheet name="Vacuum Distillation" sheetId="2" r:id="rId2"/>
    <sheet name="Utilities" sheetId="3" r:id="rId3"/>
    <sheet name="Hydrocracking" sheetId="4" r:id="rId4"/>
    <sheet name="Hydrocracking H2 bal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B13" i="5"/>
  <c r="E8" i="5"/>
  <c r="E5" i="5"/>
  <c r="G4" i="5"/>
  <c r="K2" i="5"/>
  <c r="K3" i="5"/>
  <c r="K4" i="5"/>
  <c r="K5" i="5"/>
  <c r="K6" i="5"/>
  <c r="K7" i="5"/>
  <c r="G3" i="5"/>
  <c r="G5" i="5"/>
  <c r="G6" i="5"/>
  <c r="G7" i="5"/>
  <c r="G2" i="5"/>
  <c r="O12" i="4"/>
  <c r="O13" i="4"/>
  <c r="O14" i="4"/>
  <c r="O15" i="4"/>
  <c r="O11" i="4"/>
  <c r="E3" i="5"/>
  <c r="E4" i="5"/>
  <c r="E6" i="5"/>
  <c r="E7" i="5"/>
  <c r="E2" i="5"/>
</calcChain>
</file>

<file path=xl/sharedStrings.xml><?xml version="1.0" encoding="utf-8"?>
<sst xmlns="http://schemas.openxmlformats.org/spreadsheetml/2006/main" count="108" uniqueCount="60">
  <si>
    <t>Cut</t>
  </si>
  <si>
    <t>Volume %</t>
  </si>
  <si>
    <t>API</t>
  </si>
  <si>
    <t>Specific Gravity</t>
  </si>
  <si>
    <t>Characterization Factor</t>
  </si>
  <si>
    <t>BPCD</t>
  </si>
  <si>
    <t>lb/hr from bbl/day</t>
  </si>
  <si>
    <t>lb/hr</t>
  </si>
  <si>
    <t>wt% S</t>
  </si>
  <si>
    <t>lb/hr S</t>
  </si>
  <si>
    <t>wt %</t>
  </si>
  <si>
    <t>wppm N</t>
  </si>
  <si>
    <t>lb/hr N</t>
  </si>
  <si>
    <t>wt% H2</t>
  </si>
  <si>
    <t>lb/hr H2</t>
  </si>
  <si>
    <t>Inputs</t>
  </si>
  <si>
    <t>Crude oil</t>
  </si>
  <si>
    <t>Total</t>
  </si>
  <si>
    <t>Outputs</t>
  </si>
  <si>
    <t>Butanes and lighter</t>
  </si>
  <si>
    <t>LSR gasoline (90-190°F)</t>
  </si>
  <si>
    <t>HSR gasoline (190-330°F)</t>
  </si>
  <si>
    <t>Kerosine (330-480°F)</t>
  </si>
  <si>
    <t>Light gas oil (480-610°F)</t>
  </si>
  <si>
    <t>610°F +</t>
  </si>
  <si>
    <t>N/A</t>
  </si>
  <si>
    <t>Heavy gas oil (610-800°F)</t>
  </si>
  <si>
    <t>Vacuum gas oil (800-1050°F)</t>
  </si>
  <si>
    <t>1050°F +</t>
  </si>
  <si>
    <t>Utility</t>
  </si>
  <si>
    <t>Desalter</t>
  </si>
  <si>
    <t>Atmospheric Distillation</t>
  </si>
  <si>
    <t>Vacuum Distillation</t>
  </si>
  <si>
    <t>Hydrocracking</t>
  </si>
  <si>
    <t>caustic (lb)</t>
  </si>
  <si>
    <t>cooling_water (gal)</t>
  </si>
  <si>
    <t>steam (psig)</t>
  </si>
  <si>
    <t>power (kWh)</t>
  </si>
  <si>
    <t>hydrogen_consumption (scf)</t>
  </si>
  <si>
    <t>water_injection (gal)</t>
  </si>
  <si>
    <t>fuel (MMBtu)</t>
  </si>
  <si>
    <t>demulsifier_chemical (lb)</t>
  </si>
  <si>
    <t>Hydrogen</t>
  </si>
  <si>
    <t>H2S</t>
  </si>
  <si>
    <t>C3 and lighter</t>
  </si>
  <si>
    <t>iC4</t>
  </si>
  <si>
    <t>nC4</t>
  </si>
  <si>
    <t>C5 to 180°F</t>
  </si>
  <si>
    <t>180-400°F</t>
  </si>
  <si>
    <t>400-520°F</t>
  </si>
  <si>
    <t>Hydrogen Balance Item</t>
  </si>
  <si>
    <t>scf/bbl</t>
  </si>
  <si>
    <t>sulfur removal</t>
  </si>
  <si>
    <t>saturation after desulfurization</t>
  </si>
  <si>
    <t>denitrogenation</t>
  </si>
  <si>
    <t>hydrogen in liquid products</t>
  </si>
  <si>
    <t>hydrogen in HC gas</t>
  </si>
  <si>
    <t>hydrogen in hydrocracker feed</t>
  </si>
  <si>
    <t>hydrogen consumption</t>
  </si>
  <si>
    <t>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</si>
</sst>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>
        <v>26.4</v>
      </c>
      <c r="D3">
        <v>0.89613679544015201</v>
      </c>
      <c r="F3">
        <v>100000</v>
      </c>
      <c r="G3">
        <v>13.07</v>
      </c>
      <c r="H3">
        <v>1307000</v>
      </c>
      <c r="I3">
        <v>0.99</v>
      </c>
      <c r="J3">
        <v>12939.3</v>
      </c>
      <c r="L3">
        <v>908.14</v>
      </c>
      <c r="M3">
        <v>1186.9389799999999</v>
      </c>
    </row>
    <row r="4" spans="1:15" x14ac:dyDescent="0.2">
      <c r="A4" t="s">
        <v>17</v>
      </c>
      <c r="F4">
        <v>100000</v>
      </c>
      <c r="H4">
        <v>1307000</v>
      </c>
      <c r="J4">
        <v>12939.3</v>
      </c>
    </row>
    <row r="5" spans="1:15" x14ac:dyDescent="0.2">
      <c r="A5" t="s">
        <v>18</v>
      </c>
    </row>
    <row r="6" spans="1:15" x14ac:dyDescent="0.2">
      <c r="A6" t="s">
        <v>19</v>
      </c>
      <c r="B6">
        <v>2.4</v>
      </c>
      <c r="C6">
        <v>92.747226624405698</v>
      </c>
      <c r="D6">
        <v>0.63100000000000001</v>
      </c>
      <c r="E6">
        <v>12.617494877099279</v>
      </c>
      <c r="F6">
        <v>2400</v>
      </c>
      <c r="G6">
        <v>9.2200000000000006</v>
      </c>
      <c r="H6">
        <v>22128</v>
      </c>
      <c r="I6" t="s">
        <v>25</v>
      </c>
      <c r="J6" t="s">
        <v>25</v>
      </c>
      <c r="K6">
        <v>4.552499481664412E-2</v>
      </c>
      <c r="N6">
        <v>17.15167800453515</v>
      </c>
      <c r="O6">
        <v>3795.3233088435368</v>
      </c>
    </row>
    <row r="7" spans="1:15" x14ac:dyDescent="0.2">
      <c r="A7" t="s">
        <v>20</v>
      </c>
      <c r="B7">
        <v>2.4</v>
      </c>
      <c r="C7">
        <v>71.008780163012602</v>
      </c>
      <c r="D7">
        <v>0.6987351357610142</v>
      </c>
      <c r="E7">
        <v>12.06863608918081</v>
      </c>
      <c r="F7">
        <v>2400</v>
      </c>
      <c r="G7">
        <v>10.199999999999999</v>
      </c>
      <c r="H7">
        <v>24480</v>
      </c>
      <c r="I7" t="s">
        <v>25</v>
      </c>
      <c r="J7" t="s">
        <v>25</v>
      </c>
      <c r="K7">
        <v>5.0363877129042299E-2</v>
      </c>
      <c r="N7">
        <v>16.0915873015873</v>
      </c>
      <c r="O7">
        <v>3939.220571428571</v>
      </c>
    </row>
    <row r="8" spans="1:15" x14ac:dyDescent="0.2">
      <c r="A8" t="s">
        <v>21</v>
      </c>
      <c r="B8">
        <v>9.572413793103447</v>
      </c>
      <c r="C8">
        <v>53.112172656933353</v>
      </c>
      <c r="D8">
        <v>0.76647166849041348</v>
      </c>
      <c r="E8">
        <v>11.691808496186759</v>
      </c>
      <c r="F8">
        <v>9572.4137931034475</v>
      </c>
      <c r="G8">
        <v>11.18</v>
      </c>
      <c r="H8">
        <v>107019.58620689651</v>
      </c>
      <c r="I8">
        <v>7.2258538076992757E-2</v>
      </c>
      <c r="J8">
        <v>77.330788449150432</v>
      </c>
      <c r="K8">
        <v>0.2201765232894235</v>
      </c>
      <c r="N8">
        <v>14.607460317460321</v>
      </c>
      <c r="O8">
        <v>15632.843587082651</v>
      </c>
    </row>
    <row r="9" spans="1:15" x14ac:dyDescent="0.2">
      <c r="A9" t="s">
        <v>22</v>
      </c>
      <c r="B9">
        <v>12.81849529780564</v>
      </c>
      <c r="C9">
        <v>38.776774969915778</v>
      </c>
      <c r="D9">
        <v>0.83099999999999996</v>
      </c>
      <c r="E9">
        <v>11.464341296207079</v>
      </c>
      <c r="F9">
        <v>12818.495297805641</v>
      </c>
      <c r="G9">
        <v>12.12</v>
      </c>
      <c r="H9">
        <v>155360.16300940441</v>
      </c>
      <c r="I9">
        <v>0.23984678142864591</v>
      </c>
      <c r="J9">
        <v>372.62635060035399</v>
      </c>
      <c r="K9">
        <v>0.31962990851934742</v>
      </c>
      <c r="N9">
        <v>13.674118246687049</v>
      </c>
      <c r="O9">
        <v>21244.13239815172</v>
      </c>
    </row>
    <row r="10" spans="1:15" x14ac:dyDescent="0.2">
      <c r="A10" t="s">
        <v>23</v>
      </c>
      <c r="B10">
        <v>14.00909090909091</v>
      </c>
      <c r="C10">
        <v>31.77911150215072</v>
      </c>
      <c r="D10">
        <v>0.86661422087745832</v>
      </c>
      <c r="E10">
        <v>11.557094559432089</v>
      </c>
      <c r="F10">
        <v>14009.09090909091</v>
      </c>
      <c r="G10">
        <v>12.64</v>
      </c>
      <c r="H10">
        <v>177074.90909090909</v>
      </c>
      <c r="I10">
        <v>0.46005637617794232</v>
      </c>
      <c r="J10">
        <v>814.64440988402225</v>
      </c>
      <c r="K10">
        <v>0.36430469624554263</v>
      </c>
      <c r="L10">
        <v>67.04142677152737</v>
      </c>
      <c r="M10">
        <v>11.87135455089305</v>
      </c>
      <c r="N10">
        <v>13.07672727272727</v>
      </c>
      <c r="O10">
        <v>23155.60293024794</v>
      </c>
    </row>
    <row r="11" spans="1:15" x14ac:dyDescent="0.2">
      <c r="A11" t="s">
        <v>24</v>
      </c>
      <c r="B11">
        <v>60.720217580827658</v>
      </c>
      <c r="C11">
        <v>21.142934196332249</v>
      </c>
      <c r="D11">
        <v>0.92700000000000005</v>
      </c>
      <c r="F11">
        <v>60720.217580827659</v>
      </c>
      <c r="G11">
        <v>13.52</v>
      </c>
      <c r="H11">
        <v>820937.34169278992</v>
      </c>
      <c r="I11">
        <v>1.42211809088779</v>
      </c>
      <c r="J11">
        <v>11674.69845106647</v>
      </c>
      <c r="K11">
        <v>1.688953733972969</v>
      </c>
      <c r="L11">
        <v>483.55231996933082</v>
      </c>
      <c r="M11">
        <v>396.96615612500369</v>
      </c>
    </row>
    <row r="12" spans="1:15" x14ac:dyDescent="0.2">
      <c r="A12" t="s">
        <v>17</v>
      </c>
      <c r="F12">
        <v>101920.2175808277</v>
      </c>
      <c r="H12">
        <v>1307000</v>
      </c>
      <c r="J12">
        <v>12939.3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10</v>
      </c>
      <c r="N1" s="1" t="s">
        <v>13</v>
      </c>
      <c r="O1" s="1" t="s">
        <v>14</v>
      </c>
    </row>
    <row r="2" spans="1:15" x14ac:dyDescent="0.2">
      <c r="A2" t="s">
        <v>15</v>
      </c>
    </row>
    <row r="3" spans="1:15" x14ac:dyDescent="0.2">
      <c r="A3" t="s">
        <v>24</v>
      </c>
      <c r="B3">
        <v>60.720217580827658</v>
      </c>
      <c r="C3">
        <v>21.142934196332249</v>
      </c>
      <c r="D3">
        <v>0.92700000000000005</v>
      </c>
      <c r="F3">
        <v>60720.217580827659</v>
      </c>
      <c r="G3">
        <v>13.52</v>
      </c>
      <c r="H3">
        <v>820937.34169278992</v>
      </c>
      <c r="I3">
        <v>1.42211809088779</v>
      </c>
      <c r="J3">
        <v>11674.69845106647</v>
      </c>
      <c r="K3">
        <v>483.55231996933082</v>
      </c>
      <c r="L3">
        <v>396.96615612500369</v>
      </c>
    </row>
    <row r="4" spans="1:15" x14ac:dyDescent="0.2">
      <c r="A4" t="s">
        <v>17</v>
      </c>
      <c r="F4">
        <v>60720.217580827659</v>
      </c>
      <c r="H4">
        <v>820937.34169278992</v>
      </c>
      <c r="J4">
        <v>11674.69845106647</v>
      </c>
    </row>
    <row r="5" spans="1:15" x14ac:dyDescent="0.2">
      <c r="A5" t="s">
        <v>18</v>
      </c>
    </row>
    <row r="6" spans="1:15" x14ac:dyDescent="0.2">
      <c r="A6" t="s">
        <v>26</v>
      </c>
      <c r="B6">
        <v>17.42857142857142</v>
      </c>
      <c r="C6">
        <v>24.59174650980302</v>
      </c>
      <c r="D6">
        <v>0.90651814182317059</v>
      </c>
      <c r="E6">
        <v>11.60622885168649</v>
      </c>
      <c r="F6">
        <v>17428.57142857142</v>
      </c>
      <c r="G6">
        <v>13.22</v>
      </c>
      <c r="H6">
        <v>230405.7142857142</v>
      </c>
      <c r="I6">
        <v>0.92744411735612298</v>
      </c>
      <c r="J6">
        <v>2136.884243195213</v>
      </c>
      <c r="K6">
        <v>145.8245928301117</v>
      </c>
      <c r="L6">
        <v>33.598819471445317</v>
      </c>
      <c r="M6">
        <v>0.28066175405130528</v>
      </c>
      <c r="N6">
        <v>12.04398692810457</v>
      </c>
      <c r="O6">
        <v>27750.034110177399</v>
      </c>
    </row>
    <row r="7" spans="1:15" x14ac:dyDescent="0.2">
      <c r="A7" t="s">
        <v>27</v>
      </c>
      <c r="B7">
        <v>23.971428571428572</v>
      </c>
      <c r="C7">
        <v>16.724852215868371</v>
      </c>
      <c r="D7">
        <v>0.95463073758997863</v>
      </c>
      <c r="E7">
        <v>11.675621666987491</v>
      </c>
      <c r="F7">
        <v>23971.428571428569</v>
      </c>
      <c r="G7">
        <v>13.94</v>
      </c>
      <c r="H7">
        <v>334161.71428571432</v>
      </c>
      <c r="I7">
        <v>1.7814531625610499</v>
      </c>
      <c r="J7">
        <v>5952.9344272110766</v>
      </c>
      <c r="K7">
        <v>849.45450575704467</v>
      </c>
      <c r="L7">
        <v>283.85517385149819</v>
      </c>
      <c r="M7">
        <v>0.40704898816840979</v>
      </c>
      <c r="N7">
        <v>10.7162404870624</v>
      </c>
      <c r="O7">
        <v>35809.572918547499</v>
      </c>
    </row>
    <row r="8" spans="1:15" x14ac:dyDescent="0.2">
      <c r="A8" t="s">
        <v>28</v>
      </c>
      <c r="B8">
        <v>29.05816080653441</v>
      </c>
      <c r="C8">
        <v>10.7110552763819</v>
      </c>
      <c r="D8">
        <v>0.995</v>
      </c>
      <c r="F8">
        <v>17644.178466714478</v>
      </c>
      <c r="G8">
        <v>14.53</v>
      </c>
      <c r="H8">
        <v>256369.9131213614</v>
      </c>
      <c r="I8">
        <v>1.3983231249772901</v>
      </c>
      <c r="J8">
        <v>3584.8797806601829</v>
      </c>
      <c r="K8">
        <v>1509.3795956325359</v>
      </c>
      <c r="L8">
        <v>386.95951579946887</v>
      </c>
      <c r="M8">
        <v>0.31228925778028482</v>
      </c>
    </row>
    <row r="9" spans="1:15" x14ac:dyDescent="0.2">
      <c r="A9" t="s">
        <v>17</v>
      </c>
      <c r="F9">
        <v>59044.178466714468</v>
      </c>
      <c r="H9">
        <v>820937.34169278992</v>
      </c>
      <c r="J9">
        <v>11674.69845106647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17</v>
      </c>
    </row>
    <row r="2" spans="1:6" x14ac:dyDescent="0.2">
      <c r="A2" t="s">
        <v>34</v>
      </c>
      <c r="B2">
        <v>200</v>
      </c>
      <c r="C2">
        <v>0</v>
      </c>
      <c r="D2">
        <v>0</v>
      </c>
      <c r="E2">
        <v>0</v>
      </c>
      <c r="F2">
        <v>200</v>
      </c>
    </row>
    <row r="3" spans="1:6" x14ac:dyDescent="0.2">
      <c r="A3" t="s">
        <v>35</v>
      </c>
      <c r="B3">
        <v>0</v>
      </c>
      <c r="C3">
        <v>15000000</v>
      </c>
      <c r="D3">
        <v>9108032.6400000006</v>
      </c>
      <c r="E3">
        <v>24934090.91</v>
      </c>
      <c r="F3">
        <v>49042123.549999997</v>
      </c>
    </row>
    <row r="4" spans="1:6" x14ac:dyDescent="0.2">
      <c r="A4" t="s">
        <v>36</v>
      </c>
      <c r="B4">
        <v>0</v>
      </c>
      <c r="C4">
        <v>1000000</v>
      </c>
      <c r="D4">
        <v>607202.18000000005</v>
      </c>
      <c r="E4">
        <v>4155681.82</v>
      </c>
      <c r="F4">
        <v>5762883.9900000002</v>
      </c>
    </row>
    <row r="5" spans="1:6" x14ac:dyDescent="0.2">
      <c r="A5" t="s">
        <v>37</v>
      </c>
      <c r="B5">
        <v>1500</v>
      </c>
      <c r="C5">
        <v>90000</v>
      </c>
      <c r="D5">
        <v>18216.07</v>
      </c>
      <c r="E5">
        <v>720318.18</v>
      </c>
      <c r="F5">
        <v>830034.25</v>
      </c>
    </row>
    <row r="6" spans="1:6" x14ac:dyDescent="0.2">
      <c r="A6" t="s">
        <v>38</v>
      </c>
      <c r="B6">
        <v>0</v>
      </c>
      <c r="C6">
        <v>0</v>
      </c>
      <c r="D6">
        <v>0</v>
      </c>
      <c r="E6">
        <v>110818181.81999999</v>
      </c>
      <c r="F6">
        <v>110818181.81999999</v>
      </c>
    </row>
    <row r="7" spans="1:6" x14ac:dyDescent="0.2">
      <c r="A7" t="s">
        <v>39</v>
      </c>
      <c r="B7">
        <v>200000</v>
      </c>
      <c r="C7">
        <v>0</v>
      </c>
      <c r="D7">
        <v>0</v>
      </c>
      <c r="E7">
        <v>0</v>
      </c>
      <c r="F7">
        <v>200000</v>
      </c>
    </row>
    <row r="8" spans="1:6" x14ac:dyDescent="0.2">
      <c r="A8" t="s">
        <v>40</v>
      </c>
      <c r="B8">
        <v>0</v>
      </c>
      <c r="C8">
        <v>5000</v>
      </c>
      <c r="D8">
        <v>1821.61</v>
      </c>
      <c r="E8">
        <v>11081.82</v>
      </c>
      <c r="F8">
        <v>17903.419999999998</v>
      </c>
    </row>
    <row r="9" spans="1:6" x14ac:dyDescent="0.2">
      <c r="A9" t="s">
        <v>41</v>
      </c>
      <c r="B9">
        <v>750</v>
      </c>
      <c r="C9">
        <v>0</v>
      </c>
      <c r="D9">
        <v>0</v>
      </c>
      <c r="E9">
        <v>0</v>
      </c>
      <c r="F9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93" workbookViewId="0">
      <selection activeCell="L6" sqref="L6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12</v>
      </c>
      <c r="N1" s="1" t="s">
        <v>11</v>
      </c>
      <c r="O1" s="1" t="s">
        <v>10</v>
      </c>
    </row>
    <row r="2" spans="1:15" x14ac:dyDescent="0.2">
      <c r="A2" t="s">
        <v>15</v>
      </c>
    </row>
    <row r="3" spans="1:15" x14ac:dyDescent="0.2">
      <c r="A3" t="s">
        <v>23</v>
      </c>
      <c r="B3">
        <v>25.283018867924529</v>
      </c>
      <c r="C3">
        <v>31.77911150215072</v>
      </c>
      <c r="D3">
        <v>0.86661422087745832</v>
      </c>
      <c r="E3">
        <v>11.557094559432089</v>
      </c>
      <c r="F3">
        <v>14009.09090909091</v>
      </c>
      <c r="G3">
        <v>12.64</v>
      </c>
      <c r="H3">
        <v>177074.90909090909</v>
      </c>
      <c r="I3">
        <v>0.46005637617794232</v>
      </c>
      <c r="J3">
        <v>814.64440988402225</v>
      </c>
      <c r="K3">
        <v>13.07672727272727</v>
      </c>
      <c r="L3">
        <v>23155.60293024794</v>
      </c>
      <c r="M3">
        <v>11.87135455089305</v>
      </c>
      <c r="N3">
        <v>67.04142677152737</v>
      </c>
    </row>
    <row r="4" spans="1:15" x14ac:dyDescent="0.2">
      <c r="A4" t="s">
        <v>26</v>
      </c>
      <c r="B4">
        <v>31.45435368569084</v>
      </c>
      <c r="C4">
        <v>24.59174650980302</v>
      </c>
      <c r="D4">
        <v>0.90651814182317059</v>
      </c>
      <c r="E4">
        <v>11.60622885168649</v>
      </c>
      <c r="F4">
        <v>17428.57142857142</v>
      </c>
      <c r="G4">
        <v>13.22</v>
      </c>
      <c r="H4">
        <v>230405.7142857142</v>
      </c>
      <c r="I4">
        <v>0.92744411735612298</v>
      </c>
      <c r="J4">
        <v>2136.884243195213</v>
      </c>
      <c r="K4">
        <v>12.04398692810457</v>
      </c>
      <c r="L4">
        <v>27750.034110177399</v>
      </c>
      <c r="M4">
        <v>33.598819471445317</v>
      </c>
      <c r="N4">
        <v>145.8245928301117</v>
      </c>
    </row>
    <row r="5" spans="1:15" x14ac:dyDescent="0.2">
      <c r="A5" t="s">
        <v>27</v>
      </c>
      <c r="B5">
        <v>43.262627446384613</v>
      </c>
      <c r="C5">
        <v>16.724852215868371</v>
      </c>
      <c r="D5">
        <v>0.95463073758997863</v>
      </c>
      <c r="E5">
        <v>11.675621666987491</v>
      </c>
      <c r="F5">
        <v>23971.428571428569</v>
      </c>
      <c r="G5">
        <v>13.94</v>
      </c>
      <c r="H5">
        <v>334161.71428571432</v>
      </c>
      <c r="I5">
        <v>1.7814531625610499</v>
      </c>
      <c r="J5">
        <v>5952.9344272110766</v>
      </c>
      <c r="K5">
        <v>10.7162404870624</v>
      </c>
      <c r="L5">
        <v>35809.572918547499</v>
      </c>
      <c r="M5">
        <v>283.85517385149819</v>
      </c>
      <c r="N5">
        <v>849.45450575704467</v>
      </c>
    </row>
    <row r="6" spans="1:15" x14ac:dyDescent="0.2">
      <c r="A6" t="s">
        <v>42</v>
      </c>
      <c r="H6">
        <v>24056.7803030303</v>
      </c>
      <c r="L6">
        <v>24056.7803030303</v>
      </c>
    </row>
    <row r="7" spans="1:15" x14ac:dyDescent="0.2">
      <c r="A7" t="s">
        <v>17</v>
      </c>
      <c r="F7">
        <v>55409.090909090912</v>
      </c>
      <c r="H7">
        <v>765699.11796536786</v>
      </c>
      <c r="J7">
        <v>8904.4630802903121</v>
      </c>
      <c r="M7">
        <v>329.32534787383662</v>
      </c>
      <c r="N7">
        <v>430.09759335876862</v>
      </c>
    </row>
    <row r="8" spans="1:15" x14ac:dyDescent="0.2">
      <c r="A8" t="s">
        <v>18</v>
      </c>
    </row>
    <row r="9" spans="1:15" x14ac:dyDescent="0.2">
      <c r="A9" t="s">
        <v>43</v>
      </c>
      <c r="H9">
        <v>9465.5053579630003</v>
      </c>
      <c r="J9">
        <v>8904.4630802903121</v>
      </c>
      <c r="L9">
        <v>561.04227767268958</v>
      </c>
    </row>
    <row r="10" spans="1:15" x14ac:dyDescent="0.2">
      <c r="A10" t="s">
        <v>44</v>
      </c>
      <c r="H10">
        <v>23119.606502407009</v>
      </c>
      <c r="K10">
        <v>22.2</v>
      </c>
      <c r="L10">
        <v>5132.5526435343563</v>
      </c>
      <c r="O10">
        <v>3.019411405858861</v>
      </c>
    </row>
    <row r="11" spans="1:15" x14ac:dyDescent="0.2">
      <c r="A11" t="s">
        <v>45</v>
      </c>
      <c r="B11">
        <v>8.4590900000976745</v>
      </c>
      <c r="F11">
        <v>4687.1048682359387</v>
      </c>
      <c r="G11">
        <v>8.2200000000000006</v>
      </c>
      <c r="H11">
        <v>38528.002016899423</v>
      </c>
      <c r="K11">
        <v>8.6</v>
      </c>
      <c r="L11">
        <v>3313.4081734533502</v>
      </c>
      <c r="O11">
        <f>H11/$H$16 * 100</f>
        <v>5.031741726342438</v>
      </c>
    </row>
    <row r="12" spans="1:15" x14ac:dyDescent="0.2">
      <c r="A12" t="s">
        <v>46</v>
      </c>
      <c r="B12">
        <v>4.1734502387749801</v>
      </c>
      <c r="F12">
        <v>2312.4708368485012</v>
      </c>
      <c r="G12">
        <v>8.51</v>
      </c>
      <c r="H12">
        <v>19679.126821580739</v>
      </c>
      <c r="K12">
        <v>8.6</v>
      </c>
      <c r="L12">
        <v>1692.404906655943</v>
      </c>
      <c r="O12">
        <f t="shared" ref="O12:O15" si="0">H12/$H$16 * 100</f>
        <v>2.5700861291145976</v>
      </c>
    </row>
    <row r="13" spans="1:15" x14ac:dyDescent="0.2">
      <c r="A13" t="s">
        <v>47</v>
      </c>
      <c r="B13">
        <v>22.4379045095429</v>
      </c>
      <c r="D13">
        <v>0.67418922151929128</v>
      </c>
      <c r="E13">
        <v>12.66594240898667</v>
      </c>
      <c r="F13">
        <v>12432.638907787639</v>
      </c>
      <c r="G13">
        <v>9.83</v>
      </c>
      <c r="H13">
        <v>122212.84046355249</v>
      </c>
      <c r="K13">
        <v>14.142125867854061</v>
      </c>
      <c r="L13">
        <v>17283.49372503527</v>
      </c>
      <c r="O13">
        <f t="shared" si="0"/>
        <v>15.960948314567617</v>
      </c>
    </row>
    <row r="14" spans="1:15" x14ac:dyDescent="0.2">
      <c r="A14" t="s">
        <v>48</v>
      </c>
      <c r="B14">
        <v>60.125160146284387</v>
      </c>
      <c r="D14">
        <v>0.77674775329106716</v>
      </c>
      <c r="E14">
        <v>11.813665716235541</v>
      </c>
      <c r="F14">
        <v>33314.804644691212</v>
      </c>
      <c r="G14">
        <v>11.34</v>
      </c>
      <c r="H14">
        <v>377789.88467079832</v>
      </c>
      <c r="K14">
        <v>12.161489808025991</v>
      </c>
      <c r="L14">
        <v>45944.878319992291</v>
      </c>
      <c r="O14">
        <f t="shared" si="0"/>
        <v>49.339208549001562</v>
      </c>
    </row>
    <row r="15" spans="1:15" x14ac:dyDescent="0.2">
      <c r="A15" t="s">
        <v>49</v>
      </c>
      <c r="D15">
        <v>0.83471480803871223</v>
      </c>
      <c r="E15">
        <v>11.783944135151801</v>
      </c>
      <c r="F15">
        <v>14359.946808880701</v>
      </c>
      <c r="G15">
        <v>12.18</v>
      </c>
      <c r="H15">
        <v>174904.1521321669</v>
      </c>
      <c r="K15">
        <v>11.98604317810921</v>
      </c>
      <c r="L15">
        <v>20964.087194867341</v>
      </c>
      <c r="O15">
        <f t="shared" si="0"/>
        <v>22.842412643353434</v>
      </c>
    </row>
    <row r="16" spans="1:15" x14ac:dyDescent="0.2">
      <c r="A16" t="s">
        <v>17</v>
      </c>
      <c r="F16">
        <v>67106.966066443987</v>
      </c>
      <c r="H16">
        <v>765699.11796536786</v>
      </c>
      <c r="J16">
        <v>8904.4630802903121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24.83203125" bestFit="1" customWidth="1"/>
    <col min="5" max="5" width="12.1640625" bestFit="1" customWidth="1"/>
  </cols>
  <sheetData>
    <row r="1" spans="1:11" x14ac:dyDescent="0.2">
      <c r="A1" s="1" t="s">
        <v>50</v>
      </c>
      <c r="B1" s="1" t="s">
        <v>7</v>
      </c>
      <c r="C1" s="1" t="s">
        <v>51</v>
      </c>
      <c r="E1" s="2" t="s">
        <v>59</v>
      </c>
    </row>
    <row r="2" spans="1:11" x14ac:dyDescent="0.2">
      <c r="A2" t="s">
        <v>52</v>
      </c>
      <c r="B2">
        <v>561.04</v>
      </c>
      <c r="C2">
        <v>46.7</v>
      </c>
      <c r="E2" s="3">
        <f>B2*0.4536*24</f>
        <v>6107.7058559999996</v>
      </c>
      <c r="G2">
        <f>E2/$E$8 *100</f>
        <v>6.3016535887661096</v>
      </c>
      <c r="I2">
        <v>3.04</v>
      </c>
      <c r="K2">
        <f t="shared" ref="K2:K6" si="0">G2/I2</f>
        <v>2.0729123647256937</v>
      </c>
    </row>
    <row r="3" spans="1:11" x14ac:dyDescent="0.2">
      <c r="A3" t="s">
        <v>53</v>
      </c>
      <c r="B3">
        <v>561.04</v>
      </c>
      <c r="C3">
        <v>46.7</v>
      </c>
      <c r="E3" s="3">
        <f t="shared" ref="E3:E8" si="1">B3*0.4536*24</f>
        <v>6107.7058559999996</v>
      </c>
      <c r="G3">
        <f t="shared" ref="G3:G7" si="2">E3/$E$8 *100</f>
        <v>6.3016535887661096</v>
      </c>
      <c r="I3">
        <v>3.04</v>
      </c>
      <c r="K3">
        <f t="shared" si="0"/>
        <v>2.0729123647256937</v>
      </c>
    </row>
    <row r="4" spans="1:11" x14ac:dyDescent="0.2">
      <c r="A4" t="s">
        <v>54</v>
      </c>
      <c r="B4">
        <v>165.36</v>
      </c>
      <c r="C4">
        <v>13.76</v>
      </c>
      <c r="E4" s="3">
        <f t="shared" si="1"/>
        <v>1800.1751040000004</v>
      </c>
      <c r="G4">
        <f>E4/$E$8 *100</f>
        <v>1.8573389373990521</v>
      </c>
      <c r="I4">
        <v>1.62</v>
      </c>
      <c r="K4">
        <f t="shared" si="0"/>
        <v>1.146505516912995</v>
      </c>
    </row>
    <row r="5" spans="1:11" x14ac:dyDescent="0.2">
      <c r="A5" t="s">
        <v>55</v>
      </c>
      <c r="B5">
        <v>89198.27</v>
      </c>
      <c r="C5">
        <v>7424.2</v>
      </c>
      <c r="E5" s="3">
        <f>B5*0.4536*24</f>
        <v>971048.04652800015</v>
      </c>
      <c r="G5">
        <f t="shared" si="2"/>
        <v>1001.883285072773</v>
      </c>
      <c r="I5">
        <v>601.96</v>
      </c>
      <c r="K5">
        <f t="shared" si="0"/>
        <v>1.6643685378974897</v>
      </c>
    </row>
    <row r="6" spans="1:11" x14ac:dyDescent="0.2">
      <c r="A6" t="s">
        <v>56</v>
      </c>
      <c r="B6">
        <v>5132.55</v>
      </c>
      <c r="C6">
        <v>427.2</v>
      </c>
      <c r="E6" s="3">
        <f t="shared" si="1"/>
        <v>55874.992319999998</v>
      </c>
      <c r="G6">
        <f t="shared" si="2"/>
        <v>57.649280135144544</v>
      </c>
      <c r="I6">
        <v>24.06</v>
      </c>
      <c r="K6">
        <f t="shared" si="0"/>
        <v>2.3960631810118267</v>
      </c>
    </row>
    <row r="7" spans="1:11" x14ac:dyDescent="0.2">
      <c r="A7" t="s">
        <v>57</v>
      </c>
      <c r="B7">
        <v>86715.21</v>
      </c>
      <c r="C7">
        <v>7217.52</v>
      </c>
      <c r="E7" s="3">
        <f t="shared" si="1"/>
        <v>944016.46214399999</v>
      </c>
      <c r="G7">
        <f t="shared" si="2"/>
        <v>973.99332364378085</v>
      </c>
      <c r="I7">
        <v>530.67999999999995</v>
      </c>
      <c r="K7">
        <f>G7/I7</f>
        <v>1.8353684398201948</v>
      </c>
    </row>
    <row r="8" spans="1:11" x14ac:dyDescent="0.2">
      <c r="A8" t="s">
        <v>58</v>
      </c>
      <c r="B8">
        <v>8903.06</v>
      </c>
      <c r="C8">
        <v>741.02</v>
      </c>
      <c r="E8" s="3">
        <f>B8*0.4536*24</f>
        <v>96922.272383999996</v>
      </c>
    </row>
    <row r="11" spans="1:11" x14ac:dyDescent="0.2">
      <c r="B11">
        <v>24056.7803030303</v>
      </c>
      <c r="C11">
        <v>2000</v>
      </c>
    </row>
    <row r="13" spans="1:11" x14ac:dyDescent="0.2">
      <c r="B13">
        <f>B8/B11</f>
        <v>0.37008526859591973</v>
      </c>
      <c r="C13">
        <f>C8/C11</f>
        <v>0.37051000000000001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Atmospheric Distillation</vt:lpstr>
      <vt:lpstr>Vacuum Distillation</vt:lpstr>
      <vt:lpstr>Utilities</vt:lpstr>
      <vt:lpstr>Hydrocracking</vt:lpstr>
      <vt:lpstr>Hydrocracking H2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Tara Housen</cp:lastModifiedBy>
  <dcterms:created xsi:type="dcterms:W3CDTF">2025-05-19T18:54:51Z</dcterms:created>
  <dcterms:modified xsi:type="dcterms:W3CDTF">2025-05-20T13:29:36Z</dcterms:modified>
</cp:coreProperties>
</file>