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C6" i="1"/>
  <c r="B6"/>
  <c r="B5"/>
  <c r="B7"/>
  <c r="B4"/>
  <c r="B9" l="1"/>
  <c r="C13" l="1"/>
  <c r="D13" s="1"/>
  <c r="C11"/>
  <c r="D11" s="1"/>
  <c r="C12"/>
  <c r="D12" s="1"/>
  <c r="C14"/>
  <c r="D14" s="1"/>
  <c r="B10"/>
  <c r="B12" s="1"/>
  <c r="E12" s="1"/>
  <c r="F12" s="1"/>
  <c r="G12" s="1"/>
  <c r="B13" l="1"/>
  <c r="E13" s="1"/>
  <c r="F13" s="1"/>
  <c r="G13" s="1"/>
  <c r="B14"/>
  <c r="E14" s="1"/>
  <c r="F14" s="1"/>
  <c r="G14" s="1"/>
  <c r="B11"/>
  <c r="E11" s="1"/>
  <c r="F11" s="1"/>
  <c r="G11" s="1"/>
</calcChain>
</file>

<file path=xl/sharedStrings.xml><?xml version="1.0" encoding="utf-8"?>
<sst xmlns="http://schemas.openxmlformats.org/spreadsheetml/2006/main" count="23" uniqueCount="23">
  <si>
    <t>BNB realizzati in Pre sale</t>
  </si>
  <si>
    <t>BNB fee per Unicrypt</t>
  </si>
  <si>
    <t>BNB bloccati in liquidity</t>
  </si>
  <si>
    <t>BNB raccolti netti</t>
  </si>
  <si>
    <t>BNB rimanenti</t>
  </si>
  <si>
    <t>Valore del BNB in € (15/06/2021)</t>
  </si>
  <si>
    <t>BNB in % da accantonare per marketing in listing</t>
  </si>
  <si>
    <t>BNB da accantonare per il marketing in listing</t>
  </si>
  <si>
    <t>Spese in BNB da recuperare anticipate da Lorenzo De Santis</t>
  </si>
  <si>
    <t>Quota di BNB per rimanente 25%</t>
  </si>
  <si>
    <t>Quota di BNB per Lorenzo De Santis 25%</t>
  </si>
  <si>
    <t>Dettaglio</t>
  </si>
  <si>
    <t>Calcoli</t>
  </si>
  <si>
    <t>Wallet address</t>
  </si>
  <si>
    <t>Quota di BNB per Lorenzo Sbardella 25%</t>
  </si>
  <si>
    <t>Quota di BNB per Marco Perutovic 25%</t>
  </si>
  <si>
    <t>0xc67c8BF385F792D55bFe09fDBb8704988C3fB2ae</t>
  </si>
  <si>
    <t>0x4Bb4DF0BE06E155377049986F5066a8E25c8CbC9</t>
  </si>
  <si>
    <t>Accantonato personalmente per il marketing in BNB</t>
  </si>
  <si>
    <t>Accantonato personalmente per il marketing in €</t>
  </si>
  <si>
    <t>Totale da ricevere alla fine della presale in €</t>
  </si>
  <si>
    <t>Totale da ricevere alla fine della presale in BNB</t>
  </si>
  <si>
    <t>Netto per i funders in €</t>
  </si>
</sst>
</file>

<file path=xl/styles.xml><?xml version="1.0" encoding="utf-8"?>
<styleSheet xmlns="http://schemas.openxmlformats.org/spreadsheetml/2006/main">
  <numFmts count="2">
    <numFmt numFmtId="6" formatCode="#,##0\ &quot;€&quot;;[Red]\-#,##0\ &quot;€&quot;"/>
    <numFmt numFmtId="164" formatCode="_-* #,##0.00\ [$€-410]_-;\-* #,##0.00\ [$€-410]_-;_-* &quot;-&quot;??\ [$€-410]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3" fontId="0" fillId="2" borderId="1" xfId="0" applyNumberFormat="1" applyFill="1" applyBorder="1"/>
    <xf numFmtId="2" fontId="0" fillId="0" borderId="0" xfId="0" applyNumberFormat="1" applyFill="1" applyBorder="1"/>
    <xf numFmtId="2" fontId="0" fillId="0" borderId="0" xfId="1" applyNumberFormat="1" applyFont="1" applyFill="1" applyBorder="1"/>
    <xf numFmtId="0" fontId="0" fillId="0" borderId="0" xfId="0" applyBorder="1"/>
    <xf numFmtId="2" fontId="0" fillId="0" borderId="0" xfId="0" applyNumberFormat="1" applyBorder="1"/>
    <xf numFmtId="4" fontId="0" fillId="0" borderId="0" xfId="0" applyNumberFormat="1" applyBorder="1"/>
    <xf numFmtId="0" fontId="2" fillId="3" borderId="0" xfId="0" applyFont="1" applyFill="1" applyBorder="1"/>
    <xf numFmtId="6" fontId="3" fillId="0" borderId="0" xfId="0" applyNumberFormat="1" applyFont="1" applyFill="1" applyBorder="1" applyAlignment="1">
      <alignment horizontal="right" wrapText="1"/>
    </xf>
    <xf numFmtId="6" fontId="3" fillId="0" borderId="0" xfId="0" applyNumberFormat="1" applyFont="1" applyBorder="1" applyAlignment="1">
      <alignment horizontal="right" wrapText="1"/>
    </xf>
    <xf numFmtId="6" fontId="0" fillId="0" borderId="0" xfId="0" applyNumberFormat="1" applyBorder="1"/>
    <xf numFmtId="3" fontId="0" fillId="0" borderId="0" xfId="0" applyNumberFormat="1" applyBorder="1"/>
    <xf numFmtId="164" fontId="0" fillId="0" borderId="0" xfId="0" applyNumberFormat="1" applyBorder="1"/>
    <xf numFmtId="9" fontId="0" fillId="0" borderId="0" xfId="1" applyFont="1" applyFill="1" applyBorder="1"/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164" fontId="2" fillId="0" borderId="3" xfId="0" applyNumberFormat="1" applyFont="1" applyBorder="1"/>
    <xf numFmtId="0" fontId="0" fillId="0" borderId="4" xfId="0" applyBorder="1"/>
    <xf numFmtId="0" fontId="2" fillId="3" borderId="5" xfId="0" applyFont="1" applyFill="1" applyBorder="1"/>
    <xf numFmtId="164" fontId="2" fillId="0" borderId="6" xfId="0" applyNumberFormat="1" applyFont="1" applyBorder="1"/>
    <xf numFmtId="164" fontId="2" fillId="6" borderId="0" xfId="0" applyNumberFormat="1" applyFont="1" applyFill="1" applyBorder="1"/>
    <xf numFmtId="164" fontId="2" fillId="5" borderId="0" xfId="0" applyNumberFormat="1" applyFont="1" applyFill="1" applyBorder="1"/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164" fontId="2" fillId="6" borderId="5" xfId="0" applyNumberFormat="1" applyFont="1" applyFill="1" applyBorder="1"/>
    <xf numFmtId="4" fontId="2" fillId="3" borderId="0" xfId="0" applyNumberFormat="1" applyFont="1" applyFill="1" applyBorder="1"/>
    <xf numFmtId="4" fontId="2" fillId="3" borderId="5" xfId="0" applyNumberFormat="1" applyFont="1" applyFill="1" applyBorder="1"/>
    <xf numFmtId="0" fontId="0" fillId="0" borderId="0" xfId="0" applyFill="1" applyBorder="1"/>
    <xf numFmtId="0" fontId="0" fillId="0" borderId="0" xfId="0" applyBorder="1" applyAlignment="1">
      <alignment horizontal="right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B2" sqref="B2"/>
    </sheetView>
  </sheetViews>
  <sheetFormatPr defaultRowHeight="14.4"/>
  <cols>
    <col min="1" max="1" width="50.33203125" bestFit="1" customWidth="1"/>
    <col min="2" max="2" width="11.77734375" bestFit="1" customWidth="1"/>
    <col min="3" max="4" width="20.109375" customWidth="1"/>
    <col min="5" max="7" width="18.6640625" customWidth="1"/>
    <col min="8" max="8" width="45" bestFit="1" customWidth="1"/>
  </cols>
  <sheetData>
    <row r="1" spans="1:8" ht="46.2" customHeight="1">
      <c r="A1" s="14" t="s">
        <v>11</v>
      </c>
      <c r="B1" s="14" t="s">
        <v>12</v>
      </c>
      <c r="C1" s="15" t="s">
        <v>18</v>
      </c>
      <c r="D1" s="15" t="s">
        <v>19</v>
      </c>
      <c r="E1" s="15" t="s">
        <v>21</v>
      </c>
      <c r="F1" s="15" t="s">
        <v>20</v>
      </c>
      <c r="G1" s="15" t="s">
        <v>22</v>
      </c>
      <c r="H1" s="15" t="s">
        <v>13</v>
      </c>
    </row>
    <row r="2" spans="1:8">
      <c r="A2" s="24" t="s">
        <v>5</v>
      </c>
      <c r="B2" s="25">
        <v>296.45999999999998</v>
      </c>
      <c r="C2" s="25"/>
      <c r="D2" s="25"/>
      <c r="E2" s="25"/>
      <c r="F2" s="25"/>
      <c r="G2" s="25"/>
      <c r="H2" s="26"/>
    </row>
    <row r="3" spans="1:8">
      <c r="A3" s="16" t="s">
        <v>0</v>
      </c>
      <c r="B3" s="1">
        <v>835</v>
      </c>
      <c r="C3" s="12"/>
      <c r="D3" s="12"/>
      <c r="E3" s="12"/>
      <c r="F3" s="12"/>
      <c r="G3" s="12"/>
      <c r="H3" s="17"/>
    </row>
    <row r="4" spans="1:8">
      <c r="A4" s="16" t="s">
        <v>1</v>
      </c>
      <c r="B4" s="4">
        <f>B3*0.018</f>
        <v>15.03</v>
      </c>
      <c r="C4" s="12"/>
      <c r="D4" s="12"/>
      <c r="E4" s="12"/>
      <c r="F4" s="12"/>
      <c r="G4" s="12"/>
      <c r="H4" s="17"/>
    </row>
    <row r="5" spans="1:8">
      <c r="A5" s="16" t="s">
        <v>2</v>
      </c>
      <c r="B5" s="5">
        <f>(B3-B4)*0.5</f>
        <v>409.98500000000001</v>
      </c>
      <c r="C5" s="12"/>
      <c r="D5" s="12"/>
      <c r="E5" s="12"/>
      <c r="F5" s="12"/>
      <c r="G5" s="12"/>
      <c r="H5" s="17"/>
    </row>
    <row r="6" spans="1:8">
      <c r="A6" s="16" t="s">
        <v>3</v>
      </c>
      <c r="B6" s="6">
        <f>B3-B4-B5</f>
        <v>409.98500000000001</v>
      </c>
      <c r="C6" s="12">
        <f>B6*B2</f>
        <v>121544.1531</v>
      </c>
      <c r="D6" s="12"/>
      <c r="E6" s="12"/>
      <c r="F6" s="12"/>
      <c r="G6" s="12"/>
      <c r="H6" s="17"/>
    </row>
    <row r="7" spans="1:8">
      <c r="A7" s="16" t="s">
        <v>8</v>
      </c>
      <c r="B7" s="2">
        <f>32.5</f>
        <v>32.5</v>
      </c>
      <c r="C7" s="12"/>
      <c r="D7" s="12"/>
      <c r="E7" s="12"/>
      <c r="F7" s="12"/>
      <c r="G7" s="12"/>
      <c r="H7" s="18"/>
    </row>
    <row r="8" spans="1:8">
      <c r="A8" s="16" t="s">
        <v>6</v>
      </c>
      <c r="B8" s="13">
        <v>0.05</v>
      </c>
      <c r="C8" s="12"/>
      <c r="D8" s="12"/>
      <c r="E8" s="12"/>
      <c r="F8" s="12"/>
      <c r="G8" s="12"/>
      <c r="H8" s="18"/>
    </row>
    <row r="9" spans="1:8">
      <c r="A9" s="16" t="s">
        <v>7</v>
      </c>
      <c r="B9" s="3">
        <f>(B6-B7)*B8</f>
        <v>18.87425</v>
      </c>
      <c r="C9" s="3"/>
      <c r="D9" s="3"/>
      <c r="E9" s="3"/>
      <c r="F9" s="3"/>
      <c r="G9" s="3"/>
      <c r="H9" s="18"/>
    </row>
    <row r="10" spans="1:8">
      <c r="A10" s="16" t="s">
        <v>4</v>
      </c>
      <c r="B10" s="6">
        <f>B6-B7-B9</f>
        <v>358.61075</v>
      </c>
      <c r="C10" s="6"/>
      <c r="D10" s="6"/>
      <c r="E10" s="6"/>
      <c r="F10" s="6"/>
      <c r="G10" s="6"/>
      <c r="H10" s="18"/>
    </row>
    <row r="11" spans="1:8">
      <c r="A11" s="16" t="s">
        <v>15</v>
      </c>
      <c r="B11" s="7">
        <f>B10*0.25</f>
        <v>89.652687499999999</v>
      </c>
      <c r="C11" s="7">
        <f>$B$9*0.25</f>
        <v>4.7185625</v>
      </c>
      <c r="D11" s="22">
        <f>$B$2*C11</f>
        <v>1398.8650387499999</v>
      </c>
      <c r="E11" s="28">
        <f>B11+C11</f>
        <v>94.371250000000003</v>
      </c>
      <c r="F11" s="22">
        <f>$B$2*E11</f>
        <v>27977.300775</v>
      </c>
      <c r="G11" s="22">
        <f>F11-D11</f>
        <v>26578.435736250001</v>
      </c>
      <c r="H11" s="18" t="s">
        <v>17</v>
      </c>
    </row>
    <row r="12" spans="1:8">
      <c r="A12" s="16" t="s">
        <v>10</v>
      </c>
      <c r="B12" s="7">
        <f>(B10*0.25)+B7</f>
        <v>122.1526875</v>
      </c>
      <c r="C12" s="7">
        <f t="shared" ref="C12:C14" si="0">$B$9*0.25</f>
        <v>4.7185625</v>
      </c>
      <c r="D12" s="22">
        <f t="shared" ref="D12:D14" si="1">$B$2*C12</f>
        <v>1398.8650387499999</v>
      </c>
      <c r="E12" s="28">
        <f t="shared" ref="E12:E14" si="2">B12+C12</f>
        <v>126.87125</v>
      </c>
      <c r="F12" s="22">
        <f t="shared" ref="F12:F14" si="3">$B$2*E12</f>
        <v>37612.250775</v>
      </c>
      <c r="G12" s="22">
        <f t="shared" ref="G12:G14" si="4">F12-D12</f>
        <v>36213.385736249998</v>
      </c>
      <c r="H12" s="18"/>
    </row>
    <row r="13" spans="1:8">
      <c r="A13" s="16" t="s">
        <v>14</v>
      </c>
      <c r="B13" s="7">
        <f>B10*0.25</f>
        <v>89.652687499999999</v>
      </c>
      <c r="C13" s="7">
        <f t="shared" si="0"/>
        <v>4.7185625</v>
      </c>
      <c r="D13" s="22">
        <f t="shared" si="1"/>
        <v>1398.8650387499999</v>
      </c>
      <c r="E13" s="28">
        <f>B13+C13</f>
        <v>94.371250000000003</v>
      </c>
      <c r="F13" s="23">
        <f>$B$2*E13</f>
        <v>27977.300775</v>
      </c>
      <c r="G13" s="23">
        <f>F13-D13</f>
        <v>26578.435736250001</v>
      </c>
      <c r="H13" s="18" t="s">
        <v>16</v>
      </c>
    </row>
    <row r="14" spans="1:8">
      <c r="A14" s="19" t="s">
        <v>9</v>
      </c>
      <c r="B14" s="20">
        <f>B10*0.25</f>
        <v>89.652687499999999</v>
      </c>
      <c r="C14" s="20">
        <f t="shared" si="0"/>
        <v>4.7185625</v>
      </c>
      <c r="D14" s="27">
        <f t="shared" si="1"/>
        <v>1398.8650387499999</v>
      </c>
      <c r="E14" s="29">
        <f t="shared" si="2"/>
        <v>94.371250000000003</v>
      </c>
      <c r="F14" s="27">
        <f t="shared" si="3"/>
        <v>27977.300775</v>
      </c>
      <c r="G14" s="27">
        <f t="shared" si="4"/>
        <v>26578.435736250001</v>
      </c>
      <c r="H14" s="21"/>
    </row>
    <row r="15" spans="1:8">
      <c r="E15" s="6"/>
      <c r="F15" s="6"/>
      <c r="G15" s="6"/>
    </row>
    <row r="18" spans="1:8">
      <c r="A18" s="4"/>
      <c r="B18" s="4"/>
      <c r="C18" s="4"/>
      <c r="D18" s="4"/>
      <c r="E18" s="12"/>
      <c r="F18" s="4"/>
      <c r="G18" s="4"/>
      <c r="H18" s="4"/>
    </row>
    <row r="19" spans="1:8">
      <c r="A19" s="4"/>
      <c r="B19" s="31"/>
      <c r="C19" s="9"/>
      <c r="D19" s="9"/>
      <c r="E19" s="9"/>
      <c r="F19" s="9"/>
      <c r="G19" s="9"/>
      <c r="H19" s="4"/>
    </row>
    <row r="20" spans="1:8">
      <c r="A20" s="4"/>
      <c r="B20" s="31"/>
      <c r="C20" s="9"/>
      <c r="D20" s="9"/>
      <c r="E20" s="9"/>
      <c r="F20" s="9"/>
      <c r="G20" s="9"/>
      <c r="H20" s="4"/>
    </row>
    <row r="21" spans="1:8">
      <c r="A21" s="4"/>
      <c r="B21" s="31"/>
      <c r="C21" s="9"/>
      <c r="D21" s="9"/>
      <c r="E21" s="9"/>
      <c r="F21" s="9"/>
      <c r="G21" s="9"/>
      <c r="H21" s="4"/>
    </row>
    <row r="22" spans="1:8">
      <c r="A22" s="30"/>
      <c r="B22" s="31"/>
      <c r="C22" s="9"/>
      <c r="D22" s="9"/>
      <c r="E22" s="9"/>
      <c r="F22" s="9"/>
      <c r="G22" s="9"/>
      <c r="H22" s="4"/>
    </row>
    <row r="23" spans="1:8">
      <c r="A23" s="4"/>
      <c r="B23" s="9"/>
      <c r="C23" s="9"/>
      <c r="D23" s="9"/>
      <c r="E23" s="9"/>
      <c r="F23" s="9"/>
      <c r="G23" s="9"/>
      <c r="H23" s="4"/>
    </row>
    <row r="24" spans="1:8">
      <c r="A24" s="4"/>
      <c r="B24" s="9"/>
      <c r="C24" s="9"/>
      <c r="D24" s="9"/>
      <c r="E24" s="9"/>
      <c r="F24" s="9"/>
      <c r="G24" s="9"/>
      <c r="H24" s="4"/>
    </row>
    <row r="25" spans="1:8">
      <c r="A25" s="4"/>
      <c r="B25" s="9"/>
      <c r="C25" s="9"/>
      <c r="D25" s="9"/>
      <c r="E25" s="9"/>
      <c r="F25" s="9"/>
      <c r="G25" s="9"/>
      <c r="H25" s="4"/>
    </row>
    <row r="26" spans="1:8">
      <c r="A26" s="4"/>
      <c r="B26" s="9"/>
      <c r="C26" s="9"/>
      <c r="D26" s="9"/>
      <c r="E26" s="9"/>
      <c r="F26" s="9"/>
      <c r="G26" s="9"/>
      <c r="H26" s="4"/>
    </row>
    <row r="27" spans="1:8">
      <c r="A27" s="4"/>
      <c r="B27" s="9"/>
      <c r="C27" s="9"/>
      <c r="D27" s="9"/>
      <c r="E27" s="9"/>
      <c r="F27" s="9"/>
      <c r="G27" s="9"/>
      <c r="H27" s="4"/>
    </row>
    <row r="28" spans="1:8">
      <c r="A28" s="4"/>
      <c r="B28" s="9"/>
      <c r="C28" s="9"/>
      <c r="D28" s="9"/>
      <c r="E28" s="9"/>
      <c r="F28" s="9"/>
      <c r="G28" s="9"/>
      <c r="H28" s="4"/>
    </row>
    <row r="29" spans="1:8">
      <c r="A29" s="4"/>
      <c r="B29" s="9"/>
      <c r="C29" s="9"/>
      <c r="D29" s="9"/>
      <c r="E29" s="9"/>
      <c r="F29" s="9"/>
      <c r="G29" s="9"/>
      <c r="H29" s="4"/>
    </row>
    <row r="30" spans="1:8">
      <c r="A30" s="4"/>
      <c r="B30" s="10"/>
      <c r="C30" s="10"/>
      <c r="D30" s="10"/>
      <c r="E30" s="10"/>
      <c r="F30" s="10"/>
      <c r="G30" s="10"/>
      <c r="H30" s="4"/>
    </row>
    <row r="31" spans="1:8">
      <c r="A31" s="4"/>
      <c r="B31" s="8"/>
      <c r="C31" s="8"/>
      <c r="D31" s="8"/>
      <c r="E31" s="8"/>
      <c r="F31" s="8"/>
      <c r="G31" s="8"/>
      <c r="H31" s="4"/>
    </row>
    <row r="32" spans="1:8">
      <c r="A32" s="4"/>
      <c r="B32" s="4"/>
      <c r="C32" s="4"/>
      <c r="D32" s="4"/>
      <c r="E32" s="4"/>
      <c r="F32" s="4"/>
      <c r="G32" s="4"/>
      <c r="H32" s="4"/>
    </row>
    <row r="33" spans="1:8">
      <c r="A33" s="4"/>
      <c r="B33" s="11"/>
      <c r="C33" s="11"/>
      <c r="D33" s="11"/>
      <c r="E33" s="11"/>
      <c r="F33" s="11"/>
      <c r="G33" s="11"/>
      <c r="H33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PC</dc:creator>
  <cp:lastModifiedBy>Main PC</cp:lastModifiedBy>
  <dcterms:created xsi:type="dcterms:W3CDTF">2021-06-15T09:02:09Z</dcterms:created>
  <dcterms:modified xsi:type="dcterms:W3CDTF">2021-06-19T01:59:14Z</dcterms:modified>
</cp:coreProperties>
</file>