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2" windowHeight="11700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F14" i="1"/>
  <c r="B8" l="1"/>
  <c r="E15"/>
  <c r="F15" s="1"/>
  <c r="E14"/>
  <c r="C15"/>
  <c r="B3" s="1"/>
  <c r="B7" s="1"/>
  <c r="B10" s="1"/>
  <c r="C10" s="1"/>
  <c r="C14"/>
  <c r="B4"/>
</calcChain>
</file>

<file path=xl/sharedStrings.xml><?xml version="1.0" encoding="utf-8"?>
<sst xmlns="http://schemas.openxmlformats.org/spreadsheetml/2006/main" count="16" uniqueCount="16">
  <si>
    <t>Prezzo del token in $ al quale si vuole arrivare (PT1)</t>
  </si>
  <si>
    <t>Prezzo del token in $ attuale (PT0)</t>
  </si>
  <si>
    <t>Prezzo del BNB  in $ dove si prevede arrivare (PB1)</t>
  </si>
  <si>
    <t>Prezzo del BNB in $ attuale (PB0)</t>
  </si>
  <si>
    <t>Quantità di token inseriti nel pool di liquidità allo start (Q)</t>
  </si>
  <si>
    <t>Token da acquistare (K)</t>
  </si>
  <si>
    <t>Variazione percentuale del prezzo dei BNB da PB1 a PB0</t>
  </si>
  <si>
    <t>Variazione percentuale del prezzo dei Token da PB1 a PB0</t>
  </si>
  <si>
    <t>Prezzo di partenza</t>
  </si>
  <si>
    <t>Prezzo di arrivo</t>
  </si>
  <si>
    <t>token posseduti</t>
  </si>
  <si>
    <t>prezzo raggiunto</t>
  </si>
  <si>
    <t>suph per 1 bnb</t>
  </si>
  <si>
    <t>Valore BNB in Eur</t>
  </si>
  <si>
    <t>BNB posseduti con 5 billion</t>
  </si>
  <si>
    <t>€ posseduti con 5 billion</t>
  </si>
</sst>
</file>

<file path=xl/styles.xml><?xml version="1.0" encoding="utf-8"?>
<styleSheet xmlns="http://schemas.openxmlformats.org/spreadsheetml/2006/main">
  <numFmts count="4">
    <numFmt numFmtId="164" formatCode="_-* #,##0\ [$€-410]_-;\-* #,##0\ [$€-410]_-;_-* &quot;-&quot;??\ [$€-410]_-;_-@_-"/>
    <numFmt numFmtId="165" formatCode="0.00000000000"/>
    <numFmt numFmtId="166" formatCode="0.000000000000000"/>
    <numFmt numFmtId="167" formatCode="_-* #,##0.00\ [$€-410]_-;\-* #,##0.00\ [$€-410]_-;_-* &quot;-&quot;??\ [$€-410]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3" fontId="1" fillId="4" borderId="1" xfId="0" applyNumberFormat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3" fontId="0" fillId="5" borderId="1" xfId="0" applyNumberFormat="1" applyFill="1" applyBorder="1"/>
    <xf numFmtId="164" fontId="1" fillId="4" borderId="1" xfId="0" applyNumberFormat="1" applyFont="1" applyFill="1" applyBorder="1" applyAlignment="1">
      <alignment horizontal="left"/>
    </xf>
    <xf numFmtId="165" fontId="0" fillId="2" borderId="1" xfId="0" applyNumberFormat="1" applyFill="1" applyBorder="1"/>
    <xf numFmtId="2" fontId="0" fillId="0" borderId="0" xfId="0" applyNumberFormat="1"/>
    <xf numFmtId="166" fontId="0" fillId="0" borderId="0" xfId="0" applyNumberFormat="1"/>
    <xf numFmtId="3" fontId="0" fillId="0" borderId="0" xfId="0" applyNumberFormat="1" applyAlignment="1">
      <alignment horizontal="left"/>
    </xf>
    <xf numFmtId="0" fontId="0" fillId="0" borderId="2" xfId="0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3" fontId="0" fillId="0" borderId="0" xfId="0" applyNumberFormat="1" applyBorder="1" applyAlignment="1">
      <alignment horizontal="left"/>
    </xf>
    <xf numFmtId="166" fontId="0" fillId="0" borderId="0" xfId="0" applyNumberFormat="1" applyBorder="1"/>
    <xf numFmtId="2" fontId="0" fillId="0" borderId="6" xfId="0" applyNumberFormat="1" applyBorder="1"/>
    <xf numFmtId="0" fontId="0" fillId="6" borderId="7" xfId="0" applyFill="1" applyBorder="1"/>
    <xf numFmtId="3" fontId="0" fillId="0" borderId="8" xfId="0" applyNumberFormat="1" applyBorder="1" applyAlignment="1">
      <alignment horizontal="left"/>
    </xf>
    <xf numFmtId="166" fontId="0" fillId="0" borderId="8" xfId="0" applyNumberFormat="1" applyBorder="1"/>
    <xf numFmtId="2" fontId="0" fillId="0" borderId="9" xfId="0" applyNumberFormat="1" applyBorder="1"/>
    <xf numFmtId="9" fontId="0" fillId="3" borderId="1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7" fontId="0" fillId="0" borderId="1" xfId="0" applyNumberFormat="1" applyBorder="1"/>
    <xf numFmtId="164" fontId="0" fillId="0" borderId="6" xfId="0" applyNumberFormat="1" applyBorder="1"/>
    <xf numFmtId="164" fontId="0" fillId="7" borderId="9" xfId="0" applyNumberFormat="1" applyFill="1" applyBorder="1"/>
  </cellXfs>
  <cellStyles count="2">
    <cellStyle name="Normale" xfId="0" builtinId="0"/>
    <cellStyle name="Percentuale" xfId="1" builtinId="5"/>
  </cellStyles>
  <dxfs count="1"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B15" sqref="B15"/>
    </sheetView>
  </sheetViews>
  <sheetFormatPr defaultRowHeight="14.4"/>
  <cols>
    <col min="1" max="1" width="47.5546875" bestFit="1" customWidth="1"/>
    <col min="2" max="2" width="19.77734375" customWidth="1"/>
    <col min="3" max="3" width="17.6640625" bestFit="1" customWidth="1"/>
    <col min="4" max="4" width="19.33203125" customWidth="1"/>
    <col min="5" max="5" width="24.77734375" bestFit="1" customWidth="1"/>
    <col min="6" max="6" width="23.5546875" customWidth="1"/>
  </cols>
  <sheetData>
    <row r="1" spans="1:6">
      <c r="A1" t="s">
        <v>13</v>
      </c>
      <c r="B1" s="23">
        <v>296.45999999999998</v>
      </c>
    </row>
    <row r="2" spans="1:6">
      <c r="A2" t="s">
        <v>4</v>
      </c>
      <c r="B2" s="3">
        <v>70000000000000</v>
      </c>
    </row>
    <row r="3" spans="1:6">
      <c r="A3" t="s">
        <v>0</v>
      </c>
      <c r="B3" s="5">
        <f>C15</f>
        <v>6.6666666666666668E-8</v>
      </c>
    </row>
    <row r="4" spans="1:6">
      <c r="A4" t="s">
        <v>1</v>
      </c>
      <c r="B4" s="5">
        <f>C14</f>
        <v>2.2222222222222224E-8</v>
      </c>
    </row>
    <row r="5" spans="1:6">
      <c r="A5" t="s">
        <v>2</v>
      </c>
      <c r="B5" s="21">
        <v>1</v>
      </c>
    </row>
    <row r="6" spans="1:6">
      <c r="A6" t="s">
        <v>3</v>
      </c>
      <c r="B6" s="21">
        <v>1</v>
      </c>
    </row>
    <row r="7" spans="1:6">
      <c r="A7" t="s">
        <v>7</v>
      </c>
      <c r="B7" s="20">
        <f>((B3-B4)/B4)</f>
        <v>1.9999999999999998</v>
      </c>
    </row>
    <row r="8" spans="1:6">
      <c r="A8" t="s">
        <v>6</v>
      </c>
      <c r="B8" s="22">
        <f>1+((B5-B6)/B6)</f>
        <v>1</v>
      </c>
    </row>
    <row r="10" spans="1:6">
      <c r="A10" s="2" t="s">
        <v>5</v>
      </c>
      <c r="B10" s="1">
        <f>-(B2*(1-SQRT(B7/B8)))</f>
        <v>28994949366116.645</v>
      </c>
      <c r="C10" s="4">
        <f>-(B10*B4)</f>
        <v>-644332.20813592547</v>
      </c>
      <c r="D10" s="6"/>
    </row>
    <row r="13" spans="1:6">
      <c r="A13" s="9"/>
      <c r="B13" s="10" t="s">
        <v>12</v>
      </c>
      <c r="C13" s="10" t="s">
        <v>11</v>
      </c>
      <c r="D13" s="10" t="s">
        <v>10</v>
      </c>
      <c r="E13" s="11" t="s">
        <v>14</v>
      </c>
      <c r="F13" s="11" t="s">
        <v>15</v>
      </c>
    </row>
    <row r="14" spans="1:6">
      <c r="A14" s="12" t="s">
        <v>8</v>
      </c>
      <c r="B14" s="13">
        <v>13500000000</v>
      </c>
      <c r="C14" s="14">
        <f>300/B14</f>
        <v>2.2222222222222224E-8</v>
      </c>
      <c r="D14" s="13">
        <v>5000000000000</v>
      </c>
      <c r="E14" s="15">
        <f>D14/B14</f>
        <v>370.37037037037038</v>
      </c>
      <c r="F14" s="24">
        <f>E14*$B$1</f>
        <v>109800</v>
      </c>
    </row>
    <row r="15" spans="1:6">
      <c r="A15" s="16" t="s">
        <v>9</v>
      </c>
      <c r="B15" s="17">
        <v>4500000000</v>
      </c>
      <c r="C15" s="18">
        <f>300/B15</f>
        <v>6.6666666666666668E-8</v>
      </c>
      <c r="D15" s="17">
        <v>5000000000000</v>
      </c>
      <c r="E15" s="19">
        <f>D15/B15</f>
        <v>1111.1111111111111</v>
      </c>
      <c r="F15" s="25">
        <f>E15*$B$1</f>
        <v>329399.99999999994</v>
      </c>
    </row>
    <row r="16" spans="1:6">
      <c r="B16" s="8"/>
      <c r="C16" s="7"/>
    </row>
  </sheetData>
  <conditionalFormatting sqref="B10:C10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2021-06-24T17:52:23Z</dcterms:modified>
</cp:coreProperties>
</file>